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Vaughan\Desktop\"/>
    </mc:Choice>
  </mc:AlternateContent>
  <bookViews>
    <workbookView xWindow="32760" yWindow="32760" windowWidth="21630" windowHeight="4905" tabRatio="853" firstSheet="1" activeTab="1"/>
  </bookViews>
  <sheets>
    <sheet name="MainMenu" sheetId="20" state="hidden" r:id="rId1"/>
    <sheet name="Total" sheetId="267" r:id="rId2"/>
    <sheet name="Miami(1)" sheetId="253" r:id="rId3"/>
    <sheet name="Div1Monthly" sheetId="212" r:id="rId4"/>
    <sheet name="Tampa(2)" sheetId="254" r:id="rId5"/>
    <sheet name="Div2Monthly" sheetId="213" r:id="rId6"/>
    <sheet name="StPetersburg(3)" sheetId="255" r:id="rId7"/>
    <sheet name="Div3Monthly" sheetId="224" r:id="rId8"/>
    <sheet name="Orlando(4)" sheetId="256" r:id="rId9"/>
    <sheet name="Div4Monthly" sheetId="235" r:id="rId10"/>
    <sheet name="Eustis(5)" sheetId="257" r:id="rId11"/>
    <sheet name="Div5Monthly" sheetId="247" r:id="rId12"/>
    <sheet name="Jacksonville(6)" sheetId="258" r:id="rId13"/>
    <sheet name="Div6Monthly" sheetId="234" r:id="rId14"/>
    <sheet name="Lakeland(8)" sheetId="259" r:id="rId15"/>
    <sheet name="Div8Monthly" sheetId="248" r:id="rId16"/>
    <sheet name="Daytona(9)" sheetId="260" r:id="rId17"/>
    <sheet name="Div9Monthly" sheetId="236" r:id="rId18"/>
    <sheet name="AvonPark(10)" sheetId="261" r:id="rId19"/>
    <sheet name="Div10Monthly" sheetId="249" r:id="rId20"/>
    <sheet name="Sarasota(11)" sheetId="262" r:id="rId21"/>
    <sheet name="Div11Monthly" sheetId="237" r:id="rId22"/>
    <sheet name="Jupiter(13)" sheetId="263" r:id="rId23"/>
    <sheet name="Div13Monthly" sheetId="250" r:id="rId24"/>
    <sheet name="PanamaCity(14)" sheetId="264" r:id="rId25"/>
    <sheet name="Div14Monthly" sheetId="238" r:id="rId26"/>
    <sheet name="Ocala(15)" sheetId="265" r:id="rId27"/>
    <sheet name="Div15Monthly" sheetId="240" r:id="rId28"/>
    <sheet name="FortMyers(16)" sheetId="266" r:id="rId29"/>
    <sheet name="Div16Monthly" sheetId="252" r:id="rId30"/>
  </sheets>
  <calcPr calcId="977461"/>
</workbook>
</file>

<file path=xl/calcChain.xml><?xml version="1.0" encoding="utf-8"?>
<calcChain xmlns="http://schemas.openxmlformats.org/spreadsheetml/2006/main">
  <c r="K3" i="266" l="1"/>
  <c r="I3" i="266"/>
  <c r="H3" i="266"/>
  <c r="E3" i="266"/>
  <c r="C3" i="266"/>
  <c r="B3" i="266"/>
  <c r="K3" i="265"/>
  <c r="I3" i="265"/>
  <c r="L3" i="265"/>
  <c r="H3" i="265"/>
  <c r="E3" i="265"/>
  <c r="C3" i="265"/>
  <c r="B3" i="265"/>
  <c r="N3" i="265"/>
  <c r="K3" i="264"/>
  <c r="I3" i="264"/>
  <c r="H3" i="264"/>
  <c r="E3" i="264"/>
  <c r="C3" i="264"/>
  <c r="B3" i="264"/>
  <c r="K3" i="263"/>
  <c r="I3" i="263"/>
  <c r="H3" i="263"/>
  <c r="J3" i="263"/>
  <c r="E3" i="263"/>
  <c r="Q3" i="263"/>
  <c r="C3" i="263"/>
  <c r="B3" i="263"/>
  <c r="K3" i="262"/>
  <c r="I3" i="262"/>
  <c r="H3" i="262"/>
  <c r="E3" i="262"/>
  <c r="C3" i="262"/>
  <c r="B3" i="262"/>
  <c r="K3" i="261"/>
  <c r="I3" i="261"/>
  <c r="H3" i="261"/>
  <c r="E3" i="261"/>
  <c r="C3" i="261"/>
  <c r="B3" i="261"/>
  <c r="B4" i="260"/>
  <c r="N4" i="260"/>
  <c r="K3" i="260"/>
  <c r="L3" i="260"/>
  <c r="I3" i="260"/>
  <c r="H3" i="260"/>
  <c r="E3" i="260"/>
  <c r="C3" i="260"/>
  <c r="B3" i="260"/>
  <c r="K3" i="259"/>
  <c r="I3" i="259"/>
  <c r="H3" i="259"/>
  <c r="N3" i="259"/>
  <c r="E3" i="259"/>
  <c r="C3" i="259"/>
  <c r="B3" i="259"/>
  <c r="K3" i="258"/>
  <c r="I3" i="258"/>
  <c r="H3" i="258"/>
  <c r="N3" i="258"/>
  <c r="E3" i="258"/>
  <c r="C3" i="258"/>
  <c r="B3" i="258"/>
  <c r="K3" i="257"/>
  <c r="I3" i="257"/>
  <c r="H3" i="257"/>
  <c r="J3" i="257"/>
  <c r="E3" i="257"/>
  <c r="C3" i="257"/>
  <c r="B3" i="257"/>
  <c r="K3" i="256"/>
  <c r="L3" i="256"/>
  <c r="I3" i="256"/>
  <c r="H3" i="256"/>
  <c r="J3" i="256"/>
  <c r="E3" i="256"/>
  <c r="C3" i="256"/>
  <c r="D3" i="256"/>
  <c r="B3" i="256"/>
  <c r="K3" i="255"/>
  <c r="Q3" i="255"/>
  <c r="I3" i="255"/>
  <c r="H3" i="255"/>
  <c r="E3" i="255"/>
  <c r="C3" i="255"/>
  <c r="F3" i="255"/>
  <c r="B3" i="255"/>
  <c r="K3" i="254"/>
  <c r="I3" i="254"/>
  <c r="H3" i="254"/>
  <c r="E3" i="254"/>
  <c r="C3" i="254"/>
  <c r="B3" i="254"/>
  <c r="K14" i="253"/>
  <c r="I14" i="253"/>
  <c r="H14" i="253"/>
  <c r="J14" i="253"/>
  <c r="E14" i="253"/>
  <c r="E27" i="253"/>
  <c r="C14" i="253"/>
  <c r="B14" i="253"/>
  <c r="K13" i="253"/>
  <c r="I13" i="253"/>
  <c r="H13" i="253"/>
  <c r="E13" i="253"/>
  <c r="C13" i="253"/>
  <c r="B13" i="253"/>
  <c r="B27" i="253"/>
  <c r="K12" i="253"/>
  <c r="I12" i="253"/>
  <c r="H12" i="253"/>
  <c r="J12" i="253"/>
  <c r="E12" i="253"/>
  <c r="C12" i="253"/>
  <c r="B12" i="253"/>
  <c r="K11" i="253"/>
  <c r="I11" i="253"/>
  <c r="I24" i="253"/>
  <c r="H11" i="253"/>
  <c r="E11" i="253"/>
  <c r="C11" i="253"/>
  <c r="B11" i="253"/>
  <c r="B24" i="253"/>
  <c r="K10" i="253"/>
  <c r="I10" i="253"/>
  <c r="H10" i="253"/>
  <c r="E10" i="253"/>
  <c r="F10" i="253"/>
  <c r="C10" i="253"/>
  <c r="O10" i="253"/>
  <c r="B10" i="253"/>
  <c r="K9" i="253"/>
  <c r="I9" i="253"/>
  <c r="I23" i="253"/>
  <c r="H9" i="253"/>
  <c r="J9" i="253"/>
  <c r="E9" i="253"/>
  <c r="C9" i="253"/>
  <c r="B9" i="253"/>
  <c r="K8" i="253"/>
  <c r="I8" i="253"/>
  <c r="H8" i="253"/>
  <c r="J8" i="253"/>
  <c r="E8" i="253"/>
  <c r="E22" i="253"/>
  <c r="C8" i="253"/>
  <c r="O8" i="253"/>
  <c r="B8" i="253"/>
  <c r="K7" i="253"/>
  <c r="I7" i="253"/>
  <c r="H7" i="253"/>
  <c r="J7" i="253"/>
  <c r="E7" i="253"/>
  <c r="C7" i="253"/>
  <c r="B7" i="253"/>
  <c r="K6" i="253"/>
  <c r="K19" i="253"/>
  <c r="I6" i="253"/>
  <c r="H6" i="253"/>
  <c r="E6" i="253"/>
  <c r="Q6" i="253"/>
  <c r="C6" i="253"/>
  <c r="D6" i="253"/>
  <c r="B6" i="253"/>
  <c r="K5" i="253"/>
  <c r="I5" i="253"/>
  <c r="H5" i="253"/>
  <c r="E5" i="253"/>
  <c r="C5" i="253"/>
  <c r="B5" i="253"/>
  <c r="N5" i="253"/>
  <c r="K4" i="253"/>
  <c r="Q4" i="253"/>
  <c r="I4" i="253"/>
  <c r="H4" i="253"/>
  <c r="E4" i="253"/>
  <c r="C4" i="253"/>
  <c r="D4" i="253"/>
  <c r="B4" i="253"/>
  <c r="K3" i="253"/>
  <c r="I3" i="253"/>
  <c r="L3" i="253"/>
  <c r="H3" i="253"/>
  <c r="E3" i="253"/>
  <c r="C3" i="253"/>
  <c r="B3" i="253"/>
  <c r="N3" i="253"/>
  <c r="BE14" i="253"/>
  <c r="BE27" i="253"/>
  <c r="BD14" i="253"/>
  <c r="BC14" i="253"/>
  <c r="BB14" i="253"/>
  <c r="BA14" i="253"/>
  <c r="BA27" i="253"/>
  <c r="AZ14" i="253"/>
  <c r="AY14" i="253"/>
  <c r="AX14" i="253"/>
  <c r="AW14" i="253"/>
  <c r="AV14" i="253"/>
  <c r="AU14" i="253"/>
  <c r="AT14" i="253"/>
  <c r="AS14" i="253"/>
  <c r="AR14" i="253"/>
  <c r="AQ14" i="253"/>
  <c r="AP14" i="253"/>
  <c r="AO14" i="253"/>
  <c r="AN14" i="253"/>
  <c r="AL14" i="253"/>
  <c r="AK14" i="253"/>
  <c r="AK27" i="253"/>
  <c r="AJ14" i="253"/>
  <c r="AJ27" i="253"/>
  <c r="AI14" i="253"/>
  <c r="AH14" i="253"/>
  <c r="AG14" i="253"/>
  <c r="AG27" i="253"/>
  <c r="AF14" i="253"/>
  <c r="AE14" i="253"/>
  <c r="AD14" i="253"/>
  <c r="AC14" i="253"/>
  <c r="AB14" i="253"/>
  <c r="AA14" i="253"/>
  <c r="Z14" i="253"/>
  <c r="Y14" i="253"/>
  <c r="X14" i="253"/>
  <c r="W14" i="253"/>
  <c r="V14" i="253"/>
  <c r="U14" i="253"/>
  <c r="BE13" i="253"/>
  <c r="BD13" i="253"/>
  <c r="BC13" i="253"/>
  <c r="BB13" i="253"/>
  <c r="BB26" i="253"/>
  <c r="BA13" i="253"/>
  <c r="AZ13" i="253"/>
  <c r="AY13" i="253"/>
  <c r="AX13" i="253"/>
  <c r="AW13" i="253"/>
  <c r="AW26" i="253"/>
  <c r="AV13" i="253"/>
  <c r="AU13" i="253"/>
  <c r="AT13" i="253"/>
  <c r="AS13" i="253"/>
  <c r="AS26" i="253"/>
  <c r="AR13" i="253"/>
  <c r="AQ13" i="253"/>
  <c r="AP13" i="253"/>
  <c r="AO13" i="253"/>
  <c r="AO26" i="253"/>
  <c r="AN13" i="253"/>
  <c r="AL13" i="253"/>
  <c r="AK13" i="253"/>
  <c r="AJ13" i="253"/>
  <c r="AJ26" i="253"/>
  <c r="AI13" i="253"/>
  <c r="AI27" i="253"/>
  <c r="AH13" i="253"/>
  <c r="AG13" i="253"/>
  <c r="AF13" i="253"/>
  <c r="AE13" i="253"/>
  <c r="AD13" i="253"/>
  <c r="AC13" i="253"/>
  <c r="AB13" i="253"/>
  <c r="AB26" i="253"/>
  <c r="AA13" i="253"/>
  <c r="Z13" i="253"/>
  <c r="Y13" i="253"/>
  <c r="X13" i="253"/>
  <c r="X26" i="253"/>
  <c r="W13" i="253"/>
  <c r="V13" i="253"/>
  <c r="U13" i="253"/>
  <c r="BE12" i="253"/>
  <c r="BD12" i="253"/>
  <c r="BC12" i="253"/>
  <c r="BB12" i="253"/>
  <c r="BA12" i="253"/>
  <c r="AZ12" i="253"/>
  <c r="AY12" i="253"/>
  <c r="AX12" i="253"/>
  <c r="AW12" i="253"/>
  <c r="AW25" i="253"/>
  <c r="AV12" i="253"/>
  <c r="AU12" i="253"/>
  <c r="AT12" i="253"/>
  <c r="AS12" i="253"/>
  <c r="AS25" i="253"/>
  <c r="AR12" i="253"/>
  <c r="AQ12" i="253"/>
  <c r="AP12" i="253"/>
  <c r="AO12" i="253"/>
  <c r="AO25" i="253"/>
  <c r="AN12" i="253"/>
  <c r="AL12" i="253"/>
  <c r="AK12" i="253"/>
  <c r="AJ12" i="253"/>
  <c r="AJ25" i="253"/>
  <c r="AI12" i="253"/>
  <c r="AH12" i="253"/>
  <c r="AG12" i="253"/>
  <c r="AF12" i="253"/>
  <c r="AF25" i="253"/>
  <c r="AE12" i="253"/>
  <c r="AD12" i="253"/>
  <c r="AC12" i="253"/>
  <c r="AB12" i="253"/>
  <c r="AB25" i="253"/>
  <c r="AA12" i="253"/>
  <c r="Z12" i="253"/>
  <c r="Y12" i="253"/>
  <c r="Y25" i="253"/>
  <c r="X12" i="253"/>
  <c r="W12" i="253"/>
  <c r="V12" i="253"/>
  <c r="U12" i="253"/>
  <c r="U25" i="253"/>
  <c r="BE11" i="253"/>
  <c r="BE24" i="253"/>
  <c r="BD11" i="253"/>
  <c r="BC11" i="253"/>
  <c r="BB11" i="253"/>
  <c r="BA11" i="253"/>
  <c r="AZ11" i="253"/>
  <c r="AY11" i="253"/>
  <c r="AY25" i="253"/>
  <c r="AX11" i="253"/>
  <c r="AW11" i="253"/>
  <c r="AW24" i="253"/>
  <c r="AV11" i="253"/>
  <c r="AV25" i="253"/>
  <c r="AU11" i="253"/>
  <c r="AT11" i="253"/>
  <c r="AS11" i="253"/>
  <c r="AR11" i="253"/>
  <c r="AQ11" i="253"/>
  <c r="AP11" i="253"/>
  <c r="AO11" i="253"/>
  <c r="AN11" i="253"/>
  <c r="AL11" i="253"/>
  <c r="AK11" i="253"/>
  <c r="AK24" i="253"/>
  <c r="AJ11" i="253"/>
  <c r="AI11" i="253"/>
  <c r="AH11" i="253"/>
  <c r="AG11" i="253"/>
  <c r="AG24" i="253"/>
  <c r="AF11" i="253"/>
  <c r="AF24" i="253"/>
  <c r="AE11" i="253"/>
  <c r="AD11" i="253"/>
  <c r="AC11" i="253"/>
  <c r="AB11" i="253"/>
  <c r="AB24" i="253"/>
  <c r="AA11" i="253"/>
  <c r="AA25" i="253"/>
  <c r="Z11" i="253"/>
  <c r="Y11" i="253"/>
  <c r="X11" i="253"/>
  <c r="X24" i="253"/>
  <c r="W11" i="253"/>
  <c r="V11" i="253"/>
  <c r="U11" i="253"/>
  <c r="BE10" i="253"/>
  <c r="BE23" i="253"/>
  <c r="BE30" i="253"/>
  <c r="BD10" i="253"/>
  <c r="BC10" i="253"/>
  <c r="BB10" i="253"/>
  <c r="BA10" i="253"/>
  <c r="BA23" i="253"/>
  <c r="AZ10" i="253"/>
  <c r="AY10" i="253"/>
  <c r="AX10" i="253"/>
  <c r="AX24" i="253"/>
  <c r="AW10" i="253"/>
  <c r="AW23" i="253"/>
  <c r="AV10" i="253"/>
  <c r="AU10" i="253"/>
  <c r="AT10" i="253"/>
  <c r="AS10" i="253"/>
  <c r="AS23" i="253"/>
  <c r="AS30" i="253"/>
  <c r="AR10" i="253"/>
  <c r="AQ10" i="253"/>
  <c r="AP10" i="253"/>
  <c r="AO10" i="253"/>
  <c r="AN10" i="253"/>
  <c r="AL10" i="253"/>
  <c r="AK10" i="253"/>
  <c r="AK23" i="253"/>
  <c r="AK30" i="253"/>
  <c r="AJ10" i="253"/>
  <c r="AJ23" i="253"/>
  <c r="AI10" i="253"/>
  <c r="AH10" i="253"/>
  <c r="AG10" i="253"/>
  <c r="AF10" i="253"/>
  <c r="AF23" i="253"/>
  <c r="AF30" i="253"/>
  <c r="AE10" i="253"/>
  <c r="AD10" i="253"/>
  <c r="AC10" i="253"/>
  <c r="AB10" i="253"/>
  <c r="AA10" i="253"/>
  <c r="Z10" i="253"/>
  <c r="Y10" i="253"/>
  <c r="X10" i="253"/>
  <c r="W10" i="253"/>
  <c r="V10" i="253"/>
  <c r="U10" i="253"/>
  <c r="BE9" i="253"/>
  <c r="BE22" i="253"/>
  <c r="BD9" i="253"/>
  <c r="BC9" i="253"/>
  <c r="BB9" i="253"/>
  <c r="BA9" i="253"/>
  <c r="BA22" i="253"/>
  <c r="AZ9" i="253"/>
  <c r="AY9" i="253"/>
  <c r="AX9" i="253"/>
  <c r="AW9" i="253"/>
  <c r="AV9" i="253"/>
  <c r="AU9" i="253"/>
  <c r="AT9" i="253"/>
  <c r="AS9" i="253"/>
  <c r="AR9" i="253"/>
  <c r="AQ9" i="253"/>
  <c r="AP9" i="253"/>
  <c r="AO9" i="253"/>
  <c r="AO22" i="253"/>
  <c r="AN9" i="253"/>
  <c r="AL9" i="253"/>
  <c r="AK9" i="253"/>
  <c r="AJ9" i="253"/>
  <c r="AI9" i="253"/>
  <c r="AH9" i="253"/>
  <c r="AG9" i="253"/>
  <c r="AF9" i="253"/>
  <c r="AF22" i="253"/>
  <c r="AE9" i="253"/>
  <c r="AD9" i="253"/>
  <c r="AC9" i="253"/>
  <c r="AC23" i="253"/>
  <c r="AB9" i="253"/>
  <c r="AA9" i="253"/>
  <c r="Z9" i="253"/>
  <c r="Y9" i="253"/>
  <c r="X9" i="253"/>
  <c r="W9" i="253"/>
  <c r="V9" i="253"/>
  <c r="U9" i="253"/>
  <c r="U23" i="253"/>
  <c r="BE8" i="253"/>
  <c r="BD8" i="253"/>
  <c r="BC8" i="253"/>
  <c r="BC22" i="253"/>
  <c r="BB8" i="253"/>
  <c r="BA8" i="253"/>
  <c r="BA21" i="253"/>
  <c r="AZ8" i="253"/>
  <c r="AY8" i="253"/>
  <c r="AY22" i="253"/>
  <c r="AX8" i="253"/>
  <c r="AW8" i="253"/>
  <c r="AW21" i="253"/>
  <c r="AV8" i="253"/>
  <c r="AU8" i="253"/>
  <c r="AU22" i="253"/>
  <c r="AT8" i="253"/>
  <c r="AS8" i="253"/>
  <c r="AS21" i="253"/>
  <c r="AR8" i="253"/>
  <c r="AQ8" i="253"/>
  <c r="AP8" i="253"/>
  <c r="AO8" i="253"/>
  <c r="AN8" i="253"/>
  <c r="AL8" i="253"/>
  <c r="AL22" i="253"/>
  <c r="AK8" i="253"/>
  <c r="AK22" i="253"/>
  <c r="AJ8" i="253"/>
  <c r="AI8" i="253"/>
  <c r="AI22" i="253"/>
  <c r="AH8" i="253"/>
  <c r="AG8" i="253"/>
  <c r="AF8" i="253"/>
  <c r="AE8" i="253"/>
  <c r="AD8" i="253"/>
  <c r="AC8" i="253"/>
  <c r="AC22" i="253"/>
  <c r="AB8" i="253"/>
  <c r="AA8" i="253"/>
  <c r="Z8" i="253"/>
  <c r="Z21" i="253"/>
  <c r="Y8" i="253"/>
  <c r="X8" i="253"/>
  <c r="W8" i="253"/>
  <c r="V8" i="253"/>
  <c r="U8" i="253"/>
  <c r="BE7" i="253"/>
  <c r="BD7" i="253"/>
  <c r="BC7" i="253"/>
  <c r="BC21" i="253"/>
  <c r="BB7" i="253"/>
  <c r="BA7" i="253"/>
  <c r="AZ7" i="253"/>
  <c r="AY7" i="253"/>
  <c r="AY20" i="253"/>
  <c r="AX7" i="253"/>
  <c r="AW7" i="253"/>
  <c r="AV7" i="253"/>
  <c r="AU7" i="253"/>
  <c r="AT7" i="253"/>
  <c r="AT21" i="253"/>
  <c r="AS7" i="253"/>
  <c r="AR7" i="253"/>
  <c r="AQ7" i="253"/>
  <c r="AP7" i="253"/>
  <c r="AP21" i="253"/>
  <c r="AO7" i="253"/>
  <c r="AN7" i="253"/>
  <c r="AL7" i="253"/>
  <c r="AL21" i="253"/>
  <c r="AK7" i="253"/>
  <c r="AK21" i="253"/>
  <c r="AJ7" i="253"/>
  <c r="AJ21" i="253"/>
  <c r="AI7" i="253"/>
  <c r="AH7" i="253"/>
  <c r="AH21" i="253"/>
  <c r="AG7" i="253"/>
  <c r="AF7" i="253"/>
  <c r="AF21" i="253"/>
  <c r="AE7" i="253"/>
  <c r="AD7" i="253"/>
  <c r="AC7" i="253"/>
  <c r="AC21" i="253"/>
  <c r="AB7" i="253"/>
  <c r="AA7" i="253"/>
  <c r="Z7" i="253"/>
  <c r="Z20" i="253"/>
  <c r="Y7" i="253"/>
  <c r="X7" i="253"/>
  <c r="W7" i="253"/>
  <c r="V7" i="253"/>
  <c r="U7" i="253"/>
  <c r="BE6" i="253"/>
  <c r="BE20" i="253"/>
  <c r="BD6" i="253"/>
  <c r="BC6" i="253"/>
  <c r="BC19" i="253"/>
  <c r="BB6" i="253"/>
  <c r="BB19" i="253"/>
  <c r="BA6" i="253"/>
  <c r="BA20" i="253"/>
  <c r="AZ6" i="253"/>
  <c r="AY6" i="253"/>
  <c r="AX6" i="253"/>
  <c r="AW6" i="253"/>
  <c r="AW20" i="253"/>
  <c r="AV6" i="253"/>
  <c r="AU6" i="253"/>
  <c r="AU20" i="253"/>
  <c r="AT6" i="253"/>
  <c r="AS6" i="253"/>
  <c r="AR6" i="253"/>
  <c r="AR20" i="253"/>
  <c r="AQ6" i="253"/>
  <c r="AP6" i="253"/>
  <c r="AO6" i="253"/>
  <c r="AN6" i="253"/>
  <c r="AL6" i="253"/>
  <c r="AL20" i="253"/>
  <c r="AK6" i="253"/>
  <c r="AJ6" i="253"/>
  <c r="AI6" i="253"/>
  <c r="AH6" i="253"/>
  <c r="AH19" i="253"/>
  <c r="AG6" i="253"/>
  <c r="AF6" i="253"/>
  <c r="AE6" i="253"/>
  <c r="AD6" i="253"/>
  <c r="AC6" i="253"/>
  <c r="AB6" i="253"/>
  <c r="AA6" i="253"/>
  <c r="Z6" i="253"/>
  <c r="Z19" i="253"/>
  <c r="Y6" i="253"/>
  <c r="X6" i="253"/>
  <c r="W6" i="253"/>
  <c r="V6" i="253"/>
  <c r="V19" i="253"/>
  <c r="U6" i="253"/>
  <c r="BE5" i="253"/>
  <c r="BD5" i="253"/>
  <c r="BD19" i="253"/>
  <c r="BC5" i="253"/>
  <c r="BC18" i="253"/>
  <c r="BB5" i="253"/>
  <c r="BA5" i="253"/>
  <c r="AZ5" i="253"/>
  <c r="AZ19" i="253"/>
  <c r="AY5" i="253"/>
  <c r="AX5" i="253"/>
  <c r="AW5" i="253"/>
  <c r="AV5" i="253"/>
  <c r="AV19" i="253"/>
  <c r="AU5" i="253"/>
  <c r="AU19" i="253"/>
  <c r="AT5" i="253"/>
  <c r="AS5" i="253"/>
  <c r="AR5" i="253"/>
  <c r="AR18" i="253"/>
  <c r="AQ5" i="253"/>
  <c r="AP5" i="253"/>
  <c r="AO5" i="253"/>
  <c r="AN5" i="253"/>
  <c r="AN18" i="253"/>
  <c r="AL5" i="253"/>
  <c r="AK5" i="253"/>
  <c r="AJ5" i="253"/>
  <c r="AI5" i="253"/>
  <c r="AH5" i="253"/>
  <c r="AG5" i="253"/>
  <c r="AF5" i="253"/>
  <c r="AE5" i="253"/>
  <c r="AD5" i="253"/>
  <c r="AD18" i="253"/>
  <c r="AC5" i="253"/>
  <c r="AB5" i="253"/>
  <c r="AB19" i="253"/>
  <c r="AA5" i="253"/>
  <c r="Z5" i="253"/>
  <c r="Y5" i="253"/>
  <c r="X5" i="253"/>
  <c r="X19" i="253"/>
  <c r="W5" i="253"/>
  <c r="V5" i="253"/>
  <c r="U5" i="253"/>
  <c r="BE4" i="253"/>
  <c r="BD4" i="253"/>
  <c r="BC4" i="253"/>
  <c r="BC17" i="253"/>
  <c r="BB4" i="253"/>
  <c r="BA4" i="253"/>
  <c r="AZ4" i="253"/>
  <c r="AZ18" i="253"/>
  <c r="AY4" i="253"/>
  <c r="AX4" i="253"/>
  <c r="AW4" i="253"/>
  <c r="AV4" i="253"/>
  <c r="AU4" i="253"/>
  <c r="AT4" i="253"/>
  <c r="AS4" i="253"/>
  <c r="AS18" i="253"/>
  <c r="AR4" i="253"/>
  <c r="AQ4" i="253"/>
  <c r="AP4" i="253"/>
  <c r="AO4" i="253"/>
  <c r="AO18" i="253"/>
  <c r="AN4" i="253"/>
  <c r="AL4" i="253"/>
  <c r="AK4" i="253"/>
  <c r="AJ4" i="253"/>
  <c r="AJ18" i="253"/>
  <c r="AI4" i="253"/>
  <c r="AH4" i="253"/>
  <c r="AG4" i="253"/>
  <c r="AG18" i="253"/>
  <c r="AF4" i="253"/>
  <c r="AE4" i="253"/>
  <c r="AD4" i="253"/>
  <c r="AC4" i="253"/>
  <c r="AB4" i="253"/>
  <c r="AA4" i="253"/>
  <c r="Z4" i="253"/>
  <c r="Y4" i="253"/>
  <c r="Y18" i="253"/>
  <c r="X4" i="253"/>
  <c r="W4" i="253"/>
  <c r="W17" i="253"/>
  <c r="V4" i="253"/>
  <c r="U4" i="253"/>
  <c r="U18" i="253"/>
  <c r="BE3" i="253"/>
  <c r="BD3" i="253"/>
  <c r="BC3" i="253"/>
  <c r="BB3" i="253"/>
  <c r="BA3" i="253"/>
  <c r="AZ3" i="253"/>
  <c r="AZ17" i="253"/>
  <c r="AY3" i="253"/>
  <c r="AX3" i="253"/>
  <c r="AW3" i="253"/>
  <c r="AV3" i="253"/>
  <c r="AV17" i="253"/>
  <c r="AV29" i="253"/>
  <c r="AU3" i="253"/>
  <c r="AT3" i="253"/>
  <c r="AS3" i="253"/>
  <c r="AR3" i="253"/>
  <c r="AR17" i="253"/>
  <c r="AQ3" i="253"/>
  <c r="AP3" i="253"/>
  <c r="AO3" i="253"/>
  <c r="AN3" i="253"/>
  <c r="AN17" i="253"/>
  <c r="AL3" i="253"/>
  <c r="AK3" i="253"/>
  <c r="AJ3" i="253"/>
  <c r="AI3" i="253"/>
  <c r="AI17" i="253"/>
  <c r="AH3" i="253"/>
  <c r="AG3" i="253"/>
  <c r="AF3" i="253"/>
  <c r="AE3" i="253"/>
  <c r="AE17" i="253"/>
  <c r="AE29" i="253"/>
  <c r="AD3" i="253"/>
  <c r="AC3" i="253"/>
  <c r="AB3" i="253"/>
  <c r="AA3" i="253"/>
  <c r="AA17" i="253"/>
  <c r="Z3" i="253"/>
  <c r="Y3" i="253"/>
  <c r="X3" i="253"/>
  <c r="W3" i="253"/>
  <c r="V3" i="253"/>
  <c r="U3" i="253"/>
  <c r="AT25" i="253"/>
  <c r="V22" i="253"/>
  <c r="BE14" i="258"/>
  <c r="BD14" i="258"/>
  <c r="BC14" i="258"/>
  <c r="BB14" i="258"/>
  <c r="BA14" i="258"/>
  <c r="BA27" i="258"/>
  <c r="AZ14" i="258"/>
  <c r="AY14" i="258"/>
  <c r="AX14" i="258"/>
  <c r="AW14" i="258"/>
  <c r="AV14" i="258"/>
  <c r="AU14" i="258"/>
  <c r="AT14" i="258"/>
  <c r="AS14" i="258"/>
  <c r="AS27" i="258"/>
  <c r="AR14" i="258"/>
  <c r="AQ14" i="258"/>
  <c r="AQ27" i="258"/>
  <c r="AP14" i="258"/>
  <c r="AO14" i="258"/>
  <c r="AN14" i="258"/>
  <c r="BE13" i="258"/>
  <c r="BE26" i="258"/>
  <c r="BD13" i="258"/>
  <c r="BC13" i="258"/>
  <c r="BC27" i="258"/>
  <c r="BB13" i="258"/>
  <c r="BA13" i="258"/>
  <c r="AZ13" i="258"/>
  <c r="AY13" i="258"/>
  <c r="AX13" i="258"/>
  <c r="AW13" i="258"/>
  <c r="AV13" i="258"/>
  <c r="AU13" i="258"/>
  <c r="AT13" i="258"/>
  <c r="AS13" i="258"/>
  <c r="AR13" i="258"/>
  <c r="AQ13" i="258"/>
  <c r="AP13" i="258"/>
  <c r="AO13" i="258"/>
  <c r="AN13" i="258"/>
  <c r="AN26" i="258"/>
  <c r="BE12" i="258"/>
  <c r="BD12" i="258"/>
  <c r="BD25" i="258"/>
  <c r="BC12" i="258"/>
  <c r="BB12" i="258"/>
  <c r="BB25" i="258"/>
  <c r="BA12" i="258"/>
  <c r="BA26" i="258"/>
  <c r="AZ12" i="258"/>
  <c r="AY12" i="258"/>
  <c r="AY25" i="258"/>
  <c r="AX12" i="258"/>
  <c r="AW12" i="258"/>
  <c r="AW26" i="258"/>
  <c r="AV12" i="258"/>
  <c r="AV25" i="258"/>
  <c r="AU12" i="258"/>
  <c r="AU25" i="258"/>
  <c r="AT12" i="258"/>
  <c r="AS12" i="258"/>
  <c r="AR12" i="258"/>
  <c r="AQ12" i="258"/>
  <c r="AQ26" i="258"/>
  <c r="AP12" i="258"/>
  <c r="AO12" i="258"/>
  <c r="AN12" i="258"/>
  <c r="BE11" i="258"/>
  <c r="BD11" i="258"/>
  <c r="BC11" i="258"/>
  <c r="BB11" i="258"/>
  <c r="BA11" i="258"/>
  <c r="BA25" i="258"/>
  <c r="AZ11" i="258"/>
  <c r="AY11" i="258"/>
  <c r="AX11" i="258"/>
  <c r="AW11" i="258"/>
  <c r="AV11" i="258"/>
  <c r="AU11" i="258"/>
  <c r="AT11" i="258"/>
  <c r="AT25" i="258"/>
  <c r="AS11" i="258"/>
  <c r="AR11" i="258"/>
  <c r="AQ11" i="258"/>
  <c r="AP11" i="258"/>
  <c r="AP24" i="258"/>
  <c r="AO11" i="258"/>
  <c r="AN11" i="258"/>
  <c r="BE10" i="258"/>
  <c r="BD10" i="258"/>
  <c r="BD24" i="258"/>
  <c r="BC10" i="258"/>
  <c r="BB10" i="258"/>
  <c r="BA10" i="258"/>
  <c r="AZ10" i="258"/>
  <c r="AZ23" i="258"/>
  <c r="AZ30" i="258"/>
  <c r="AY10" i="258"/>
  <c r="AX10" i="258"/>
  <c r="AW10" i="258"/>
  <c r="AV10" i="258"/>
  <c r="AV23" i="258"/>
  <c r="AV30" i="258"/>
  <c r="AU10" i="258"/>
  <c r="AT10" i="258"/>
  <c r="AS10" i="258"/>
  <c r="AS24" i="258"/>
  <c r="AR10" i="258"/>
  <c r="AR23" i="258"/>
  <c r="AR30" i="258"/>
  <c r="AQ10" i="258"/>
  <c r="AP10" i="258"/>
  <c r="AO10" i="258"/>
  <c r="AO23" i="258"/>
  <c r="AO30" i="258"/>
  <c r="AN10" i="258"/>
  <c r="AN23" i="258"/>
  <c r="AN30" i="258"/>
  <c r="BE9" i="258"/>
  <c r="BD9" i="258"/>
  <c r="BC9" i="258"/>
  <c r="BB9" i="258"/>
  <c r="BA9" i="258"/>
  <c r="AZ9" i="258"/>
  <c r="AY9" i="258"/>
  <c r="AY22" i="258"/>
  <c r="AX9" i="258"/>
  <c r="AW9" i="258"/>
  <c r="AV9" i="258"/>
  <c r="AU9" i="258"/>
  <c r="AU22" i="258"/>
  <c r="AT9" i="258"/>
  <c r="AS9" i="258"/>
  <c r="AR9" i="258"/>
  <c r="AQ9" i="258"/>
  <c r="AP9" i="258"/>
  <c r="AP22" i="258"/>
  <c r="AO9" i="258"/>
  <c r="AN9" i="258"/>
  <c r="BE8" i="258"/>
  <c r="BE22" i="258"/>
  <c r="BD8" i="258"/>
  <c r="BC8" i="258"/>
  <c r="BB8" i="258"/>
  <c r="BA8" i="258"/>
  <c r="BA21" i="258"/>
  <c r="AZ8" i="258"/>
  <c r="AZ21" i="258"/>
  <c r="AY8" i="258"/>
  <c r="AX8" i="258"/>
  <c r="AW8" i="258"/>
  <c r="AV8" i="258"/>
  <c r="AU8" i="258"/>
  <c r="AT8" i="258"/>
  <c r="AS8" i="258"/>
  <c r="AS21" i="258"/>
  <c r="AR8" i="258"/>
  <c r="AR22" i="258"/>
  <c r="AQ8" i="258"/>
  <c r="AP8" i="258"/>
  <c r="AO8" i="258"/>
  <c r="AO22" i="258"/>
  <c r="AN8" i="258"/>
  <c r="BE7" i="258"/>
  <c r="BD7" i="258"/>
  <c r="BC7" i="258"/>
  <c r="BC21" i="258"/>
  <c r="BB7" i="258"/>
  <c r="BB21" i="258"/>
  <c r="BA7" i="258"/>
  <c r="AZ7" i="258"/>
  <c r="AY7" i="258"/>
  <c r="AX7" i="258"/>
  <c r="AX21" i="258"/>
  <c r="AW7" i="258"/>
  <c r="AV7" i="258"/>
  <c r="AU7" i="258"/>
  <c r="AT7" i="258"/>
  <c r="AS7" i="258"/>
  <c r="AR7" i="258"/>
  <c r="AQ7" i="258"/>
  <c r="AP7" i="258"/>
  <c r="AP21" i="258"/>
  <c r="AO7" i="258"/>
  <c r="AN7" i="258"/>
  <c r="BE6" i="258"/>
  <c r="BD6" i="258"/>
  <c r="BC6" i="258"/>
  <c r="BB6" i="258"/>
  <c r="BA6" i="258"/>
  <c r="AZ6" i="258"/>
  <c r="AZ20" i="258"/>
  <c r="AY6" i="258"/>
  <c r="AX6" i="258"/>
  <c r="AW6" i="258"/>
  <c r="AV6" i="258"/>
  <c r="AU6" i="258"/>
  <c r="AT6" i="258"/>
  <c r="AS6" i="258"/>
  <c r="AR6" i="258"/>
  <c r="AR19" i="258"/>
  <c r="AQ6" i="258"/>
  <c r="AP6" i="258"/>
  <c r="AO6" i="258"/>
  <c r="AN6" i="258"/>
  <c r="AN20" i="258"/>
  <c r="BE5" i="258"/>
  <c r="BD5" i="258"/>
  <c r="BC5" i="258"/>
  <c r="BB5" i="258"/>
  <c r="BB18" i="258"/>
  <c r="BA5" i="258"/>
  <c r="AZ5" i="258"/>
  <c r="AY5" i="258"/>
  <c r="AX5" i="258"/>
  <c r="AW5" i="258"/>
  <c r="AV5" i="258"/>
  <c r="AU5" i="258"/>
  <c r="AT5" i="258"/>
  <c r="AS5" i="258"/>
  <c r="AR5" i="258"/>
  <c r="AQ5" i="258"/>
  <c r="AP5" i="258"/>
  <c r="AP18" i="258"/>
  <c r="AO5" i="258"/>
  <c r="AN5" i="258"/>
  <c r="BE4" i="258"/>
  <c r="BD4" i="258"/>
  <c r="BC4" i="258"/>
  <c r="BB4" i="258"/>
  <c r="BA4" i="258"/>
  <c r="AZ4" i="258"/>
  <c r="AZ17" i="258"/>
  <c r="AZ29" i="258"/>
  <c r="AY4" i="258"/>
  <c r="AX4" i="258"/>
  <c r="AW4" i="258"/>
  <c r="AV4" i="258"/>
  <c r="AU4" i="258"/>
  <c r="AT4" i="258"/>
  <c r="AS4" i="258"/>
  <c r="AR4" i="258"/>
  <c r="AR17" i="258"/>
  <c r="AQ4" i="258"/>
  <c r="AP4" i="258"/>
  <c r="AO4" i="258"/>
  <c r="AN4" i="258"/>
  <c r="BE3" i="258"/>
  <c r="BD3" i="258"/>
  <c r="BC3" i="258"/>
  <c r="BC17" i="258"/>
  <c r="BC29" i="258"/>
  <c r="BB3" i="258"/>
  <c r="BA3" i="258"/>
  <c r="AZ3" i="258"/>
  <c r="AY3" i="258"/>
  <c r="AX3" i="258"/>
  <c r="AW3" i="258"/>
  <c r="AV3" i="258"/>
  <c r="AU3" i="258"/>
  <c r="AT3" i="258"/>
  <c r="AS3" i="258"/>
  <c r="AR3" i="258"/>
  <c r="AR29" i="258"/>
  <c r="AQ3" i="258"/>
  <c r="AQ17" i="258"/>
  <c r="AQ29" i="258"/>
  <c r="AP3" i="258"/>
  <c r="AO3" i="258"/>
  <c r="AO17" i="258"/>
  <c r="AO29" i="258"/>
  <c r="AN3" i="258"/>
  <c r="AL14" i="258"/>
  <c r="AK14" i="258"/>
  <c r="AJ14" i="258"/>
  <c r="AI14" i="258"/>
  <c r="AI27" i="258"/>
  <c r="AH14" i="258"/>
  <c r="AG14" i="258"/>
  <c r="AF14" i="258"/>
  <c r="AE14" i="258"/>
  <c r="AD14" i="258"/>
  <c r="AC14" i="258"/>
  <c r="AB14" i="258"/>
  <c r="AA14" i="258"/>
  <c r="AA27" i="258"/>
  <c r="Z14" i="258"/>
  <c r="Y14" i="258"/>
  <c r="X14" i="258"/>
  <c r="W14" i="258"/>
  <c r="W27" i="258"/>
  <c r="V14" i="258"/>
  <c r="U14" i="258"/>
  <c r="AL13" i="258"/>
  <c r="AK13" i="258"/>
  <c r="AK26" i="258"/>
  <c r="AJ13" i="258"/>
  <c r="AI13" i="258"/>
  <c r="AH13" i="258"/>
  <c r="AG13" i="258"/>
  <c r="AG26" i="258"/>
  <c r="AF13" i="258"/>
  <c r="AE13" i="258"/>
  <c r="AD13" i="258"/>
  <c r="AC13" i="258"/>
  <c r="AC27" i="258"/>
  <c r="AB13" i="258"/>
  <c r="AA13" i="258"/>
  <c r="Z13" i="258"/>
  <c r="Y13" i="258"/>
  <c r="X13" i="258"/>
  <c r="W13" i="258"/>
  <c r="V13" i="258"/>
  <c r="U13" i="258"/>
  <c r="U26" i="258"/>
  <c r="AL12" i="258"/>
  <c r="AK12" i="258"/>
  <c r="AJ12" i="258"/>
  <c r="AI12" i="258"/>
  <c r="AI26" i="258"/>
  <c r="AH12" i="258"/>
  <c r="AG12" i="258"/>
  <c r="AF12" i="258"/>
  <c r="AF25" i="258"/>
  <c r="AE12" i="258"/>
  <c r="AE26" i="258"/>
  <c r="AD12" i="258"/>
  <c r="AC12" i="258"/>
  <c r="AB12" i="258"/>
  <c r="AB25" i="258"/>
  <c r="AA12" i="258"/>
  <c r="Z12" i="258"/>
  <c r="Y12" i="258"/>
  <c r="X12" i="258"/>
  <c r="X25" i="258"/>
  <c r="W12" i="258"/>
  <c r="W26" i="258"/>
  <c r="V12" i="258"/>
  <c r="U12" i="258"/>
  <c r="AL11" i="258"/>
  <c r="AL24" i="258"/>
  <c r="AK11" i="258"/>
  <c r="AK25" i="258"/>
  <c r="AJ11" i="258"/>
  <c r="AI11" i="258"/>
  <c r="AH11" i="258"/>
  <c r="AG11" i="258"/>
  <c r="AG25" i="258"/>
  <c r="AF11" i="258"/>
  <c r="AE11" i="258"/>
  <c r="AD11" i="258"/>
  <c r="AC11" i="258"/>
  <c r="AC25" i="258"/>
  <c r="AB11" i="258"/>
  <c r="AA11" i="258"/>
  <c r="Z11" i="258"/>
  <c r="Y11" i="258"/>
  <c r="X11" i="258"/>
  <c r="W11" i="258"/>
  <c r="V11" i="258"/>
  <c r="U11" i="258"/>
  <c r="AL10" i="258"/>
  <c r="AK10" i="258"/>
  <c r="AJ10" i="258"/>
  <c r="AJ23" i="258"/>
  <c r="AI10" i="258"/>
  <c r="AI24" i="258"/>
  <c r="AH10" i="258"/>
  <c r="AG10" i="258"/>
  <c r="AF10" i="258"/>
  <c r="AF23" i="258"/>
  <c r="AF30" i="258"/>
  <c r="AE10" i="258"/>
  <c r="AE24" i="258"/>
  <c r="AD10" i="258"/>
  <c r="AC10" i="258"/>
  <c r="AB10" i="258"/>
  <c r="AB24" i="258"/>
  <c r="AA10" i="258"/>
  <c r="AA24" i="258"/>
  <c r="Z10" i="258"/>
  <c r="Y10" i="258"/>
  <c r="X10" i="258"/>
  <c r="X23" i="258"/>
  <c r="W10" i="258"/>
  <c r="W24" i="258"/>
  <c r="V10" i="258"/>
  <c r="U10" i="258"/>
  <c r="AL9" i="258"/>
  <c r="AK9" i="258"/>
  <c r="AK23" i="258"/>
  <c r="AK30" i="258"/>
  <c r="AJ9" i="258"/>
  <c r="AI9" i="258"/>
  <c r="AH9" i="258"/>
  <c r="AH22" i="258"/>
  <c r="AG9" i="258"/>
  <c r="AF9" i="258"/>
  <c r="AE9" i="258"/>
  <c r="AD9" i="258"/>
  <c r="AD23" i="258"/>
  <c r="AC9" i="258"/>
  <c r="AB9" i="258"/>
  <c r="AA9" i="258"/>
  <c r="Z9" i="258"/>
  <c r="Y9" i="258"/>
  <c r="Y22" i="258"/>
  <c r="X9" i="258"/>
  <c r="W9" i="258"/>
  <c r="V9" i="258"/>
  <c r="V23" i="258"/>
  <c r="U9" i="258"/>
  <c r="U22" i="258"/>
  <c r="AL8" i="258"/>
  <c r="AK8" i="258"/>
  <c r="AJ8" i="258"/>
  <c r="AI8" i="258"/>
  <c r="AI21" i="258"/>
  <c r="AH8" i="258"/>
  <c r="AG8" i="258"/>
  <c r="AF8" i="258"/>
  <c r="AE8" i="258"/>
  <c r="AD8" i="258"/>
  <c r="AC8" i="258"/>
  <c r="AB8" i="258"/>
  <c r="AA8" i="258"/>
  <c r="AA21" i="258"/>
  <c r="Z8" i="258"/>
  <c r="Y8" i="258"/>
  <c r="X8" i="258"/>
  <c r="X22" i="258"/>
  <c r="W8" i="258"/>
  <c r="W21" i="258"/>
  <c r="V8" i="258"/>
  <c r="U8" i="258"/>
  <c r="AL7" i="258"/>
  <c r="AL21" i="258"/>
  <c r="AK7" i="258"/>
  <c r="AJ7" i="258"/>
  <c r="AI7" i="258"/>
  <c r="AH7" i="258"/>
  <c r="AH21" i="258"/>
  <c r="AG7" i="258"/>
  <c r="AF7" i="258"/>
  <c r="AE7" i="258"/>
  <c r="AD7" i="258"/>
  <c r="AD21" i="258"/>
  <c r="AC7" i="258"/>
  <c r="AC20" i="258"/>
  <c r="AB7" i="258"/>
  <c r="AA7" i="258"/>
  <c r="Z7" i="258"/>
  <c r="Y7" i="258"/>
  <c r="Y20" i="258"/>
  <c r="X7" i="258"/>
  <c r="W7" i="258"/>
  <c r="V7" i="258"/>
  <c r="U7" i="258"/>
  <c r="U20" i="258"/>
  <c r="AL6" i="258"/>
  <c r="AK6" i="258"/>
  <c r="AJ6" i="258"/>
  <c r="AI6" i="258"/>
  <c r="AI20" i="258"/>
  <c r="AH6" i="258"/>
  <c r="AG6" i="258"/>
  <c r="AF6" i="258"/>
  <c r="AE6" i="258"/>
  <c r="AE20" i="258"/>
  <c r="AD6" i="258"/>
  <c r="AC6" i="258"/>
  <c r="AB6" i="258"/>
  <c r="AB19" i="258"/>
  <c r="AA6" i="258"/>
  <c r="AA19" i="258"/>
  <c r="Z6" i="258"/>
  <c r="Y6" i="258"/>
  <c r="X6" i="258"/>
  <c r="W6" i="258"/>
  <c r="W19" i="258"/>
  <c r="V6" i="258"/>
  <c r="U6" i="258"/>
  <c r="AL5" i="258"/>
  <c r="AK5" i="258"/>
  <c r="AK18" i="258"/>
  <c r="AJ5" i="258"/>
  <c r="AI5" i="258"/>
  <c r="AH5" i="258"/>
  <c r="AG5" i="258"/>
  <c r="AG18" i="258"/>
  <c r="AF5" i="258"/>
  <c r="AE5" i="258"/>
  <c r="AD5" i="258"/>
  <c r="AC5" i="258"/>
  <c r="AC18" i="258"/>
  <c r="AB5" i="258"/>
  <c r="AA5" i="258"/>
  <c r="Z5" i="258"/>
  <c r="Z19" i="258"/>
  <c r="Y5" i="258"/>
  <c r="X5" i="258"/>
  <c r="W5" i="258"/>
  <c r="V5" i="258"/>
  <c r="V19" i="258"/>
  <c r="U5" i="258"/>
  <c r="AL4" i="258"/>
  <c r="AK4" i="258"/>
  <c r="AJ4" i="258"/>
  <c r="AJ18" i="258"/>
  <c r="AI4" i="258"/>
  <c r="AH4" i="258"/>
  <c r="AH17" i="258"/>
  <c r="AH29" i="258"/>
  <c r="AG4" i="258"/>
  <c r="AG17" i="258"/>
  <c r="AF4" i="258"/>
  <c r="AF18" i="258"/>
  <c r="AE4" i="258"/>
  <c r="AD4" i="258"/>
  <c r="AC4" i="258"/>
  <c r="AB4" i="258"/>
  <c r="AB17" i="258"/>
  <c r="AB29" i="258"/>
  <c r="AA4" i="258"/>
  <c r="Z4" i="258"/>
  <c r="Y4" i="258"/>
  <c r="X4" i="258"/>
  <c r="X17" i="258"/>
  <c r="W4" i="258"/>
  <c r="V4" i="258"/>
  <c r="U4" i="258"/>
  <c r="AL3" i="258"/>
  <c r="AK3" i="258"/>
  <c r="AJ3" i="258"/>
  <c r="AI3" i="258"/>
  <c r="AI17" i="258"/>
  <c r="AI29" i="258"/>
  <c r="AH3" i="258"/>
  <c r="AG3" i="258"/>
  <c r="AF3" i="258"/>
  <c r="AE3" i="258"/>
  <c r="AE17" i="258"/>
  <c r="AE29" i="258"/>
  <c r="AD3" i="258"/>
  <c r="AC3" i="258"/>
  <c r="AB3" i="258"/>
  <c r="AA3" i="258"/>
  <c r="Z3" i="258"/>
  <c r="Y3" i="258"/>
  <c r="X3" i="258"/>
  <c r="W3" i="258"/>
  <c r="V3" i="258"/>
  <c r="U3" i="258"/>
  <c r="B11" i="20"/>
  <c r="A4" i="254"/>
  <c r="A5" i="254"/>
  <c r="A4" i="258"/>
  <c r="K4" i="258"/>
  <c r="A4" i="260"/>
  <c r="H4" i="260"/>
  <c r="A4" i="256"/>
  <c r="A5" i="256"/>
  <c r="A4" i="255"/>
  <c r="E4" i="255"/>
  <c r="E17" i="255"/>
  <c r="A17" i="253"/>
  <c r="A18" i="253"/>
  <c r="A19" i="253"/>
  <c r="Q5" i="253"/>
  <c r="A20" i="253"/>
  <c r="A21" i="253"/>
  <c r="A22" i="253"/>
  <c r="L8" i="253"/>
  <c r="A23" i="253"/>
  <c r="A24" i="253"/>
  <c r="A25" i="253"/>
  <c r="A26" i="253"/>
  <c r="A27" i="253"/>
  <c r="A17" i="260"/>
  <c r="A5" i="260"/>
  <c r="A4" i="259"/>
  <c r="H4" i="259"/>
  <c r="A4" i="257"/>
  <c r="B4" i="257"/>
  <c r="B17" i="257"/>
  <c r="A4" i="267"/>
  <c r="A17" i="267"/>
  <c r="A4" i="265"/>
  <c r="K4" i="265"/>
  <c r="A4" i="262"/>
  <c r="E4" i="262"/>
  <c r="A4" i="261"/>
  <c r="I4" i="261"/>
  <c r="A4" i="266"/>
  <c r="I4" i="266"/>
  <c r="I17" i="266"/>
  <c r="A4" i="264"/>
  <c r="K4" i="264"/>
  <c r="A4" i="263"/>
  <c r="I4" i="263"/>
  <c r="I17" i="263"/>
  <c r="A17" i="264"/>
  <c r="D7" i="253"/>
  <c r="AI23" i="253"/>
  <c r="N8" i="253"/>
  <c r="AR24" i="253"/>
  <c r="AZ25" i="253"/>
  <c r="AI26" i="253"/>
  <c r="AZ26" i="253"/>
  <c r="AZ27" i="253"/>
  <c r="F6" i="253"/>
  <c r="AN26" i="253"/>
  <c r="AE27" i="253"/>
  <c r="BD27" i="253"/>
  <c r="B21" i="253"/>
  <c r="N7" i="253"/>
  <c r="AC24" i="253"/>
  <c r="Q10" i="253"/>
  <c r="R10" i="253"/>
  <c r="AX22" i="253"/>
  <c r="AT23" i="253"/>
  <c r="AO27" i="253"/>
  <c r="AD20" i="253"/>
  <c r="Q3" i="258"/>
  <c r="AX27" i="258"/>
  <c r="AT21" i="258"/>
  <c r="BD20" i="253"/>
  <c r="BB25" i="253"/>
  <c r="E18" i="253"/>
  <c r="I21" i="253"/>
  <c r="A5" i="267"/>
  <c r="A6" i="267"/>
  <c r="D3" i="263"/>
  <c r="L3" i="263"/>
  <c r="A5" i="262"/>
  <c r="I5" i="262"/>
  <c r="A5" i="258"/>
  <c r="K5" i="258"/>
  <c r="A17" i="255"/>
  <c r="AS22" i="253"/>
  <c r="AF26" i="253"/>
  <c r="AW22" i="253"/>
  <c r="X23" i="253"/>
  <c r="X30" i="253"/>
  <c r="AB23" i="253"/>
  <c r="AB30" i="253"/>
  <c r="AF19" i="253"/>
  <c r="BE26" i="253"/>
  <c r="W18" i="253"/>
  <c r="AH22" i="253"/>
  <c r="V23" i="253"/>
  <c r="V30" i="253"/>
  <c r="AY24" i="253"/>
  <c r="BD22" i="253"/>
  <c r="AH23" i="253"/>
  <c r="AJ19" i="253"/>
  <c r="AY23" i="253"/>
  <c r="AY30" i="253"/>
  <c r="AX23" i="258"/>
  <c r="AX30" i="258"/>
  <c r="AV18" i="253"/>
  <c r="AE24" i="253"/>
  <c r="I25" i="253"/>
  <c r="B19" i="253"/>
  <c r="B22" i="253"/>
  <c r="AP23" i="253"/>
  <c r="E23" i="253"/>
  <c r="E17" i="253"/>
  <c r="Q8" i="253"/>
  <c r="E20" i="253"/>
  <c r="N12" i="253"/>
  <c r="D14" i="253"/>
  <c r="B26" i="253"/>
  <c r="I27" i="253"/>
  <c r="J3" i="253"/>
  <c r="E25" i="253"/>
  <c r="E26" i="253"/>
  <c r="F13" i="253"/>
  <c r="AX23" i="253"/>
  <c r="AG25" i="253"/>
  <c r="Z22" i="253"/>
  <c r="Z23" i="253"/>
  <c r="Z30" i="253"/>
  <c r="N14" i="253"/>
  <c r="L11" i="253"/>
  <c r="D10" i="253"/>
  <c r="BD17" i="253"/>
  <c r="BD29" i="253"/>
  <c r="BB22" i="258"/>
  <c r="AC19" i="258"/>
  <c r="AT22" i="258"/>
  <c r="AS26" i="258"/>
  <c r="Q3" i="254"/>
  <c r="AO25" i="258"/>
  <c r="A17" i="258"/>
  <c r="K17" i="258"/>
  <c r="E4" i="258"/>
  <c r="E17" i="258"/>
  <c r="AP17" i="258"/>
  <c r="Z17" i="258"/>
  <c r="Z29" i="258"/>
  <c r="X20" i="258"/>
  <c r="AS17" i="258"/>
  <c r="AS29" i="258"/>
  <c r="AY18" i="258"/>
  <c r="BC18" i="258"/>
  <c r="AO19" i="258"/>
  <c r="BE19" i="258"/>
  <c r="AQ20" i="258"/>
  <c r="AS25" i="258"/>
  <c r="Z22" i="258"/>
  <c r="X24" i="258"/>
  <c r="BE18" i="258"/>
  <c r="BA19" i="258"/>
  <c r="BA20" i="258"/>
  <c r="AU20" i="258"/>
  <c r="AU21" i="258"/>
  <c r="V17" i="258"/>
  <c r="AB20" i="258"/>
  <c r="AD22" i="258"/>
  <c r="AO18" i="258"/>
  <c r="BA17" i="258"/>
  <c r="BA29" i="258"/>
  <c r="BA18" i="258"/>
  <c r="E5" i="258"/>
  <c r="E18" i="258"/>
  <c r="B5" i="258"/>
  <c r="B18" i="258"/>
  <c r="Z23" i="258"/>
  <c r="AW20" i="258"/>
  <c r="AW19" i="258"/>
  <c r="BE21" i="258"/>
  <c r="AU24" i="258"/>
  <c r="AY24" i="258"/>
  <c r="AI19" i="258"/>
  <c r="H4" i="258"/>
  <c r="N4" i="258"/>
  <c r="AW17" i="258"/>
  <c r="AW29" i="258"/>
  <c r="B4" i="258"/>
  <c r="I4" i="258"/>
  <c r="BD17" i="258"/>
  <c r="BD29" i="258"/>
  <c r="C4" i="258"/>
  <c r="A5" i="257"/>
  <c r="C5" i="257"/>
  <c r="K5" i="257"/>
  <c r="H5" i="257"/>
  <c r="E5" i="257"/>
  <c r="H4" i="257"/>
  <c r="I4" i="257"/>
  <c r="I17" i="257"/>
  <c r="A17" i="257"/>
  <c r="E4" i="257"/>
  <c r="C4" i="257"/>
  <c r="K4" i="257"/>
  <c r="K4" i="256"/>
  <c r="A17" i="256"/>
  <c r="I4" i="256"/>
  <c r="I17" i="256"/>
  <c r="B4" i="256"/>
  <c r="N4" i="256"/>
  <c r="C4" i="256"/>
  <c r="O4" i="256"/>
  <c r="E4" i="256"/>
  <c r="H4" i="256"/>
  <c r="J4" i="256"/>
  <c r="C4" i="255"/>
  <c r="H4" i="255"/>
  <c r="J4" i="255"/>
  <c r="A5" i="255"/>
  <c r="I5" i="255"/>
  <c r="I4" i="255"/>
  <c r="I17" i="255"/>
  <c r="L3" i="255"/>
  <c r="B5" i="255"/>
  <c r="B4" i="255"/>
  <c r="K4" i="255"/>
  <c r="Q4" i="255"/>
  <c r="Q17" i="255"/>
  <c r="K5" i="255"/>
  <c r="A19" i="267"/>
  <c r="A7" i="267"/>
  <c r="A18" i="267"/>
  <c r="F3" i="254"/>
  <c r="L3" i="254"/>
  <c r="O3" i="254"/>
  <c r="D3" i="254"/>
  <c r="K4" i="254"/>
  <c r="C4" i="254"/>
  <c r="O4" i="254"/>
  <c r="I4" i="254"/>
  <c r="B4" i="254"/>
  <c r="H4" i="254"/>
  <c r="J4" i="254"/>
  <c r="E4" i="254"/>
  <c r="Q4" i="254"/>
  <c r="R4" i="254"/>
  <c r="A17" i="254"/>
  <c r="AE21" i="258"/>
  <c r="BD20" i="258"/>
  <c r="AC27" i="253"/>
  <c r="AS19" i="258"/>
  <c r="AQ19" i="258"/>
  <c r="AU19" i="258"/>
  <c r="BC19" i="258"/>
  <c r="BE20" i="258"/>
  <c r="AT26" i="258"/>
  <c r="AF20" i="253"/>
  <c r="AE25" i="253"/>
  <c r="AK26" i="253"/>
  <c r="BA26" i="253"/>
  <c r="AW18" i="253"/>
  <c r="AT22" i="253"/>
  <c r="AJ24" i="253"/>
  <c r="X21" i="258"/>
  <c r="AD17" i="258"/>
  <c r="AD29" i="258"/>
  <c r="AD18" i="258"/>
  <c r="AF20" i="258"/>
  <c r="AH26" i="258"/>
  <c r="BD21" i="253"/>
  <c r="AI18" i="258"/>
  <c r="AG29" i="258"/>
  <c r="AU23" i="258"/>
  <c r="AU30" i="258"/>
  <c r="AO24" i="258"/>
  <c r="Y18" i="258"/>
  <c r="Y19" i="258"/>
  <c r="U17" i="258"/>
  <c r="U29" i="258"/>
  <c r="AC17" i="258"/>
  <c r="AC29" i="258"/>
  <c r="AK17" i="258"/>
  <c r="AK29" i="258"/>
  <c r="AR20" i="258"/>
  <c r="U19" i="258"/>
  <c r="U18" i="258"/>
  <c r="Y17" i="258"/>
  <c r="Y29" i="258"/>
  <c r="U21" i="258"/>
  <c r="AW21" i="258"/>
  <c r="AJ20" i="253"/>
  <c r="AC26" i="253"/>
  <c r="AC25" i="253"/>
  <c r="V21" i="253"/>
  <c r="AE27" i="258"/>
  <c r="BE21" i="253"/>
  <c r="AD23" i="253"/>
  <c r="Y24" i="253"/>
  <c r="AS24" i="253"/>
  <c r="AC18" i="253"/>
  <c r="AN27" i="253"/>
  <c r="AR27" i="253"/>
  <c r="AK18" i="253"/>
  <c r="AR19" i="253"/>
  <c r="AR29" i="253"/>
  <c r="W22" i="253"/>
  <c r="L13" i="253"/>
  <c r="AJ26" i="258"/>
  <c r="AJ25" i="258"/>
  <c r="AD26" i="258"/>
  <c r="AD27" i="253"/>
  <c r="AX26" i="253"/>
  <c r="AX27" i="253"/>
  <c r="AK19" i="258"/>
  <c r="AE25" i="258"/>
  <c r="U25" i="258"/>
  <c r="AY19" i="258"/>
  <c r="AO21" i="258"/>
  <c r="AO20" i="258"/>
  <c r="AX22" i="258"/>
  <c r="Z26" i="258"/>
  <c r="Z27" i="258"/>
  <c r="W27" i="253"/>
  <c r="W26" i="253"/>
  <c r="AU27" i="253"/>
  <c r="Z18" i="258"/>
  <c r="AS20" i="258"/>
  <c r="BD25" i="253"/>
  <c r="BD26" i="253"/>
  <c r="AH27" i="253"/>
  <c r="AQ26" i="253"/>
  <c r="BB27" i="253"/>
  <c r="AL20" i="258"/>
  <c r="AL19" i="258"/>
  <c r="AK24" i="258"/>
  <c r="Y25" i="258"/>
  <c r="AD19" i="258"/>
  <c r="BC20" i="258"/>
  <c r="AV22" i="258"/>
  <c r="BD23" i="258"/>
  <c r="BD30" i="258"/>
  <c r="BA24" i="258"/>
  <c r="C19" i="253"/>
  <c r="U24" i="253"/>
  <c r="U30" i="253"/>
  <c r="J4" i="253"/>
  <c r="AX26" i="258"/>
  <c r="AQ22" i="253"/>
  <c r="AA23" i="253"/>
  <c r="BA17" i="253"/>
  <c r="AD19" i="253"/>
  <c r="AN23" i="253"/>
  <c r="AN24" i="253"/>
  <c r="BB22" i="253"/>
  <c r="V30" i="258"/>
  <c r="AP29" i="258"/>
  <c r="V29" i="258"/>
  <c r="AD30" i="258"/>
  <c r="X30" i="258"/>
  <c r="Q4" i="258"/>
  <c r="C17" i="258"/>
  <c r="O4" i="258"/>
  <c r="L4" i="258"/>
  <c r="B17" i="258"/>
  <c r="I5" i="257"/>
  <c r="I18" i="257"/>
  <c r="B5" i="257"/>
  <c r="A18" i="257"/>
  <c r="A6" i="257"/>
  <c r="H6" i="257"/>
  <c r="A19" i="257"/>
  <c r="A7" i="257"/>
  <c r="K7" i="257"/>
  <c r="O4" i="257"/>
  <c r="H17" i="256"/>
  <c r="C17" i="256"/>
  <c r="L4" i="256"/>
  <c r="A18" i="255"/>
  <c r="C5" i="255"/>
  <c r="O5" i="255"/>
  <c r="H5" i="255"/>
  <c r="N5" i="255"/>
  <c r="E5" i="255"/>
  <c r="Q5" i="255"/>
  <c r="A6" i="255"/>
  <c r="A8" i="267"/>
  <c r="A20" i="267"/>
  <c r="R3" i="254"/>
  <c r="I17" i="254"/>
  <c r="E17" i="254"/>
  <c r="O17" i="254"/>
  <c r="H17" i="254"/>
  <c r="L4" i="254"/>
  <c r="L17" i="254"/>
  <c r="K17" i="254"/>
  <c r="Z30" i="258"/>
  <c r="AJ30" i="258"/>
  <c r="X29" i="258"/>
  <c r="B7" i="257"/>
  <c r="A8" i="257"/>
  <c r="C8" i="257"/>
  <c r="K6" i="255"/>
  <c r="C6" i="255"/>
  <c r="H6" i="255"/>
  <c r="E6" i="255"/>
  <c r="A7" i="255"/>
  <c r="A8" i="255"/>
  <c r="A19" i="255"/>
  <c r="B6" i="255"/>
  <c r="I6" i="255"/>
  <c r="A9" i="267"/>
  <c r="A21" i="267"/>
  <c r="H8" i="257"/>
  <c r="B8" i="257"/>
  <c r="K7" i="255"/>
  <c r="C7" i="255"/>
  <c r="A10" i="267"/>
  <c r="A22" i="267"/>
  <c r="A11" i="267"/>
  <c r="A23" i="267"/>
  <c r="A12" i="267"/>
  <c r="A24" i="267"/>
  <c r="A25" i="267"/>
  <c r="A13" i="267"/>
  <c r="A14" i="267"/>
  <c r="A26" i="267"/>
  <c r="A27" i="267"/>
  <c r="A17" i="266"/>
  <c r="B4" i="266"/>
  <c r="H4" i="266"/>
  <c r="J4" i="266"/>
  <c r="K4" i="266"/>
  <c r="L4" i="266"/>
  <c r="L17" i="266"/>
  <c r="E4" i="266"/>
  <c r="C4" i="266"/>
  <c r="A5" i="266"/>
  <c r="Q3" i="266"/>
  <c r="L3" i="266"/>
  <c r="B17" i="266"/>
  <c r="D3" i="266"/>
  <c r="F3" i="266"/>
  <c r="O3" i="266"/>
  <c r="J3" i="266"/>
  <c r="N3" i="266"/>
  <c r="K17" i="265"/>
  <c r="A17" i="265"/>
  <c r="B4" i="265"/>
  <c r="B17" i="265"/>
  <c r="I4" i="265"/>
  <c r="I17" i="265"/>
  <c r="E4" i="265"/>
  <c r="E17" i="265"/>
  <c r="A5" i="265"/>
  <c r="H4" i="265"/>
  <c r="N4" i="265"/>
  <c r="N17" i="265"/>
  <c r="C4" i="265"/>
  <c r="O4" i="265"/>
  <c r="P4" i="265"/>
  <c r="F3" i="265"/>
  <c r="O3" i="265"/>
  <c r="P3" i="265"/>
  <c r="D3" i="265"/>
  <c r="J3" i="265"/>
  <c r="Q3" i="265"/>
  <c r="C4" i="264"/>
  <c r="E4" i="264"/>
  <c r="Q4" i="264"/>
  <c r="I4" i="264"/>
  <c r="L4" i="264"/>
  <c r="L17" i="264"/>
  <c r="B4" i="264"/>
  <c r="D4" i="264"/>
  <c r="H4" i="264"/>
  <c r="A5" i="264"/>
  <c r="O3" i="264"/>
  <c r="L3" i="264"/>
  <c r="J3" i="264"/>
  <c r="F3" i="264"/>
  <c r="K17" i="264"/>
  <c r="N3" i="264"/>
  <c r="Q3" i="264"/>
  <c r="C17" i="264"/>
  <c r="F4" i="264"/>
  <c r="B17" i="264"/>
  <c r="E17" i="264"/>
  <c r="D3" i="264"/>
  <c r="A5" i="263"/>
  <c r="N3" i="263"/>
  <c r="F3" i="263"/>
  <c r="A18" i="263"/>
  <c r="A17" i="263"/>
  <c r="C4" i="263"/>
  <c r="K4" i="263"/>
  <c r="H5" i="263"/>
  <c r="E4" i="263"/>
  <c r="B5" i="263"/>
  <c r="I5" i="263"/>
  <c r="I18" i="263"/>
  <c r="H4" i="263"/>
  <c r="C5" i="263"/>
  <c r="K5" i="263"/>
  <c r="O3" i="263"/>
  <c r="R3" i="263"/>
  <c r="B4" i="263"/>
  <c r="B4" i="262"/>
  <c r="K5" i="262"/>
  <c r="I4" i="262"/>
  <c r="I18" i="262"/>
  <c r="A6" i="262"/>
  <c r="E6" i="262"/>
  <c r="H4" i="262"/>
  <c r="N4" i="262"/>
  <c r="P4" i="262"/>
  <c r="A17" i="262"/>
  <c r="C5" i="262"/>
  <c r="H6" i="262"/>
  <c r="H19" i="262"/>
  <c r="E5" i="262"/>
  <c r="Q5" i="262"/>
  <c r="C4" i="262"/>
  <c r="D4" i="262"/>
  <c r="K4" i="262"/>
  <c r="K18" i="262"/>
  <c r="H5" i="262"/>
  <c r="A18" i="262"/>
  <c r="B5" i="262"/>
  <c r="B18" i="262"/>
  <c r="F3" i="262"/>
  <c r="J4" i="262"/>
  <c r="O4" i="262"/>
  <c r="L5" i="262"/>
  <c r="B17" i="262"/>
  <c r="F5" i="262"/>
  <c r="Q3" i="262"/>
  <c r="J3" i="262"/>
  <c r="H17" i="262"/>
  <c r="K17" i="262"/>
  <c r="C18" i="262"/>
  <c r="O3" i="262"/>
  <c r="L3" i="262"/>
  <c r="I17" i="262"/>
  <c r="E17" i="262"/>
  <c r="E18" i="262"/>
  <c r="O5" i="262"/>
  <c r="N3" i="262"/>
  <c r="D3" i="262"/>
  <c r="A17" i="261"/>
  <c r="K4" i="260"/>
  <c r="A5" i="259"/>
  <c r="A6" i="259"/>
  <c r="I4" i="259"/>
  <c r="I17" i="259"/>
  <c r="AF17" i="258"/>
  <c r="AF29" i="258"/>
  <c r="AB18" i="258"/>
  <c r="Y21" i="258"/>
  <c r="AP23" i="258"/>
  <c r="AP30" i="258"/>
  <c r="I5" i="258"/>
  <c r="I18" i="258"/>
  <c r="H5" i="258"/>
  <c r="N5" i="258"/>
  <c r="BB20" i="258"/>
  <c r="AV24" i="258"/>
  <c r="AJ17" i="258"/>
  <c r="AJ29" i="258"/>
  <c r="AN25" i="258"/>
  <c r="AR25" i="258"/>
  <c r="AZ26" i="258"/>
  <c r="BC26" i="258"/>
  <c r="AP27" i="258"/>
  <c r="N17" i="258"/>
  <c r="J4" i="258"/>
  <c r="AZ24" i="258"/>
  <c r="AC26" i="258"/>
  <c r="AI25" i="258"/>
  <c r="W20" i="258"/>
  <c r="AZ22" i="258"/>
  <c r="A6" i="258"/>
  <c r="C5" i="258"/>
  <c r="AR24" i="258"/>
  <c r="AE19" i="258"/>
  <c r="AC21" i="258"/>
  <c r="AT18" i="258"/>
  <c r="AR18" i="258"/>
  <c r="BB19" i="258"/>
  <c r="AR21" i="258"/>
  <c r="F5" i="258"/>
  <c r="W25" i="258"/>
  <c r="F4" i="258"/>
  <c r="F18" i="258"/>
  <c r="A18" i="258"/>
  <c r="AF19" i="258"/>
  <c r="AD20" i="258"/>
  <c r="V27" i="258"/>
  <c r="AD27" i="258"/>
  <c r="AH27" i="258"/>
  <c r="AL27" i="258"/>
  <c r="AT17" i="258"/>
  <c r="AT29" i="258"/>
  <c r="BE17" i="258"/>
  <c r="BE29" i="258"/>
  <c r="AQ18" i="258"/>
  <c r="AS18" i="258"/>
  <c r="AW18" i="258"/>
  <c r="AN27" i="258"/>
  <c r="AR27" i="258"/>
  <c r="AZ27" i="258"/>
  <c r="O8" i="257"/>
  <c r="J8" i="257"/>
  <c r="I8" i="257"/>
  <c r="K8" i="257"/>
  <c r="L8" i="257"/>
  <c r="H7" i="257"/>
  <c r="E7" i="257"/>
  <c r="B6" i="257"/>
  <c r="C6" i="257"/>
  <c r="F6" i="257"/>
  <c r="Q5" i="257"/>
  <c r="N4" i="257"/>
  <c r="E8" i="257"/>
  <c r="A21" i="257"/>
  <c r="I7" i="257"/>
  <c r="C7" i="257"/>
  <c r="J4" i="257"/>
  <c r="J17" i="257"/>
  <c r="K6" i="257"/>
  <c r="K19" i="257"/>
  <c r="E6" i="257"/>
  <c r="B18" i="257"/>
  <c r="K18" i="257"/>
  <c r="H18" i="257"/>
  <c r="N8" i="257"/>
  <c r="A9" i="257"/>
  <c r="A20" i="257"/>
  <c r="I6" i="257"/>
  <c r="J6" i="257"/>
  <c r="J19" i="257"/>
  <c r="C17" i="257"/>
  <c r="D3" i="257"/>
  <c r="H5" i="256"/>
  <c r="H18" i="256"/>
  <c r="B5" i="256"/>
  <c r="B18" i="256"/>
  <c r="A18" i="256"/>
  <c r="C5" i="256"/>
  <c r="D5" i="256"/>
  <c r="D18" i="256"/>
  <c r="I5" i="256"/>
  <c r="E5" i="256"/>
  <c r="A6" i="256"/>
  <c r="K5" i="256"/>
  <c r="K18" i="256"/>
  <c r="J17" i="256"/>
  <c r="C8" i="255"/>
  <c r="H8" i="255"/>
  <c r="A21" i="255"/>
  <c r="B8" i="255"/>
  <c r="A9" i="255"/>
  <c r="E8" i="255"/>
  <c r="K8" i="255"/>
  <c r="I8" i="255"/>
  <c r="L7" i="255"/>
  <c r="B7" i="255"/>
  <c r="D7" i="255"/>
  <c r="H7" i="255"/>
  <c r="I19" i="255"/>
  <c r="N4" i="255"/>
  <c r="E7" i="255"/>
  <c r="Q7" i="255"/>
  <c r="A20" i="255"/>
  <c r="I7" i="255"/>
  <c r="L5" i="255"/>
  <c r="E5" i="254"/>
  <c r="B5" i="254"/>
  <c r="K5" i="254"/>
  <c r="A6" i="254"/>
  <c r="H5" i="254"/>
  <c r="J5" i="254"/>
  <c r="J18" i="254"/>
  <c r="C5" i="254"/>
  <c r="C18" i="254"/>
  <c r="A18" i="254"/>
  <c r="I5" i="254"/>
  <c r="I18" i="254"/>
  <c r="Q17" i="254"/>
  <c r="BC29" i="253"/>
  <c r="R8" i="253"/>
  <c r="AW27" i="253"/>
  <c r="AH20" i="253"/>
  <c r="AP24" i="253"/>
  <c r="F4" i="253"/>
  <c r="Q18" i="253"/>
  <c r="D8" i="253"/>
  <c r="AN30" i="253"/>
  <c r="L6" i="253"/>
  <c r="F8" i="253"/>
  <c r="E24" i="253"/>
  <c r="B25" i="253"/>
  <c r="BD18" i="253"/>
  <c r="AZ20" i="253"/>
  <c r="W21" i="253"/>
  <c r="AA21" i="253"/>
  <c r="AQ21" i="253"/>
  <c r="AQ23" i="253"/>
  <c r="AU23" i="253"/>
  <c r="AU30" i="253"/>
  <c r="BC23" i="253"/>
  <c r="V24" i="253"/>
  <c r="Z24" i="253"/>
  <c r="AD24" i="253"/>
  <c r="AH25" i="253"/>
  <c r="AD26" i="253"/>
  <c r="AH26" i="253"/>
  <c r="AU26" i="253"/>
  <c r="AY26" i="253"/>
  <c r="AL27" i="253"/>
  <c r="AQ27" i="253"/>
  <c r="AY27" i="253"/>
  <c r="C17" i="253"/>
  <c r="K17" i="253"/>
  <c r="N4" i="253"/>
  <c r="D5" i="253"/>
  <c r="D19" i="253"/>
  <c r="K18" i="253"/>
  <c r="O7" i="253"/>
  <c r="O21" i="253"/>
  <c r="J21" i="253"/>
  <c r="Q11" i="253"/>
  <c r="Q13" i="253"/>
  <c r="AU18" i="253"/>
  <c r="V20" i="253"/>
  <c r="C23" i="253"/>
  <c r="J5" i="253"/>
  <c r="I19" i="253"/>
  <c r="AQ30" i="253"/>
  <c r="AY21" i="253"/>
  <c r="BC20" i="253"/>
  <c r="H23" i="253"/>
  <c r="O3" i="253"/>
  <c r="E21" i="253"/>
  <c r="AH17" i="253"/>
  <c r="AL17" i="253"/>
  <c r="AQ17" i="253"/>
  <c r="AU17" i="253"/>
  <c r="AY17" i="253"/>
  <c r="BB18" i="253"/>
  <c r="U19" i="253"/>
  <c r="AO19" i="253"/>
  <c r="AS19" i="253"/>
  <c r="AB22" i="253"/>
  <c r="AR21" i="253"/>
  <c r="AB27" i="258"/>
  <c r="AB26" i="258"/>
  <c r="AY27" i="258"/>
  <c r="AY26" i="258"/>
  <c r="C20" i="253"/>
  <c r="Q19" i="253"/>
  <c r="AA20" i="258"/>
  <c r="AU21" i="253"/>
  <c r="AH23" i="258"/>
  <c r="AH30" i="258"/>
  <c r="AW19" i="253"/>
  <c r="BC25" i="258"/>
  <c r="AF24" i="258"/>
  <c r="AB23" i="258"/>
  <c r="AB30" i="258"/>
  <c r="AZ25" i="258"/>
  <c r="L5" i="253"/>
  <c r="L19" i="253"/>
  <c r="AR26" i="258"/>
  <c r="AV27" i="258"/>
  <c r="AV26" i="258"/>
  <c r="X26" i="258"/>
  <c r="X27" i="258"/>
  <c r="AF21" i="258"/>
  <c r="AF22" i="258"/>
  <c r="AL22" i="258"/>
  <c r="AL23" i="258"/>
  <c r="AL30" i="258"/>
  <c r="BC22" i="258"/>
  <c r="BC23" i="258"/>
  <c r="BC30" i="258"/>
  <c r="AW23" i="258"/>
  <c r="AW30" i="258"/>
  <c r="AW24" i="258"/>
  <c r="AC19" i="253"/>
  <c r="AQ24" i="253"/>
  <c r="V25" i="253"/>
  <c r="AD25" i="253"/>
  <c r="AL25" i="253"/>
  <c r="AU25" i="253"/>
  <c r="Z26" i="253"/>
  <c r="BC26" i="253"/>
  <c r="V27" i="253"/>
  <c r="Z27" i="253"/>
  <c r="BC27" i="253"/>
  <c r="H19" i="253"/>
  <c r="H20" i="253"/>
  <c r="N6" i="253"/>
  <c r="N20" i="253"/>
  <c r="H21" i="253"/>
  <c r="H22" i="253"/>
  <c r="D9" i="253"/>
  <c r="D22" i="253"/>
  <c r="C22" i="253"/>
  <c r="F9" i="253"/>
  <c r="F23" i="253"/>
  <c r="L9" i="253"/>
  <c r="L22" i="253"/>
  <c r="Q9" i="253"/>
  <c r="Q22" i="253"/>
  <c r="K22" i="253"/>
  <c r="N10" i="253"/>
  <c r="J10" i="253"/>
  <c r="F11" i="253"/>
  <c r="O11" i="253"/>
  <c r="D11" i="253"/>
  <c r="D24" i="253"/>
  <c r="C24" i="253"/>
  <c r="D13" i="253"/>
  <c r="D27" i="253"/>
  <c r="O13" i="253"/>
  <c r="C27" i="253"/>
  <c r="AL26" i="258"/>
  <c r="AL25" i="258"/>
  <c r="AB22" i="258"/>
  <c r="AB21" i="258"/>
  <c r="AJ22" i="258"/>
  <c r="AJ21" i="258"/>
  <c r="AH24" i="258"/>
  <c r="AH25" i="258"/>
  <c r="AX18" i="253"/>
  <c r="Y19" i="253"/>
  <c r="AG19" i="253"/>
  <c r="AK19" i="253"/>
  <c r="AO20" i="253"/>
  <c r="AS20" i="253"/>
  <c r="AU24" i="253"/>
  <c r="BC24" i="253"/>
  <c r="Z25" i="253"/>
  <c r="AQ25" i="253"/>
  <c r="H18" i="253"/>
  <c r="H17" i="253"/>
  <c r="Q7" i="253"/>
  <c r="R7" i="253"/>
  <c r="L7" i="253"/>
  <c r="AC20" i="253"/>
  <c r="AY23" i="258"/>
  <c r="AY30" i="258"/>
  <c r="AJ24" i="258"/>
  <c r="C18" i="253"/>
  <c r="AH20" i="258"/>
  <c r="BB17" i="258"/>
  <c r="BB29" i="258"/>
  <c r="AX20" i="258"/>
  <c r="AX19" i="258"/>
  <c r="V18" i="258"/>
  <c r="AN17" i="258"/>
  <c r="AN29" i="258"/>
  <c r="AT24" i="258"/>
  <c r="BB23" i="258"/>
  <c r="BB30" i="258"/>
  <c r="AN24" i="258"/>
  <c r="Z17" i="253"/>
  <c r="Z29" i="253"/>
  <c r="AD17" i="253"/>
  <c r="AD29" i="253"/>
  <c r="AX19" i="253"/>
  <c r="U20" i="253"/>
  <c r="Y20" i="253"/>
  <c r="AG20" i="253"/>
  <c r="AV21" i="253"/>
  <c r="AA22" i="253"/>
  <c r="AE22" i="253"/>
  <c r="AN22" i="253"/>
  <c r="AZ22" i="253"/>
  <c r="AE23" i="253"/>
  <c r="AV23" i="253"/>
  <c r="AZ23" i="253"/>
  <c r="AZ30" i="253"/>
  <c r="BD23" i="253"/>
  <c r="BD30" i="253"/>
  <c r="AI24" i="253"/>
  <c r="AJ30" i="253"/>
  <c r="Z21" i="258"/>
  <c r="V26" i="258"/>
  <c r="AJ27" i="258"/>
  <c r="AT27" i="258"/>
  <c r="AI18" i="253"/>
  <c r="AA19" i="253"/>
  <c r="AQ20" i="253"/>
  <c r="BB20" i="253"/>
  <c r="U21" i="253"/>
  <c r="Y21" i="253"/>
  <c r="AO21" i="253"/>
  <c r="J22" i="253"/>
  <c r="E30" i="253"/>
  <c r="AG19" i="258"/>
  <c r="V20" i="258"/>
  <c r="AK20" i="258"/>
  <c r="D3" i="253"/>
  <c r="D17" i="253"/>
  <c r="AG21" i="258"/>
  <c r="W23" i="258"/>
  <c r="W30" i="258"/>
  <c r="AE23" i="258"/>
  <c r="AE30" i="258"/>
  <c r="AI22" i="258"/>
  <c r="U23" i="258"/>
  <c r="U30" i="258"/>
  <c r="AC23" i="258"/>
  <c r="AC30" i="258"/>
  <c r="AG23" i="258"/>
  <c r="AG30" i="258"/>
  <c r="Y26" i="258"/>
  <c r="U27" i="258"/>
  <c r="AG27" i="258"/>
  <c r="AK27" i="258"/>
  <c r="AN21" i="258"/>
  <c r="AW22" i="258"/>
  <c r="BA23" i="258"/>
  <c r="BA30" i="258"/>
  <c r="AQ23" i="258"/>
  <c r="AQ30" i="258"/>
  <c r="BC24" i="258"/>
  <c r="AW27" i="258"/>
  <c r="BE27" i="258"/>
  <c r="U17" i="253"/>
  <c r="U29" i="253"/>
  <c r="Y17" i="253"/>
  <c r="Y29" i="253"/>
  <c r="AC17" i="253"/>
  <c r="AG17" i="253"/>
  <c r="AP17" i="253"/>
  <c r="AP29" i="253"/>
  <c r="AT17" i="253"/>
  <c r="AB17" i="253"/>
  <c r="AB29" i="253"/>
  <c r="BE17" i="253"/>
  <c r="BA18" i="253"/>
  <c r="AI21" i="253"/>
  <c r="AP22" i="253"/>
  <c r="X25" i="253"/>
  <c r="X27" i="253"/>
  <c r="AB27" i="253"/>
  <c r="AF27" i="253"/>
  <c r="AS27" i="253"/>
  <c r="B17" i="253"/>
  <c r="B20" i="253"/>
  <c r="AH24" i="253"/>
  <c r="AK25" i="253"/>
  <c r="AP25" i="253"/>
  <c r="AX25" i="253"/>
  <c r="U26" i="253"/>
  <c r="K24" i="253"/>
  <c r="J11" i="253"/>
  <c r="J24" i="253"/>
  <c r="K25" i="253"/>
  <c r="Q14" i="253"/>
  <c r="Q27" i="253"/>
  <c r="N3" i="261"/>
  <c r="A5" i="261"/>
  <c r="K5" i="261"/>
  <c r="K18" i="261"/>
  <c r="J3" i="261"/>
  <c r="K4" i="261"/>
  <c r="C4" i="261"/>
  <c r="O4" i="261"/>
  <c r="D3" i="261"/>
  <c r="E4" i="261"/>
  <c r="E17" i="261"/>
  <c r="L3" i="261"/>
  <c r="I17" i="261"/>
  <c r="O3" i="261"/>
  <c r="L4" i="261"/>
  <c r="F3" i="261"/>
  <c r="K17" i="261"/>
  <c r="Q3" i="261"/>
  <c r="H4" i="261"/>
  <c r="B4" i="261"/>
  <c r="N3" i="260"/>
  <c r="N17" i="260"/>
  <c r="K17" i="260"/>
  <c r="H17" i="260"/>
  <c r="B17" i="260"/>
  <c r="D3" i="260"/>
  <c r="O3" i="260"/>
  <c r="C4" i="260"/>
  <c r="I4" i="260"/>
  <c r="Q3" i="260"/>
  <c r="F3" i="260"/>
  <c r="I5" i="260"/>
  <c r="B5" i="260"/>
  <c r="A18" i="260"/>
  <c r="A6" i="260"/>
  <c r="H5" i="260"/>
  <c r="C5" i="260"/>
  <c r="E5" i="260"/>
  <c r="J3" i="260"/>
  <c r="K5" i="260"/>
  <c r="E4" i="260"/>
  <c r="Q17" i="258"/>
  <c r="R4" i="258"/>
  <c r="AL17" i="258"/>
  <c r="AL29" i="258"/>
  <c r="AL18" i="258"/>
  <c r="X19" i="258"/>
  <c r="X18" i="258"/>
  <c r="P4" i="258"/>
  <c r="AH18" i="258"/>
  <c r="AH19" i="258"/>
  <c r="AA23" i="258"/>
  <c r="AA30" i="258"/>
  <c r="AA22" i="258"/>
  <c r="Y27" i="258"/>
  <c r="AY21" i="258"/>
  <c r="AY20" i="258"/>
  <c r="AQ21" i="258"/>
  <c r="AQ22" i="258"/>
  <c r="AO26" i="258"/>
  <c r="AO27" i="258"/>
  <c r="J3" i="258"/>
  <c r="J17" i="258"/>
  <c r="L3" i="258"/>
  <c r="L17" i="258"/>
  <c r="AE18" i="258"/>
  <c r="U24" i="258"/>
  <c r="AG22" i="258"/>
  <c r="W17" i="258"/>
  <c r="W29" i="258"/>
  <c r="W18" i="258"/>
  <c r="AA18" i="258"/>
  <c r="AA17" i="258"/>
  <c r="AA29" i="258"/>
  <c r="V22" i="258"/>
  <c r="V21" i="258"/>
  <c r="AX18" i="258"/>
  <c r="AX17" i="258"/>
  <c r="AX29" i="258"/>
  <c r="AN19" i="258"/>
  <c r="AN18" i="258"/>
  <c r="AV18" i="258"/>
  <c r="AV19" i="258"/>
  <c r="AZ19" i="258"/>
  <c r="AZ18" i="258"/>
  <c r="BD19" i="258"/>
  <c r="BD18" i="258"/>
  <c r="AP20" i="258"/>
  <c r="AP19" i="258"/>
  <c r="AT20" i="258"/>
  <c r="AT19" i="258"/>
  <c r="AV20" i="258"/>
  <c r="AV21" i="258"/>
  <c r="AS22" i="258"/>
  <c r="AS23" i="258"/>
  <c r="AS30" i="258"/>
  <c r="AP25" i="258"/>
  <c r="AP26" i="258"/>
  <c r="O3" i="258"/>
  <c r="O17" i="258"/>
  <c r="F3" i="258"/>
  <c r="D3" i="258"/>
  <c r="AK21" i="258"/>
  <c r="AK22" i="258"/>
  <c r="Y24" i="258"/>
  <c r="Y23" i="258"/>
  <c r="Y30" i="258"/>
  <c r="AF26" i="258"/>
  <c r="AF27" i="258"/>
  <c r="I17" i="258"/>
  <c r="AI23" i="258"/>
  <c r="AI30" i="258"/>
  <c r="AC24" i="258"/>
  <c r="AW25" i="258"/>
  <c r="AG24" i="258"/>
  <c r="P3" i="258"/>
  <c r="K18" i="258"/>
  <c r="Q5" i="258"/>
  <c r="AT23" i="258"/>
  <c r="AT30" i="258"/>
  <c r="R3" i="258"/>
  <c r="AJ20" i="258"/>
  <c r="AJ19" i="258"/>
  <c r="Z20" i="258"/>
  <c r="AG20" i="258"/>
  <c r="AA25" i="258"/>
  <c r="AA26" i="258"/>
  <c r="AU17" i="258"/>
  <c r="AU29" i="258"/>
  <c r="AU18" i="258"/>
  <c r="AY17" i="258"/>
  <c r="AY29" i="258"/>
  <c r="BA22" i="258"/>
  <c r="BD21" i="258"/>
  <c r="BD22" i="258"/>
  <c r="BE24" i="258"/>
  <c r="BE25" i="258"/>
  <c r="BD27" i="258"/>
  <c r="BD26" i="258"/>
  <c r="AN22" i="258"/>
  <c r="AE22" i="258"/>
  <c r="AC22" i="258"/>
  <c r="W22" i="258"/>
  <c r="V25" i="258"/>
  <c r="V24" i="258"/>
  <c r="Z25" i="258"/>
  <c r="Z24" i="258"/>
  <c r="AD25" i="258"/>
  <c r="AD24" i="258"/>
  <c r="AV17" i="258"/>
  <c r="AV29" i="258"/>
  <c r="BE23" i="258"/>
  <c r="BE30" i="258"/>
  <c r="AQ24" i="258"/>
  <c r="AQ25" i="258"/>
  <c r="AX25" i="258"/>
  <c r="AX24" i="258"/>
  <c r="BB24" i="258"/>
  <c r="AU27" i="258"/>
  <c r="AU26" i="258"/>
  <c r="BB26" i="258"/>
  <c r="BB27" i="258"/>
  <c r="D4" i="258"/>
  <c r="C18" i="258"/>
  <c r="H17" i="258"/>
  <c r="K17" i="257"/>
  <c r="L4" i="257"/>
  <c r="L3" i="257"/>
  <c r="I21" i="257"/>
  <c r="Q7" i="257"/>
  <c r="N7" i="257"/>
  <c r="F3" i="257"/>
  <c r="F4" i="256"/>
  <c r="D4" i="256"/>
  <c r="K17" i="256"/>
  <c r="O3" i="256"/>
  <c r="L17" i="256"/>
  <c r="D5" i="255"/>
  <c r="N3" i="255"/>
  <c r="N6" i="255"/>
  <c r="N19" i="255"/>
  <c r="D8" i="255"/>
  <c r="D21" i="255"/>
  <c r="K19" i="255"/>
  <c r="H17" i="255"/>
  <c r="C17" i="255"/>
  <c r="K17" i="255"/>
  <c r="J7" i="255"/>
  <c r="D6" i="255"/>
  <c r="E19" i="255"/>
  <c r="K18" i="255"/>
  <c r="H18" i="254"/>
  <c r="N3" i="254"/>
  <c r="P3" i="254"/>
  <c r="J3" i="254"/>
  <c r="J17" i="254"/>
  <c r="D4" i="254"/>
  <c r="D17" i="254"/>
  <c r="B17" i="254"/>
  <c r="B18" i="254"/>
  <c r="N4" i="254"/>
  <c r="D5" i="254"/>
  <c r="F5" i="254"/>
  <c r="F18" i="254"/>
  <c r="O5" i="254"/>
  <c r="R17" i="254"/>
  <c r="N5" i="254"/>
  <c r="C17" i="254"/>
  <c r="F4" i="254"/>
  <c r="F17" i="254"/>
  <c r="AF18" i="253"/>
  <c r="BE18" i="253"/>
  <c r="AO24" i="253"/>
  <c r="AO23" i="253"/>
  <c r="AO30" i="253"/>
  <c r="W24" i="253"/>
  <c r="W25" i="253"/>
  <c r="C26" i="253"/>
  <c r="C25" i="253"/>
  <c r="C30" i="253"/>
  <c r="D12" i="253"/>
  <c r="D25" i="253"/>
  <c r="F12" i="253"/>
  <c r="O14" i="253"/>
  <c r="P14" i="253"/>
  <c r="F14" i="253"/>
  <c r="F27" i="253"/>
  <c r="Q20" i="253"/>
  <c r="Q23" i="253"/>
  <c r="AD30" i="253"/>
  <c r="V26" i="253"/>
  <c r="Y22" i="253"/>
  <c r="D23" i="253"/>
  <c r="L14" i="253"/>
  <c r="L27" i="253"/>
  <c r="K23" i="253"/>
  <c r="BC25" i="253"/>
  <c r="AV24" i="253"/>
  <c r="AK20" i="253"/>
  <c r="AN19" i="253"/>
  <c r="AN21" i="253"/>
  <c r="AN20" i="253"/>
  <c r="AN29" i="253"/>
  <c r="Y23" i="253"/>
  <c r="AG23" i="253"/>
  <c r="AN25" i="253"/>
  <c r="AR25" i="253"/>
  <c r="AA27" i="253"/>
  <c r="AA30" i="253"/>
  <c r="AA26" i="253"/>
  <c r="AE26" i="253"/>
  <c r="AR26" i="253"/>
  <c r="AV26" i="253"/>
  <c r="AV30" i="253"/>
  <c r="AV27" i="253"/>
  <c r="B18" i="253"/>
  <c r="N9" i="253"/>
  <c r="B23" i="253"/>
  <c r="O9" i="253"/>
  <c r="O23" i="253"/>
  <c r="I22" i="253"/>
  <c r="AB18" i="253"/>
  <c r="N11" i="253"/>
  <c r="H24" i="253"/>
  <c r="J13" i="253"/>
  <c r="J27" i="253"/>
  <c r="H27" i="253"/>
  <c r="N13" i="253"/>
  <c r="N26" i="253"/>
  <c r="H25" i="253"/>
  <c r="AA24" i="253"/>
  <c r="BD24" i="253"/>
  <c r="J25" i="253"/>
  <c r="O12" i="253"/>
  <c r="O25" i="253"/>
  <c r="F24" i="253"/>
  <c r="P10" i="253"/>
  <c r="O24" i="253"/>
  <c r="AI25" i="253"/>
  <c r="V18" i="253"/>
  <c r="V17" i="253"/>
  <c r="V29" i="253"/>
  <c r="Z18" i="253"/>
  <c r="AH18" i="253"/>
  <c r="AY19" i="253"/>
  <c r="AY29" i="253"/>
  <c r="AY18" i="253"/>
  <c r="AV20" i="253"/>
  <c r="AZ21" i="253"/>
  <c r="AE21" i="253"/>
  <c r="AL23" i="253"/>
  <c r="AL30" i="253"/>
  <c r="AL24" i="253"/>
  <c r="AX30" i="253"/>
  <c r="BB24" i="253"/>
  <c r="BB23" i="253"/>
  <c r="BB30" i="253"/>
  <c r="AT24" i="253"/>
  <c r="AT30" i="253"/>
  <c r="BA25" i="253"/>
  <c r="BA24" i="253"/>
  <c r="F7" i="253"/>
  <c r="C21" i="253"/>
  <c r="K21" i="253"/>
  <c r="K20" i="253"/>
  <c r="K29" i="253"/>
  <c r="X18" i="253"/>
  <c r="K26" i="253"/>
  <c r="L12" i="253"/>
  <c r="L25" i="253"/>
  <c r="H26" i="253"/>
  <c r="AZ24" i="253"/>
  <c r="R21" i="253"/>
  <c r="K27" i="253"/>
  <c r="Q12" i="253"/>
  <c r="R12" i="253"/>
  <c r="L10" i="253"/>
  <c r="AR23" i="253"/>
  <c r="AR30" i="253"/>
  <c r="AR22" i="253"/>
  <c r="AV22" i="253"/>
  <c r="W23" i="253"/>
  <c r="W30" i="253"/>
  <c r="Y26" i="253"/>
  <c r="Y27" i="253"/>
  <c r="AG26" i="253"/>
  <c r="AP26" i="253"/>
  <c r="AP27" i="253"/>
  <c r="AT26" i="253"/>
  <c r="AT27" i="253"/>
  <c r="U27" i="253"/>
  <c r="F3" i="253"/>
  <c r="F17" i="253"/>
  <c r="Q3" i="253"/>
  <c r="I17" i="253"/>
  <c r="O4" i="253"/>
  <c r="P4" i="253"/>
  <c r="L4" i="253"/>
  <c r="L17" i="253"/>
  <c r="F5" i="253"/>
  <c r="F18" i="253"/>
  <c r="E19" i="253"/>
  <c r="E29" i="253"/>
  <c r="I20" i="253"/>
  <c r="J6" i="253"/>
  <c r="J19" i="253"/>
  <c r="O6" i="253"/>
  <c r="R6" i="253"/>
  <c r="P12" i="253"/>
  <c r="P7" i="253"/>
  <c r="AK17" i="253"/>
  <c r="AK29" i="253"/>
  <c r="AP18" i="253"/>
  <c r="AT18" i="253"/>
  <c r="AX17" i="253"/>
  <c r="AX29" i="253"/>
  <c r="X20" i="253"/>
  <c r="AL26" i="253"/>
  <c r="I26" i="253"/>
  <c r="I30" i="253"/>
  <c r="I18" i="253"/>
  <c r="N18" i="253"/>
  <c r="D21" i="253"/>
  <c r="F22" i="253"/>
  <c r="F19" i="253"/>
  <c r="X17" i="253"/>
  <c r="AF17" i="253"/>
  <c r="AF29" i="253"/>
  <c r="AJ17" i="253"/>
  <c r="AJ29" i="253"/>
  <c r="AO17" i="253"/>
  <c r="AO29" i="253"/>
  <c r="AS17" i="253"/>
  <c r="AS29" i="253"/>
  <c r="AW17" i="253"/>
  <c r="AW29" i="253"/>
  <c r="AZ29" i="253"/>
  <c r="AA18" i="253"/>
  <c r="AE18" i="253"/>
  <c r="AH29" i="253"/>
  <c r="AJ22" i="253"/>
  <c r="BE25" i="253"/>
  <c r="O5" i="253"/>
  <c r="R5" i="253"/>
  <c r="O3" i="259"/>
  <c r="P3" i="259"/>
  <c r="L3" i="259"/>
  <c r="K4" i="259"/>
  <c r="L4" i="259"/>
  <c r="B4" i="259"/>
  <c r="B17" i="259"/>
  <c r="A17" i="259"/>
  <c r="E4" i="259"/>
  <c r="J3" i="259"/>
  <c r="C4" i="259"/>
  <c r="D3" i="259"/>
  <c r="K6" i="259"/>
  <c r="C6" i="259"/>
  <c r="B6" i="259"/>
  <c r="A7" i="259"/>
  <c r="I6" i="259"/>
  <c r="H6" i="259"/>
  <c r="A19" i="259"/>
  <c r="E6" i="259"/>
  <c r="I5" i="259"/>
  <c r="I18" i="259"/>
  <c r="B5" i="259"/>
  <c r="A18" i="259"/>
  <c r="E5" i="259"/>
  <c r="C5" i="259"/>
  <c r="K5" i="259"/>
  <c r="H5" i="259"/>
  <c r="F3" i="259"/>
  <c r="Q3" i="259"/>
  <c r="K17" i="259"/>
  <c r="H17" i="259"/>
  <c r="J4" i="259"/>
  <c r="I3" i="267"/>
  <c r="P4" i="257"/>
  <c r="L5" i="257"/>
  <c r="L18" i="257"/>
  <c r="E3" i="267"/>
  <c r="D7" i="257"/>
  <c r="F7" i="257"/>
  <c r="D4" i="257"/>
  <c r="D17" i="257"/>
  <c r="C18" i="257"/>
  <c r="N3" i="257"/>
  <c r="N17" i="257"/>
  <c r="J5" i="257"/>
  <c r="J18" i="257"/>
  <c r="H21" i="257"/>
  <c r="J7" i="257"/>
  <c r="J21" i="257"/>
  <c r="N6" i="257"/>
  <c r="N20" i="257"/>
  <c r="P8" i="257"/>
  <c r="N21" i="257"/>
  <c r="F8" i="257"/>
  <c r="F21" i="257"/>
  <c r="E17" i="257"/>
  <c r="Q4" i="257"/>
  <c r="Q18" i="257"/>
  <c r="F4" i="257"/>
  <c r="F17" i="257"/>
  <c r="Q8" i="257"/>
  <c r="B19" i="257"/>
  <c r="C21" i="257"/>
  <c r="D8" i="257"/>
  <c r="H20" i="257"/>
  <c r="N5" i="257"/>
  <c r="D5" i="257"/>
  <c r="B21" i="257"/>
  <c r="B20" i="257"/>
  <c r="H19" i="257"/>
  <c r="L7" i="257"/>
  <c r="O5" i="257"/>
  <c r="E18" i="257"/>
  <c r="E19" i="257"/>
  <c r="H17" i="257"/>
  <c r="F5" i="257"/>
  <c r="Q3" i="257"/>
  <c r="O3" i="257"/>
  <c r="R5" i="255"/>
  <c r="J8" i="255"/>
  <c r="J21" i="255"/>
  <c r="C21" i="255"/>
  <c r="F6" i="255"/>
  <c r="K20" i="255"/>
  <c r="C19" i="255"/>
  <c r="H20" i="255"/>
  <c r="C18" i="255"/>
  <c r="B17" i="255"/>
  <c r="D3" i="255"/>
  <c r="O3" i="255"/>
  <c r="C3" i="267"/>
  <c r="C20" i="255"/>
  <c r="O4" i="255"/>
  <c r="P4" i="255"/>
  <c r="L6" i="255"/>
  <c r="L20" i="255"/>
  <c r="D19" i="255"/>
  <c r="F5" i="255"/>
  <c r="L4" i="255"/>
  <c r="L17" i="255"/>
  <c r="D4" i="255"/>
  <c r="Q18" i="255"/>
  <c r="L8" i="255"/>
  <c r="L21" i="255"/>
  <c r="N8" i="255"/>
  <c r="O7" i="255"/>
  <c r="B19" i="255"/>
  <c r="E18" i="255"/>
  <c r="F4" i="255"/>
  <c r="F17" i="255"/>
  <c r="K3" i="267"/>
  <c r="F3" i="256"/>
  <c r="I18" i="256"/>
  <c r="Q3" i="256"/>
  <c r="R3" i="256"/>
  <c r="B17" i="256"/>
  <c r="P4" i="256"/>
  <c r="D17" i="256"/>
  <c r="O17" i="256"/>
  <c r="E18" i="256"/>
  <c r="E17" i="256"/>
  <c r="Q4" i="256"/>
  <c r="N5" i="256"/>
  <c r="J5" i="256"/>
  <c r="J18" i="256"/>
  <c r="N3" i="256"/>
  <c r="P3" i="256"/>
  <c r="H3" i="267"/>
  <c r="P5" i="255"/>
  <c r="N18" i="255"/>
  <c r="I18" i="255"/>
  <c r="O8" i="255"/>
  <c r="J6" i="255"/>
  <c r="K21" i="255"/>
  <c r="B20" i="255"/>
  <c r="Q6" i="255"/>
  <c r="I20" i="255"/>
  <c r="H19" i="255"/>
  <c r="J5" i="255"/>
  <c r="J18" i="255"/>
  <c r="B18" i="255"/>
  <c r="J3" i="255"/>
  <c r="J17" i="255"/>
  <c r="O6" i="255"/>
  <c r="P6" i="255"/>
  <c r="H18" i="255"/>
  <c r="B3" i="267"/>
  <c r="R11" i="253"/>
  <c r="Q24" i="253"/>
  <c r="AI30" i="253"/>
  <c r="AI19" i="253"/>
  <c r="AI20" i="253"/>
  <c r="AT19" i="253"/>
  <c r="AT29" i="253"/>
  <c r="AT20" i="253"/>
  <c r="AG21" i="253"/>
  <c r="AG29" i="253"/>
  <c r="AG22" i="253"/>
  <c r="AL29" i="253"/>
  <c r="AI29" i="253"/>
  <c r="AQ18" i="253"/>
  <c r="AQ29" i="253"/>
  <c r="AQ19" i="253"/>
  <c r="X21" i="253"/>
  <c r="X29" i="253"/>
  <c r="X22" i="253"/>
  <c r="AA20" i="253"/>
  <c r="J20" i="253"/>
  <c r="W29" i="253"/>
  <c r="W20" i="253"/>
  <c r="W19" i="253"/>
  <c r="AE20" i="253"/>
  <c r="AE19" i="253"/>
  <c r="AP20" i="253"/>
  <c r="AP19" i="253"/>
  <c r="AD22" i="253"/>
  <c r="AD21" i="253"/>
  <c r="J17" i="253"/>
  <c r="J18" i="253"/>
  <c r="P3" i="253"/>
  <c r="N17" i="253"/>
  <c r="O26" i="253"/>
  <c r="P13" i="253"/>
  <c r="O27" i="253"/>
  <c r="R13" i="253"/>
  <c r="AL19" i="253"/>
  <c r="AL18" i="253"/>
  <c r="O19" i="253"/>
  <c r="P5" i="253"/>
  <c r="O18" i="253"/>
  <c r="AP30" i="253"/>
  <c r="BE19" i="253"/>
  <c r="BE29" i="253"/>
  <c r="BC30" i="253"/>
  <c r="AC29" i="253"/>
  <c r="BA30" i="253"/>
  <c r="D18" i="253"/>
  <c r="AG30" i="253"/>
  <c r="N19" i="253"/>
  <c r="N27" i="253"/>
  <c r="Q21" i="253"/>
  <c r="J23" i="253"/>
  <c r="AH30" i="253"/>
  <c r="N21" i="253"/>
  <c r="D20" i="253"/>
  <c r="BB17" i="253"/>
  <c r="BB29" i="253"/>
  <c r="AX20" i="253"/>
  <c r="AX21" i="253"/>
  <c r="BB21" i="253"/>
  <c r="AC30" i="253"/>
  <c r="O22" i="253"/>
  <c r="Y30" i="253"/>
  <c r="B30" i="253"/>
  <c r="AE30" i="253"/>
  <c r="AW30" i="253"/>
  <c r="P8" i="253"/>
  <c r="AA29" i="253"/>
  <c r="BA19" i="253"/>
  <c r="BA29" i="253"/>
  <c r="AB20" i="253"/>
  <c r="AB21" i="253"/>
  <c r="U22" i="253"/>
  <c r="R3" i="266"/>
  <c r="H17" i="266"/>
  <c r="N4" i="266"/>
  <c r="N17" i="266"/>
  <c r="J17" i="266"/>
  <c r="K17" i="266"/>
  <c r="Q4" i="266"/>
  <c r="Q17" i="266"/>
  <c r="O4" i="266"/>
  <c r="O17" i="266"/>
  <c r="D4" i="266"/>
  <c r="D17" i="266"/>
  <c r="C17" i="266"/>
  <c r="E17" i="266"/>
  <c r="F4" i="266"/>
  <c r="F17" i="266"/>
  <c r="K5" i="266"/>
  <c r="C5" i="266"/>
  <c r="I5" i="266"/>
  <c r="I18" i="266"/>
  <c r="B5" i="266"/>
  <c r="A18" i="266"/>
  <c r="H5" i="266"/>
  <c r="A6" i="266"/>
  <c r="E5" i="266"/>
  <c r="P3" i="266"/>
  <c r="Q4" i="265"/>
  <c r="D4" i="265"/>
  <c r="J4" i="265"/>
  <c r="J17" i="265"/>
  <c r="C17" i="265"/>
  <c r="F4" i="265"/>
  <c r="F17" i="265"/>
  <c r="L4" i="265"/>
  <c r="L17" i="265"/>
  <c r="H5" i="265"/>
  <c r="J5" i="265"/>
  <c r="J18" i="265"/>
  <c r="K5" i="265"/>
  <c r="A6" i="265"/>
  <c r="I5" i="265"/>
  <c r="E5" i="265"/>
  <c r="C5" i="265"/>
  <c r="B5" i="265"/>
  <c r="A18" i="265"/>
  <c r="H18" i="265"/>
  <c r="H17" i="265"/>
  <c r="D17" i="265"/>
  <c r="P17" i="265"/>
  <c r="R4" i="265"/>
  <c r="Q17" i="265"/>
  <c r="O17" i="265"/>
  <c r="R3" i="265"/>
  <c r="F17" i="264"/>
  <c r="O4" i="264"/>
  <c r="O17" i="264"/>
  <c r="I4" i="267"/>
  <c r="I17" i="267"/>
  <c r="I17" i="264"/>
  <c r="P3" i="264"/>
  <c r="E5" i="264"/>
  <c r="K5" i="264"/>
  <c r="C5" i="264"/>
  <c r="A6" i="264"/>
  <c r="B5" i="264"/>
  <c r="I5" i="264"/>
  <c r="I18" i="264"/>
  <c r="H5" i="264"/>
  <c r="A18" i="264"/>
  <c r="H17" i="264"/>
  <c r="J4" i="264"/>
  <c r="J17" i="264"/>
  <c r="N4" i="264"/>
  <c r="N17" i="264"/>
  <c r="D17" i="264"/>
  <c r="R4" i="264"/>
  <c r="Q17" i="264"/>
  <c r="R3" i="264"/>
  <c r="R17" i="264"/>
  <c r="E5" i="263"/>
  <c r="Q5" i="263"/>
  <c r="A6" i="263"/>
  <c r="O5" i="263"/>
  <c r="C18" i="263"/>
  <c r="L4" i="263"/>
  <c r="L17" i="263"/>
  <c r="K17" i="263"/>
  <c r="H17" i="263"/>
  <c r="J4" i="263"/>
  <c r="J17" i="263"/>
  <c r="O4" i="263"/>
  <c r="O17" i="263"/>
  <c r="C17" i="263"/>
  <c r="P3" i="263"/>
  <c r="B17" i="263"/>
  <c r="D4" i="263"/>
  <c r="D17" i="263"/>
  <c r="N4" i="263"/>
  <c r="D5" i="263"/>
  <c r="B18" i="263"/>
  <c r="N5" i="263"/>
  <c r="K18" i="263"/>
  <c r="L5" i="263"/>
  <c r="Q4" i="263"/>
  <c r="F4" i="263"/>
  <c r="F17" i="263"/>
  <c r="E17" i="263"/>
  <c r="H18" i="263"/>
  <c r="J5" i="263"/>
  <c r="J18" i="263"/>
  <c r="F4" i="262"/>
  <c r="C17" i="262"/>
  <c r="C6" i="262"/>
  <c r="C19" i="262"/>
  <c r="A19" i="262"/>
  <c r="L4" i="262"/>
  <c r="D5" i="262"/>
  <c r="I6" i="262"/>
  <c r="I19" i="262"/>
  <c r="F6" i="262"/>
  <c r="F19" i="262"/>
  <c r="B6" i="262"/>
  <c r="B19" i="262"/>
  <c r="L18" i="262"/>
  <c r="K6" i="262"/>
  <c r="K19" i="262"/>
  <c r="A7" i="262"/>
  <c r="E7" i="262"/>
  <c r="H18" i="262"/>
  <c r="J5" i="262"/>
  <c r="J18" i="262"/>
  <c r="O6" i="262"/>
  <c r="J6" i="262"/>
  <c r="J19" i="262"/>
  <c r="N5" i="262"/>
  <c r="P5" i="262"/>
  <c r="P18" i="262"/>
  <c r="E19" i="262"/>
  <c r="D6" i="262"/>
  <c r="B7" i="262"/>
  <c r="Q4" i="262"/>
  <c r="R4" i="262"/>
  <c r="J17" i="262"/>
  <c r="D19" i="262"/>
  <c r="D18" i="262"/>
  <c r="R3" i="262"/>
  <c r="F17" i="262"/>
  <c r="F18" i="262"/>
  <c r="N17" i="262"/>
  <c r="P3" i="262"/>
  <c r="P17" i="262"/>
  <c r="R5" i="262"/>
  <c r="O18" i="262"/>
  <c r="D17" i="262"/>
  <c r="L17" i="262"/>
  <c r="O17" i="262"/>
  <c r="Q18" i="262"/>
  <c r="Q17" i="262"/>
  <c r="F4" i="261"/>
  <c r="B5" i="261"/>
  <c r="C17" i="261"/>
  <c r="P3" i="261"/>
  <c r="A6" i="261"/>
  <c r="P3" i="260"/>
  <c r="Q4" i="259"/>
  <c r="N18" i="258"/>
  <c r="F17" i="258"/>
  <c r="O5" i="258"/>
  <c r="O18" i="258"/>
  <c r="D5" i="258"/>
  <c r="J5" i="258"/>
  <c r="J18" i="258"/>
  <c r="H18" i="258"/>
  <c r="A7" i="258"/>
  <c r="H6" i="258"/>
  <c r="C6" i="258"/>
  <c r="I6" i="258"/>
  <c r="I19" i="258"/>
  <c r="E6" i="258"/>
  <c r="K6" i="258"/>
  <c r="A19" i="258"/>
  <c r="B6" i="258"/>
  <c r="L5" i="258"/>
  <c r="L18" i="258"/>
  <c r="I20" i="257"/>
  <c r="E21" i="257"/>
  <c r="D6" i="257"/>
  <c r="D20" i="257"/>
  <c r="L6" i="257"/>
  <c r="L19" i="257"/>
  <c r="O6" i="257"/>
  <c r="K21" i="257"/>
  <c r="I19" i="257"/>
  <c r="I29" i="257"/>
  <c r="K20" i="257"/>
  <c r="B9" i="257"/>
  <c r="A10" i="257"/>
  <c r="A22" i="257"/>
  <c r="H9" i="257"/>
  <c r="K9" i="257"/>
  <c r="I9" i="257"/>
  <c r="I22" i="257"/>
  <c r="E9" i="257"/>
  <c r="C9" i="257"/>
  <c r="C20" i="257"/>
  <c r="E20" i="257"/>
  <c r="C19" i="257"/>
  <c r="F20" i="257"/>
  <c r="R7" i="257"/>
  <c r="Q6" i="257"/>
  <c r="Q19" i="257"/>
  <c r="O7" i="257"/>
  <c r="P7" i="257"/>
  <c r="P21" i="257"/>
  <c r="I6" i="256"/>
  <c r="I19" i="256"/>
  <c r="C6" i="256"/>
  <c r="B6" i="256"/>
  <c r="A7" i="256"/>
  <c r="H6" i="256"/>
  <c r="K6" i="256"/>
  <c r="E6" i="256"/>
  <c r="A19" i="256"/>
  <c r="C18" i="256"/>
  <c r="Q5" i="256"/>
  <c r="O5" i="256"/>
  <c r="F5" i="256"/>
  <c r="L5" i="256"/>
  <c r="L18" i="256"/>
  <c r="B21" i="255"/>
  <c r="D20" i="255"/>
  <c r="I21" i="255"/>
  <c r="E20" i="255"/>
  <c r="R7" i="255"/>
  <c r="N7" i="255"/>
  <c r="N20" i="255"/>
  <c r="N17" i="255"/>
  <c r="H21" i="255"/>
  <c r="Q8" i="255"/>
  <c r="Q21" i="255"/>
  <c r="N21" i="255"/>
  <c r="E21" i="255"/>
  <c r="F8" i="255"/>
  <c r="F21" i="255"/>
  <c r="F7" i="255"/>
  <c r="A10" i="255"/>
  <c r="A22" i="255"/>
  <c r="E9" i="255"/>
  <c r="C9" i="255"/>
  <c r="I9" i="255"/>
  <c r="K9" i="255"/>
  <c r="H9" i="255"/>
  <c r="B9" i="255"/>
  <c r="B6" i="254"/>
  <c r="A19" i="254"/>
  <c r="K6" i="254"/>
  <c r="H6" i="254"/>
  <c r="C6" i="254"/>
  <c r="E6" i="254"/>
  <c r="I6" i="254"/>
  <c r="I19" i="254"/>
  <c r="A7" i="254"/>
  <c r="L5" i="254"/>
  <c r="L18" i="254"/>
  <c r="K18" i="254"/>
  <c r="Q5" i="254"/>
  <c r="Q18" i="254"/>
  <c r="E18" i="254"/>
  <c r="R20" i="253"/>
  <c r="R19" i="253"/>
  <c r="AU29" i="253"/>
  <c r="H29" i="253"/>
  <c r="L18" i="253"/>
  <c r="L29" i="253"/>
  <c r="B29" i="253"/>
  <c r="C29" i="253"/>
  <c r="H30" i="253"/>
  <c r="K30" i="253"/>
  <c r="L20" i="253"/>
  <c r="L21" i="253"/>
  <c r="Q25" i="253"/>
  <c r="I29" i="253"/>
  <c r="Q26" i="253"/>
  <c r="E5" i="261"/>
  <c r="E18" i="261"/>
  <c r="Q4" i="261"/>
  <c r="H5" i="261"/>
  <c r="H18" i="261"/>
  <c r="C5" i="261"/>
  <c r="I5" i="261"/>
  <c r="I18" i="261"/>
  <c r="A18" i="261"/>
  <c r="L17" i="261"/>
  <c r="H6" i="261"/>
  <c r="K6" i="261"/>
  <c r="I6" i="261"/>
  <c r="L5" i="261"/>
  <c r="L18" i="261"/>
  <c r="E6" i="261"/>
  <c r="C18" i="261"/>
  <c r="Q17" i="261"/>
  <c r="R4" i="261"/>
  <c r="N4" i="261"/>
  <c r="B17" i="261"/>
  <c r="D4" i="261"/>
  <c r="D17" i="261"/>
  <c r="F17" i="261"/>
  <c r="H17" i="261"/>
  <c r="J4" i="261"/>
  <c r="J17" i="261"/>
  <c r="K19" i="261"/>
  <c r="R3" i="261"/>
  <c r="H4" i="267"/>
  <c r="H17" i="267"/>
  <c r="B18" i="261"/>
  <c r="O17" i="261"/>
  <c r="I18" i="260"/>
  <c r="R3" i="260"/>
  <c r="C17" i="260"/>
  <c r="O4" i="260"/>
  <c r="C4" i="267"/>
  <c r="I17" i="260"/>
  <c r="L4" i="260"/>
  <c r="L17" i="260"/>
  <c r="J4" i="260"/>
  <c r="J17" i="260"/>
  <c r="D4" i="260"/>
  <c r="D17" i="260"/>
  <c r="E17" i="260"/>
  <c r="Q4" i="260"/>
  <c r="F4" i="260"/>
  <c r="F17" i="260"/>
  <c r="L5" i="260"/>
  <c r="K18" i="260"/>
  <c r="N5" i="260"/>
  <c r="D5" i="260"/>
  <c r="B18" i="260"/>
  <c r="E18" i="260"/>
  <c r="F5" i="260"/>
  <c r="Q5" i="260"/>
  <c r="O5" i="260"/>
  <c r="O18" i="260"/>
  <c r="C18" i="260"/>
  <c r="H18" i="260"/>
  <c r="J5" i="260"/>
  <c r="K6" i="260"/>
  <c r="C6" i="260"/>
  <c r="A19" i="260"/>
  <c r="I6" i="260"/>
  <c r="I19" i="260"/>
  <c r="B6" i="260"/>
  <c r="H6" i="260"/>
  <c r="E6" i="260"/>
  <c r="A7" i="260"/>
  <c r="N4" i="259"/>
  <c r="B4" i="267"/>
  <c r="B17" i="267"/>
  <c r="L17" i="259"/>
  <c r="P17" i="258"/>
  <c r="R17" i="258"/>
  <c r="D17" i="258"/>
  <c r="D18" i="258"/>
  <c r="R5" i="258"/>
  <c r="R18" i="258"/>
  <c r="Q18" i="258"/>
  <c r="Q20" i="257"/>
  <c r="K29" i="257"/>
  <c r="N19" i="257"/>
  <c r="L17" i="257"/>
  <c r="F17" i="256"/>
  <c r="K29" i="255"/>
  <c r="R4" i="255"/>
  <c r="R18" i="255"/>
  <c r="P3" i="255"/>
  <c r="P17" i="255"/>
  <c r="L18" i="255"/>
  <c r="F19" i="255"/>
  <c r="O18" i="255"/>
  <c r="D17" i="255"/>
  <c r="C29" i="255"/>
  <c r="N17" i="254"/>
  <c r="P4" i="254"/>
  <c r="P17" i="254"/>
  <c r="R5" i="254"/>
  <c r="R18" i="254"/>
  <c r="O18" i="254"/>
  <c r="D18" i="254"/>
  <c r="N18" i="254"/>
  <c r="P5" i="254"/>
  <c r="P18" i="254"/>
  <c r="F20" i="253"/>
  <c r="F21" i="253"/>
  <c r="P9" i="253"/>
  <c r="P23" i="253"/>
  <c r="N22" i="253"/>
  <c r="N23" i="253"/>
  <c r="J26" i="253"/>
  <c r="L24" i="253"/>
  <c r="L23" i="253"/>
  <c r="L26" i="253"/>
  <c r="P11" i="253"/>
  <c r="P24" i="253"/>
  <c r="N25" i="253"/>
  <c r="N24" i="253"/>
  <c r="R14" i="253"/>
  <c r="R4" i="253"/>
  <c r="O17" i="253"/>
  <c r="O30" i="253"/>
  <c r="P17" i="253"/>
  <c r="D26" i="253"/>
  <c r="D30" i="253"/>
  <c r="O20" i="253"/>
  <c r="P6" i="253"/>
  <c r="P20" i="253"/>
  <c r="Q17" i="253"/>
  <c r="Q29" i="253"/>
  <c r="R3" i="253"/>
  <c r="F25" i="253"/>
  <c r="F30" i="253"/>
  <c r="F26" i="253"/>
  <c r="R9" i="253"/>
  <c r="F3" i="267"/>
  <c r="J3" i="267"/>
  <c r="N3" i="267"/>
  <c r="L3" i="267"/>
  <c r="E4" i="267"/>
  <c r="R3" i="259"/>
  <c r="E17" i="259"/>
  <c r="J17" i="259"/>
  <c r="D4" i="259"/>
  <c r="D17" i="259"/>
  <c r="F4" i="259"/>
  <c r="K4" i="267"/>
  <c r="C17" i="259"/>
  <c r="O4" i="259"/>
  <c r="O17" i="259"/>
  <c r="O3" i="267"/>
  <c r="L5" i="259"/>
  <c r="L18" i="259"/>
  <c r="K18" i="259"/>
  <c r="C18" i="259"/>
  <c r="O5" i="259"/>
  <c r="N6" i="259"/>
  <c r="D6" i="259"/>
  <c r="B19" i="259"/>
  <c r="N17" i="259"/>
  <c r="D5" i="259"/>
  <c r="B18" i="259"/>
  <c r="N5" i="259"/>
  <c r="H7" i="259"/>
  <c r="K7" i="259"/>
  <c r="B7" i="259"/>
  <c r="I7" i="259"/>
  <c r="E7" i="259"/>
  <c r="A20" i="259"/>
  <c r="C7" i="259"/>
  <c r="A8" i="259"/>
  <c r="F17" i="259"/>
  <c r="Q17" i="259"/>
  <c r="J5" i="259"/>
  <c r="J18" i="259"/>
  <c r="H18" i="259"/>
  <c r="F5" i="259"/>
  <c r="F18" i="259"/>
  <c r="E18" i="259"/>
  <c r="Q5" i="259"/>
  <c r="H19" i="259"/>
  <c r="J6" i="259"/>
  <c r="C19" i="259"/>
  <c r="O6" i="259"/>
  <c r="Q6" i="259"/>
  <c r="E19" i="259"/>
  <c r="F6" i="259"/>
  <c r="I19" i="259"/>
  <c r="K19" i="259"/>
  <c r="L6" i="259"/>
  <c r="R3" i="257"/>
  <c r="C29" i="257"/>
  <c r="D21" i="257"/>
  <c r="J20" i="257"/>
  <c r="J29" i="257"/>
  <c r="D18" i="257"/>
  <c r="D19" i="257"/>
  <c r="Q17" i="257"/>
  <c r="R4" i="257"/>
  <c r="P3" i="257"/>
  <c r="P17" i="257"/>
  <c r="O17" i="257"/>
  <c r="F18" i="257"/>
  <c r="F19" i="257"/>
  <c r="P5" i="257"/>
  <c r="P18" i="257"/>
  <c r="N18" i="257"/>
  <c r="N29" i="257"/>
  <c r="O19" i="257"/>
  <c r="Q21" i="257"/>
  <c r="R8" i="257"/>
  <c r="L21" i="257"/>
  <c r="E29" i="257"/>
  <c r="P6" i="257"/>
  <c r="H29" i="257"/>
  <c r="R5" i="257"/>
  <c r="R18" i="257"/>
  <c r="O18" i="257"/>
  <c r="R3" i="255"/>
  <c r="R17" i="255"/>
  <c r="F18" i="255"/>
  <c r="O17" i="255"/>
  <c r="F20" i="255"/>
  <c r="H29" i="255"/>
  <c r="Q3" i="267"/>
  <c r="E29" i="255"/>
  <c r="I29" i="255"/>
  <c r="L19" i="255"/>
  <c r="L29" i="255"/>
  <c r="P7" i="255"/>
  <c r="P20" i="255"/>
  <c r="D18" i="255"/>
  <c r="D29" i="255"/>
  <c r="P17" i="256"/>
  <c r="R4" i="256"/>
  <c r="R17" i="256"/>
  <c r="Q18" i="256"/>
  <c r="Q17" i="256"/>
  <c r="N17" i="256"/>
  <c r="R5" i="256"/>
  <c r="O18" i="256"/>
  <c r="N18" i="256"/>
  <c r="P5" i="256"/>
  <c r="P18" i="256"/>
  <c r="P19" i="255"/>
  <c r="D3" i="267"/>
  <c r="Q19" i="255"/>
  <c r="R6" i="255"/>
  <c r="J19" i="255"/>
  <c r="J20" i="255"/>
  <c r="P18" i="255"/>
  <c r="O21" i="255"/>
  <c r="P8" i="255"/>
  <c r="R8" i="255"/>
  <c r="R21" i="255"/>
  <c r="O19" i="255"/>
  <c r="O20" i="255"/>
  <c r="N29" i="255"/>
  <c r="Q20" i="255"/>
  <c r="R24" i="253"/>
  <c r="R25" i="253"/>
  <c r="P26" i="253"/>
  <c r="P27" i="253"/>
  <c r="P21" i="253"/>
  <c r="J30" i="253"/>
  <c r="D29" i="253"/>
  <c r="J29" i="253"/>
  <c r="P18" i="253"/>
  <c r="P19" i="253"/>
  <c r="R26" i="253"/>
  <c r="R27" i="253"/>
  <c r="N29" i="253"/>
  <c r="R4" i="266"/>
  <c r="R17" i="266"/>
  <c r="O5" i="266"/>
  <c r="O18" i="266"/>
  <c r="C18" i="266"/>
  <c r="Q5" i="266"/>
  <c r="L5" i="266"/>
  <c r="L18" i="266"/>
  <c r="K18" i="266"/>
  <c r="P4" i="266"/>
  <c r="P17" i="266"/>
  <c r="H6" i="266"/>
  <c r="C6" i="266"/>
  <c r="E6" i="266"/>
  <c r="A19" i="266"/>
  <c r="K6" i="266"/>
  <c r="B6" i="266"/>
  <c r="I6" i="266"/>
  <c r="I19" i="266"/>
  <c r="A7" i="266"/>
  <c r="J5" i="266"/>
  <c r="J18" i="266"/>
  <c r="H18" i="266"/>
  <c r="E18" i="266"/>
  <c r="F5" i="266"/>
  <c r="F18" i="266"/>
  <c r="B18" i="266"/>
  <c r="N5" i="266"/>
  <c r="D5" i="266"/>
  <c r="D18" i="266"/>
  <c r="L4" i="267"/>
  <c r="L17" i="267"/>
  <c r="O4" i="267"/>
  <c r="O17" i="267"/>
  <c r="B5" i="267"/>
  <c r="B18" i="267"/>
  <c r="K5" i="267"/>
  <c r="K18" i="267"/>
  <c r="F5" i="265"/>
  <c r="F18" i="265"/>
  <c r="E18" i="265"/>
  <c r="O5" i="265"/>
  <c r="O18" i="265"/>
  <c r="I18" i="265"/>
  <c r="N5" i="265"/>
  <c r="B18" i="265"/>
  <c r="D5" i="265"/>
  <c r="D18" i="265"/>
  <c r="K6" i="265"/>
  <c r="C6" i="265"/>
  <c r="C19" i="265"/>
  <c r="I6" i="265"/>
  <c r="I19" i="265"/>
  <c r="B6" i="265"/>
  <c r="H6" i="265"/>
  <c r="A19" i="265"/>
  <c r="E6" i="265"/>
  <c r="A7" i="265"/>
  <c r="C18" i="265"/>
  <c r="Q5" i="265"/>
  <c r="L5" i="265"/>
  <c r="L18" i="265"/>
  <c r="K18" i="265"/>
  <c r="R17" i="265"/>
  <c r="I6" i="264"/>
  <c r="I19" i="264"/>
  <c r="B6" i="264"/>
  <c r="A19" i="264"/>
  <c r="H6" i="264"/>
  <c r="E6" i="264"/>
  <c r="K6" i="264"/>
  <c r="L6" i="264"/>
  <c r="C6" i="264"/>
  <c r="A7" i="264"/>
  <c r="P4" i="264"/>
  <c r="P17" i="264"/>
  <c r="C18" i="264"/>
  <c r="O5" i="264"/>
  <c r="O18" i="264"/>
  <c r="C5" i="267"/>
  <c r="C18" i="267"/>
  <c r="L5" i="264"/>
  <c r="L18" i="264"/>
  <c r="K18" i="264"/>
  <c r="J5" i="264"/>
  <c r="J18" i="264"/>
  <c r="H18" i="264"/>
  <c r="N5" i="264"/>
  <c r="B18" i="264"/>
  <c r="D5" i="264"/>
  <c r="D18" i="264"/>
  <c r="Q5" i="264"/>
  <c r="F5" i="264"/>
  <c r="F18" i="264"/>
  <c r="E18" i="264"/>
  <c r="R5" i="263"/>
  <c r="F5" i="263"/>
  <c r="E18" i="263"/>
  <c r="I6" i="263"/>
  <c r="I19" i="263"/>
  <c r="K6" i="263"/>
  <c r="B6" i="263"/>
  <c r="C6" i="263"/>
  <c r="A7" i="263"/>
  <c r="A19" i="263"/>
  <c r="E6" i="263"/>
  <c r="H6" i="263"/>
  <c r="L18" i="263"/>
  <c r="F18" i="263"/>
  <c r="D18" i="263"/>
  <c r="O18" i="263"/>
  <c r="Q17" i="263"/>
  <c r="R4" i="263"/>
  <c r="R17" i="263"/>
  <c r="N17" i="263"/>
  <c r="P4" i="263"/>
  <c r="P17" i="263"/>
  <c r="P5" i="263"/>
  <c r="N18" i="263"/>
  <c r="Q18" i="263"/>
  <c r="A8" i="262"/>
  <c r="R17" i="262"/>
  <c r="H7" i="262"/>
  <c r="H20" i="262"/>
  <c r="I7" i="262"/>
  <c r="I20" i="262"/>
  <c r="N18" i="262"/>
  <c r="C7" i="262"/>
  <c r="A20" i="262"/>
  <c r="N6" i="262"/>
  <c r="P6" i="262"/>
  <c r="P19" i="262"/>
  <c r="O19" i="262"/>
  <c r="K7" i="262"/>
  <c r="L6" i="262"/>
  <c r="L19" i="262"/>
  <c r="Q6" i="262"/>
  <c r="Q19" i="262"/>
  <c r="E8" i="262"/>
  <c r="A21" i="262"/>
  <c r="K8" i="262"/>
  <c r="C8" i="262"/>
  <c r="I8" i="262"/>
  <c r="B8" i="262"/>
  <c r="A9" i="262"/>
  <c r="H8" i="262"/>
  <c r="D7" i="262"/>
  <c r="D20" i="262"/>
  <c r="B20" i="262"/>
  <c r="N7" i="262"/>
  <c r="J7" i="262"/>
  <c r="J20" i="262"/>
  <c r="C20" i="262"/>
  <c r="K20" i="262"/>
  <c r="F7" i="262"/>
  <c r="F20" i="262"/>
  <c r="E20" i="262"/>
  <c r="Q7" i="262"/>
  <c r="R18" i="262"/>
  <c r="E19" i="261"/>
  <c r="H19" i="261"/>
  <c r="O5" i="261"/>
  <c r="O18" i="261"/>
  <c r="C6" i="261"/>
  <c r="C19" i="261"/>
  <c r="A7" i="261"/>
  <c r="F5" i="261"/>
  <c r="F18" i="261"/>
  <c r="Q5" i="261"/>
  <c r="Q18" i="261"/>
  <c r="B6" i="261"/>
  <c r="D6" i="261"/>
  <c r="D19" i="261"/>
  <c r="E5" i="267"/>
  <c r="D5" i="261"/>
  <c r="D18" i="261"/>
  <c r="A19" i="261"/>
  <c r="E19" i="258"/>
  <c r="F6" i="258"/>
  <c r="F19" i="258"/>
  <c r="Q6" i="258"/>
  <c r="K7" i="258"/>
  <c r="A8" i="258"/>
  <c r="H7" i="258"/>
  <c r="C7" i="258"/>
  <c r="A20" i="258"/>
  <c r="I7" i="258"/>
  <c r="I20" i="258"/>
  <c r="B7" i="258"/>
  <c r="E7" i="258"/>
  <c r="N6" i="258"/>
  <c r="B19" i="258"/>
  <c r="D6" i="258"/>
  <c r="D19" i="258"/>
  <c r="C19" i="258"/>
  <c r="O6" i="258"/>
  <c r="O19" i="258"/>
  <c r="P5" i="258"/>
  <c r="P18" i="258"/>
  <c r="K19" i="258"/>
  <c r="L6" i="258"/>
  <c r="L19" i="258"/>
  <c r="J6" i="258"/>
  <c r="J19" i="258"/>
  <c r="H19" i="258"/>
  <c r="L9" i="257"/>
  <c r="L22" i="257"/>
  <c r="K22" i="257"/>
  <c r="C22" i="257"/>
  <c r="O9" i="257"/>
  <c r="O22" i="257"/>
  <c r="J9" i="257"/>
  <c r="J22" i="257"/>
  <c r="H22" i="257"/>
  <c r="O21" i="257"/>
  <c r="O20" i="257"/>
  <c r="Q9" i="257"/>
  <c r="F9" i="257"/>
  <c r="F22" i="257"/>
  <c r="E22" i="257"/>
  <c r="R6" i="257"/>
  <c r="R20" i="257"/>
  <c r="B22" i="257"/>
  <c r="B29" i="257"/>
  <c r="D9" i="257"/>
  <c r="D22" i="257"/>
  <c r="N9" i="257"/>
  <c r="R21" i="257"/>
  <c r="L20" i="257"/>
  <c r="L29" i="257"/>
  <c r="A23" i="257"/>
  <c r="I10" i="257"/>
  <c r="I23" i="257"/>
  <c r="A11" i="257"/>
  <c r="K10" i="257"/>
  <c r="C10" i="257"/>
  <c r="B10" i="257"/>
  <c r="E10" i="257"/>
  <c r="H10" i="257"/>
  <c r="F18" i="256"/>
  <c r="E7" i="256"/>
  <c r="A8" i="256"/>
  <c r="K7" i="256"/>
  <c r="H7" i="256"/>
  <c r="C7" i="256"/>
  <c r="B7" i="256"/>
  <c r="I7" i="256"/>
  <c r="I20" i="256"/>
  <c r="A20" i="256"/>
  <c r="F6" i="256"/>
  <c r="F19" i="256"/>
  <c r="Q6" i="256"/>
  <c r="E19" i="256"/>
  <c r="B19" i="256"/>
  <c r="N6" i="256"/>
  <c r="D6" i="256"/>
  <c r="D19" i="256"/>
  <c r="K19" i="256"/>
  <c r="L6" i="256"/>
  <c r="L19" i="256"/>
  <c r="C19" i="256"/>
  <c r="O6" i="256"/>
  <c r="O19" i="256"/>
  <c r="H19" i="256"/>
  <c r="J6" i="256"/>
  <c r="J19" i="256"/>
  <c r="H22" i="255"/>
  <c r="J9" i="255"/>
  <c r="J22" i="255"/>
  <c r="F9" i="255"/>
  <c r="F22" i="255"/>
  <c r="E22" i="255"/>
  <c r="Q9" i="255"/>
  <c r="P21" i="255"/>
  <c r="K22" i="255"/>
  <c r="L9" i="255"/>
  <c r="L22" i="255"/>
  <c r="F29" i="255"/>
  <c r="I22" i="255"/>
  <c r="B10" i="255"/>
  <c r="H10" i="255"/>
  <c r="C10" i="255"/>
  <c r="A23" i="255"/>
  <c r="E10" i="255"/>
  <c r="A11" i="255"/>
  <c r="I10" i="255"/>
  <c r="I23" i="255"/>
  <c r="K10" i="255"/>
  <c r="B22" i="255"/>
  <c r="B29" i="255"/>
  <c r="N9" i="255"/>
  <c r="D9" i="255"/>
  <c r="D22" i="255"/>
  <c r="C22" i="255"/>
  <c r="O9" i="255"/>
  <c r="O22" i="255"/>
  <c r="H7" i="254"/>
  <c r="C7" i="254"/>
  <c r="A20" i="254"/>
  <c r="I7" i="254"/>
  <c r="E7" i="254"/>
  <c r="B7" i="254"/>
  <c r="K7" i="254"/>
  <c r="A8" i="254"/>
  <c r="H20" i="254"/>
  <c r="J6" i="254"/>
  <c r="J19" i="254"/>
  <c r="H19" i="254"/>
  <c r="K19" i="254"/>
  <c r="L6" i="254"/>
  <c r="L19" i="254"/>
  <c r="F6" i="254"/>
  <c r="F19" i="254"/>
  <c r="E19" i="254"/>
  <c r="Q6" i="254"/>
  <c r="O6" i="254"/>
  <c r="O19" i="254"/>
  <c r="C19" i="254"/>
  <c r="B19" i="254"/>
  <c r="N6" i="254"/>
  <c r="D6" i="254"/>
  <c r="D19" i="254"/>
  <c r="F29" i="253"/>
  <c r="P22" i="253"/>
  <c r="L30" i="253"/>
  <c r="O29" i="253"/>
  <c r="Q30" i="253"/>
  <c r="N30" i="253"/>
  <c r="N5" i="261"/>
  <c r="N18" i="261"/>
  <c r="J5" i="261"/>
  <c r="J18" i="261"/>
  <c r="J6" i="261"/>
  <c r="I5" i="267"/>
  <c r="I18" i="267"/>
  <c r="H5" i="267"/>
  <c r="H18" i="267"/>
  <c r="L6" i="261"/>
  <c r="L19" i="261"/>
  <c r="Q6" i="261"/>
  <c r="I19" i="261"/>
  <c r="J4" i="267"/>
  <c r="J17" i="267"/>
  <c r="P5" i="261"/>
  <c r="P4" i="261"/>
  <c r="P17" i="261"/>
  <c r="N17" i="261"/>
  <c r="R17" i="261"/>
  <c r="C17" i="267"/>
  <c r="L18" i="260"/>
  <c r="J18" i="260"/>
  <c r="O17" i="260"/>
  <c r="P4" i="260"/>
  <c r="P17" i="260"/>
  <c r="D4" i="267"/>
  <c r="D17" i="267"/>
  <c r="D18" i="260"/>
  <c r="C19" i="260"/>
  <c r="O6" i="260"/>
  <c r="O19" i="260"/>
  <c r="N4" i="267"/>
  <c r="N17" i="267"/>
  <c r="K19" i="260"/>
  <c r="L6" i="260"/>
  <c r="L19" i="260"/>
  <c r="H7" i="260"/>
  <c r="A20" i="260"/>
  <c r="E7" i="260"/>
  <c r="B7" i="260"/>
  <c r="K7" i="260"/>
  <c r="A8" i="260"/>
  <c r="I7" i="260"/>
  <c r="I20" i="260"/>
  <c r="C7" i="260"/>
  <c r="Q18" i="260"/>
  <c r="R5" i="260"/>
  <c r="P5" i="260"/>
  <c r="N18" i="260"/>
  <c r="Q17" i="260"/>
  <c r="R4" i="260"/>
  <c r="R17" i="260"/>
  <c r="J6" i="260"/>
  <c r="J19" i="260"/>
  <c r="H19" i="260"/>
  <c r="N6" i="260"/>
  <c r="D6" i="260"/>
  <c r="D19" i="260"/>
  <c r="B19" i="260"/>
  <c r="E19" i="260"/>
  <c r="F6" i="260"/>
  <c r="F19" i="260"/>
  <c r="Q6" i="260"/>
  <c r="F18" i="260"/>
  <c r="Q29" i="257"/>
  <c r="J29" i="255"/>
  <c r="R3" i="267"/>
  <c r="P29" i="253"/>
  <c r="R22" i="253"/>
  <c r="R23" i="253"/>
  <c r="R30" i="253"/>
  <c r="R18" i="253"/>
  <c r="R17" i="253"/>
  <c r="P25" i="253"/>
  <c r="P30" i="253"/>
  <c r="K17" i="267"/>
  <c r="D18" i="259"/>
  <c r="P3" i="267"/>
  <c r="O19" i="259"/>
  <c r="Q4" i="267"/>
  <c r="F4" i="267"/>
  <c r="F17" i="267"/>
  <c r="J19" i="259"/>
  <c r="L19" i="259"/>
  <c r="R4" i="259"/>
  <c r="R17" i="259"/>
  <c r="E17" i="267"/>
  <c r="F19" i="259"/>
  <c r="P4" i="259"/>
  <c r="P17" i="259"/>
  <c r="O18" i="259"/>
  <c r="I20" i="259"/>
  <c r="P5" i="259"/>
  <c r="P18" i="259"/>
  <c r="N18" i="259"/>
  <c r="P6" i="259"/>
  <c r="N19" i="259"/>
  <c r="C20" i="259"/>
  <c r="O7" i="259"/>
  <c r="O20" i="259"/>
  <c r="D7" i="259"/>
  <c r="D20" i="259"/>
  <c r="B20" i="259"/>
  <c r="N7" i="259"/>
  <c r="R6" i="259"/>
  <c r="Q19" i="259"/>
  <c r="L7" i="259"/>
  <c r="L20" i="259"/>
  <c r="K20" i="259"/>
  <c r="Q18" i="259"/>
  <c r="R5" i="259"/>
  <c r="K8" i="259"/>
  <c r="C8" i="259"/>
  <c r="A21" i="259"/>
  <c r="I8" i="259"/>
  <c r="H8" i="259"/>
  <c r="E8" i="259"/>
  <c r="B8" i="259"/>
  <c r="A9" i="259"/>
  <c r="E20" i="259"/>
  <c r="Q7" i="259"/>
  <c r="F7" i="259"/>
  <c r="F20" i="259"/>
  <c r="H20" i="259"/>
  <c r="J7" i="259"/>
  <c r="J20" i="259"/>
  <c r="D19" i="259"/>
  <c r="F29" i="257"/>
  <c r="R17" i="257"/>
  <c r="O29" i="257"/>
  <c r="R19" i="257"/>
  <c r="P19" i="257"/>
  <c r="P20" i="257"/>
  <c r="D29" i="257"/>
  <c r="Q29" i="255"/>
  <c r="P29" i="255"/>
  <c r="R18" i="256"/>
  <c r="R19" i="255"/>
  <c r="R20" i="255"/>
  <c r="O29" i="255"/>
  <c r="O6" i="266"/>
  <c r="O19" i="266"/>
  <c r="C19" i="266"/>
  <c r="L6" i="266"/>
  <c r="L19" i="266"/>
  <c r="K19" i="266"/>
  <c r="J6" i="266"/>
  <c r="J19" i="266"/>
  <c r="H19" i="266"/>
  <c r="Q18" i="266"/>
  <c r="R5" i="266"/>
  <c r="R18" i="266"/>
  <c r="K7" i="266"/>
  <c r="C7" i="266"/>
  <c r="A8" i="266"/>
  <c r="A20" i="266"/>
  <c r="H7" i="266"/>
  <c r="H20" i="266"/>
  <c r="I7" i="266"/>
  <c r="B7" i="266"/>
  <c r="E7" i="266"/>
  <c r="D6" i="266"/>
  <c r="D19" i="266"/>
  <c r="N6" i="266"/>
  <c r="B19" i="266"/>
  <c r="N18" i="266"/>
  <c r="P5" i="266"/>
  <c r="P18" i="266"/>
  <c r="Q6" i="266"/>
  <c r="E19" i="266"/>
  <c r="F6" i="266"/>
  <c r="R4" i="267"/>
  <c r="R17" i="267"/>
  <c r="J6" i="265"/>
  <c r="J19" i="265"/>
  <c r="H19" i="265"/>
  <c r="B19" i="265"/>
  <c r="N6" i="265"/>
  <c r="D6" i="265"/>
  <c r="D19" i="265"/>
  <c r="F6" i="265"/>
  <c r="F19" i="265"/>
  <c r="Q6" i="265"/>
  <c r="E19" i="265"/>
  <c r="K19" i="265"/>
  <c r="L6" i="265"/>
  <c r="L19" i="265"/>
  <c r="H7" i="265"/>
  <c r="C7" i="265"/>
  <c r="B7" i="265"/>
  <c r="E7" i="265"/>
  <c r="K7" i="265"/>
  <c r="A20" i="265"/>
  <c r="I7" i="265"/>
  <c r="A8" i="265"/>
  <c r="R5" i="265"/>
  <c r="R18" i="265"/>
  <c r="Q18" i="265"/>
  <c r="O6" i="265"/>
  <c r="O19" i="265"/>
  <c r="N18" i="265"/>
  <c r="P5" i="265"/>
  <c r="P18" i="265"/>
  <c r="E6" i="267"/>
  <c r="K6" i="267"/>
  <c r="K19" i="267"/>
  <c r="D5" i="267"/>
  <c r="D18" i="267"/>
  <c r="F5" i="267"/>
  <c r="F18" i="267"/>
  <c r="E7" i="264"/>
  <c r="K7" i="264"/>
  <c r="C7" i="264"/>
  <c r="A8" i="264"/>
  <c r="I7" i="264"/>
  <c r="A20" i="264"/>
  <c r="B7" i="264"/>
  <c r="H7" i="264"/>
  <c r="J6" i="264"/>
  <c r="J19" i="264"/>
  <c r="H19" i="264"/>
  <c r="D6" i="264"/>
  <c r="D19" i="264"/>
  <c r="O6" i="264"/>
  <c r="O19" i="264"/>
  <c r="C19" i="264"/>
  <c r="P5" i="264"/>
  <c r="P18" i="264"/>
  <c r="N18" i="264"/>
  <c r="L19" i="264"/>
  <c r="B19" i="264"/>
  <c r="N6" i="264"/>
  <c r="Q18" i="264"/>
  <c r="R5" i="264"/>
  <c r="R18" i="264"/>
  <c r="K19" i="264"/>
  <c r="E19" i="264"/>
  <c r="Q6" i="264"/>
  <c r="Q19" i="264"/>
  <c r="F6" i="264"/>
  <c r="F19" i="264"/>
  <c r="I6" i="267"/>
  <c r="I19" i="267"/>
  <c r="A20" i="263"/>
  <c r="C7" i="263"/>
  <c r="H7" i="263"/>
  <c r="K7" i="263"/>
  <c r="B7" i="263"/>
  <c r="I7" i="263"/>
  <c r="I20" i="263"/>
  <c r="A8" i="263"/>
  <c r="E7" i="263"/>
  <c r="H19" i="263"/>
  <c r="J6" i="263"/>
  <c r="J19" i="263"/>
  <c r="C19" i="263"/>
  <c r="O6" i="263"/>
  <c r="O19" i="263"/>
  <c r="H6" i="267"/>
  <c r="Q6" i="263"/>
  <c r="F6" i="263"/>
  <c r="F19" i="263"/>
  <c r="E19" i="263"/>
  <c r="B19" i="263"/>
  <c r="D6" i="263"/>
  <c r="D19" i="263"/>
  <c r="N6" i="263"/>
  <c r="K19" i="263"/>
  <c r="L6" i="263"/>
  <c r="L19" i="263"/>
  <c r="P18" i="263"/>
  <c r="R18" i="263"/>
  <c r="O7" i="262"/>
  <c r="O20" i="262"/>
  <c r="L7" i="262"/>
  <c r="L20" i="262"/>
  <c r="I21" i="262"/>
  <c r="I29" i="262"/>
  <c r="R6" i="262"/>
  <c r="R19" i="262"/>
  <c r="N19" i="262"/>
  <c r="N8" i="262"/>
  <c r="D8" i="262"/>
  <c r="D21" i="262"/>
  <c r="D29" i="262"/>
  <c r="B21" i="262"/>
  <c r="Q8" i="262"/>
  <c r="F8" i="262"/>
  <c r="F21" i="262"/>
  <c r="F29" i="262"/>
  <c r="E21" i="262"/>
  <c r="E29" i="262"/>
  <c r="O8" i="262"/>
  <c r="O21" i="262"/>
  <c r="O29" i="262"/>
  <c r="C21" i="262"/>
  <c r="C29" i="262"/>
  <c r="Q20" i="262"/>
  <c r="R7" i="262"/>
  <c r="H29" i="262"/>
  <c r="H21" i="262"/>
  <c r="J8" i="262"/>
  <c r="J21" i="262"/>
  <c r="J29" i="262"/>
  <c r="N20" i="262"/>
  <c r="P7" i="262"/>
  <c r="P20" i="262"/>
  <c r="I9" i="262"/>
  <c r="I22" i="262"/>
  <c r="B9" i="262"/>
  <c r="E9" i="262"/>
  <c r="A22" i="262"/>
  <c r="H9" i="262"/>
  <c r="A10" i="262"/>
  <c r="K9" i="262"/>
  <c r="C9" i="262"/>
  <c r="K21" i="262"/>
  <c r="K29" i="262"/>
  <c r="L8" i="262"/>
  <c r="L21" i="262"/>
  <c r="L29" i="262"/>
  <c r="Q5" i="267"/>
  <c r="Q18" i="267"/>
  <c r="E18" i="267"/>
  <c r="E19" i="267"/>
  <c r="F6" i="261"/>
  <c r="F19" i="261"/>
  <c r="C6" i="267"/>
  <c r="O6" i="261"/>
  <c r="R6" i="261"/>
  <c r="N6" i="261"/>
  <c r="Q19" i="261"/>
  <c r="R5" i="261"/>
  <c r="R18" i="261"/>
  <c r="B6" i="267"/>
  <c r="B19" i="267"/>
  <c r="B19" i="261"/>
  <c r="B7" i="261"/>
  <c r="A8" i="261"/>
  <c r="I7" i="261"/>
  <c r="I20" i="261"/>
  <c r="A20" i="261"/>
  <c r="H7" i="261"/>
  <c r="E7" i="261"/>
  <c r="K7" i="261"/>
  <c r="C7" i="261"/>
  <c r="Q7" i="258"/>
  <c r="F7" i="258"/>
  <c r="F20" i="258"/>
  <c r="E20" i="258"/>
  <c r="O7" i="258"/>
  <c r="O20" i="258"/>
  <c r="C20" i="258"/>
  <c r="Q19" i="258"/>
  <c r="R6" i="258"/>
  <c r="R19" i="258"/>
  <c r="N19" i="258"/>
  <c r="P6" i="258"/>
  <c r="P19" i="258"/>
  <c r="N7" i="258"/>
  <c r="B20" i="258"/>
  <c r="D7" i="258"/>
  <c r="D20" i="258"/>
  <c r="H20" i="258"/>
  <c r="J7" i="258"/>
  <c r="J20" i="258"/>
  <c r="C8" i="258"/>
  <c r="E8" i="258"/>
  <c r="I8" i="258"/>
  <c r="I21" i="258"/>
  <c r="I29" i="258"/>
  <c r="A9" i="258"/>
  <c r="B8" i="258"/>
  <c r="A21" i="258"/>
  <c r="K8" i="258"/>
  <c r="H8" i="258"/>
  <c r="K20" i="258"/>
  <c r="L7" i="258"/>
  <c r="L20" i="258"/>
  <c r="P9" i="257"/>
  <c r="P22" i="257"/>
  <c r="N22" i="257"/>
  <c r="L5" i="267"/>
  <c r="L18" i="267"/>
  <c r="C23" i="257"/>
  <c r="O10" i="257"/>
  <c r="O23" i="257"/>
  <c r="K23" i="257"/>
  <c r="L10" i="257"/>
  <c r="L23" i="257"/>
  <c r="Q22" i="257"/>
  <c r="R9" i="257"/>
  <c r="R22" i="257"/>
  <c r="B23" i="257"/>
  <c r="D10" i="257"/>
  <c r="D23" i="257"/>
  <c r="R29" i="257"/>
  <c r="N10" i="257"/>
  <c r="J10" i="257"/>
  <c r="J23" i="257"/>
  <c r="H23" i="257"/>
  <c r="Q10" i="257"/>
  <c r="F10" i="257"/>
  <c r="F23" i="257"/>
  <c r="E23" i="257"/>
  <c r="H11" i="257"/>
  <c r="A24" i="257"/>
  <c r="B11" i="257"/>
  <c r="K11" i="257"/>
  <c r="E11" i="257"/>
  <c r="C11" i="257"/>
  <c r="A12" i="257"/>
  <c r="I11" i="257"/>
  <c r="I24" i="257"/>
  <c r="B20" i="256"/>
  <c r="N7" i="256"/>
  <c r="D7" i="256"/>
  <c r="D20" i="256"/>
  <c r="N19" i="256"/>
  <c r="P6" i="256"/>
  <c r="P19" i="256"/>
  <c r="C20" i="256"/>
  <c r="O7" i="256"/>
  <c r="O20" i="256"/>
  <c r="F7" i="256"/>
  <c r="F20" i="256"/>
  <c r="Q7" i="256"/>
  <c r="E20" i="256"/>
  <c r="Q19" i="256"/>
  <c r="R6" i="256"/>
  <c r="R19" i="256"/>
  <c r="I8" i="256"/>
  <c r="A21" i="256"/>
  <c r="B8" i="256"/>
  <c r="K8" i="256"/>
  <c r="K21" i="256"/>
  <c r="A9" i="256"/>
  <c r="E8" i="256"/>
  <c r="H8" i="256"/>
  <c r="C8" i="256"/>
  <c r="H20" i="256"/>
  <c r="J7" i="256"/>
  <c r="J20" i="256"/>
  <c r="L7" i="256"/>
  <c r="L20" i="256"/>
  <c r="K20" i="256"/>
  <c r="K29" i="256"/>
  <c r="Q10" i="255"/>
  <c r="E23" i="255"/>
  <c r="F10" i="255"/>
  <c r="F23" i="255"/>
  <c r="D10" i="255"/>
  <c r="D23" i="255"/>
  <c r="B23" i="255"/>
  <c r="N10" i="255"/>
  <c r="R29" i="255"/>
  <c r="L10" i="255"/>
  <c r="L23" i="255"/>
  <c r="K23" i="255"/>
  <c r="C23" i="255"/>
  <c r="O10" i="255"/>
  <c r="O23" i="255"/>
  <c r="O5" i="267"/>
  <c r="O18" i="267"/>
  <c r="N22" i="255"/>
  <c r="P9" i="255"/>
  <c r="P22" i="255"/>
  <c r="I11" i="255"/>
  <c r="I24" i="255"/>
  <c r="K11" i="255"/>
  <c r="A24" i="255"/>
  <c r="E11" i="255"/>
  <c r="H11" i="255"/>
  <c r="B11" i="255"/>
  <c r="C11" i="255"/>
  <c r="A12" i="255"/>
  <c r="J10" i="255"/>
  <c r="J23" i="255"/>
  <c r="H23" i="255"/>
  <c r="Q22" i="255"/>
  <c r="R9" i="255"/>
  <c r="R22" i="255"/>
  <c r="N7" i="254"/>
  <c r="D7" i="254"/>
  <c r="D20" i="254"/>
  <c r="B20" i="254"/>
  <c r="O7" i="254"/>
  <c r="O20" i="254"/>
  <c r="C20" i="254"/>
  <c r="F7" i="254"/>
  <c r="F20" i="254"/>
  <c r="Q7" i="254"/>
  <c r="E20" i="254"/>
  <c r="N20" i="254"/>
  <c r="P6" i="254"/>
  <c r="P19" i="254"/>
  <c r="N19" i="254"/>
  <c r="R6" i="254"/>
  <c r="R19" i="254"/>
  <c r="Q19" i="254"/>
  <c r="B8" i="254"/>
  <c r="A9" i="254"/>
  <c r="K8" i="254"/>
  <c r="H8" i="254"/>
  <c r="C8" i="254"/>
  <c r="E8" i="254"/>
  <c r="I8" i="254"/>
  <c r="I21" i="254"/>
  <c r="A21" i="254"/>
  <c r="J7" i="254"/>
  <c r="J20" i="254"/>
  <c r="I20" i="254"/>
  <c r="L7" i="254"/>
  <c r="L20" i="254"/>
  <c r="K20" i="254"/>
  <c r="N5" i="267"/>
  <c r="N18" i="267"/>
  <c r="J5" i="267"/>
  <c r="J18" i="267"/>
  <c r="J19" i="261"/>
  <c r="P18" i="261"/>
  <c r="P18" i="260"/>
  <c r="J7" i="260"/>
  <c r="J20" i="260"/>
  <c r="H20" i="260"/>
  <c r="L7" i="260"/>
  <c r="L20" i="260"/>
  <c r="K20" i="260"/>
  <c r="P4" i="267"/>
  <c r="C20" i="260"/>
  <c r="O7" i="260"/>
  <c r="O20" i="260"/>
  <c r="D7" i="260"/>
  <c r="D20" i="260"/>
  <c r="N7" i="260"/>
  <c r="B20" i="260"/>
  <c r="I8" i="260"/>
  <c r="I21" i="260"/>
  <c r="I29" i="260"/>
  <c r="B8" i="260"/>
  <c r="H8" i="260"/>
  <c r="C8" i="260"/>
  <c r="A9" i="260"/>
  <c r="E8" i="260"/>
  <c r="A21" i="260"/>
  <c r="K8" i="260"/>
  <c r="Q19" i="260"/>
  <c r="R6" i="260"/>
  <c r="R19" i="260"/>
  <c r="R18" i="260"/>
  <c r="N19" i="260"/>
  <c r="P6" i="260"/>
  <c r="P19" i="260"/>
  <c r="E20" i="260"/>
  <c r="F7" i="260"/>
  <c r="F20" i="260"/>
  <c r="Q7" i="260"/>
  <c r="P29" i="257"/>
  <c r="Q17" i="267"/>
  <c r="R29" i="253"/>
  <c r="R18" i="259"/>
  <c r="P19" i="259"/>
  <c r="N8" i="259"/>
  <c r="D8" i="259"/>
  <c r="D21" i="259"/>
  <c r="D29" i="259"/>
  <c r="B21" i="259"/>
  <c r="Q8" i="259"/>
  <c r="E21" i="259"/>
  <c r="E29" i="259"/>
  <c r="F8" i="259"/>
  <c r="F21" i="259"/>
  <c r="F29" i="259"/>
  <c r="H21" i="259"/>
  <c r="H29" i="259"/>
  <c r="J8" i="259"/>
  <c r="J21" i="259"/>
  <c r="J29" i="259"/>
  <c r="K21" i="259"/>
  <c r="K29" i="259"/>
  <c r="L8" i="259"/>
  <c r="L21" i="259"/>
  <c r="L29" i="259"/>
  <c r="O8" i="259"/>
  <c r="O21" i="259"/>
  <c r="O29" i="259"/>
  <c r="C21" i="259"/>
  <c r="C29" i="259"/>
  <c r="P7" i="259"/>
  <c r="P20" i="259"/>
  <c r="N20" i="259"/>
  <c r="R7" i="259"/>
  <c r="R20" i="259"/>
  <c r="Q20" i="259"/>
  <c r="H9" i="259"/>
  <c r="A10" i="259"/>
  <c r="I9" i="259"/>
  <c r="E9" i="259"/>
  <c r="C9" i="259"/>
  <c r="A22" i="259"/>
  <c r="K9" i="259"/>
  <c r="B9" i="259"/>
  <c r="I21" i="259"/>
  <c r="I29" i="259"/>
  <c r="R19" i="259"/>
  <c r="R6" i="266"/>
  <c r="R19" i="266"/>
  <c r="Q19" i="266"/>
  <c r="C20" i="266"/>
  <c r="O7" i="266"/>
  <c r="O20" i="266"/>
  <c r="L7" i="266"/>
  <c r="L20" i="266"/>
  <c r="K20" i="266"/>
  <c r="F19" i="266"/>
  <c r="P6" i="266"/>
  <c r="N19" i="266"/>
  <c r="F7" i="266"/>
  <c r="F20" i="266"/>
  <c r="E20" i="266"/>
  <c r="Q7" i="266"/>
  <c r="I20" i="266"/>
  <c r="J7" i="266"/>
  <c r="J20" i="266"/>
  <c r="N7" i="266"/>
  <c r="B20" i="266"/>
  <c r="D7" i="266"/>
  <c r="D20" i="266"/>
  <c r="H8" i="266"/>
  <c r="A9" i="266"/>
  <c r="K8" i="266"/>
  <c r="K21" i="266"/>
  <c r="E8" i="266"/>
  <c r="A21" i="266"/>
  <c r="C8" i="266"/>
  <c r="I8" i="266"/>
  <c r="I21" i="266"/>
  <c r="B8" i="266"/>
  <c r="F7" i="265"/>
  <c r="F20" i="265"/>
  <c r="E20" i="265"/>
  <c r="N7" i="265"/>
  <c r="D7" i="265"/>
  <c r="D20" i="265"/>
  <c r="B20" i="265"/>
  <c r="C20" i="265"/>
  <c r="O7" i="265"/>
  <c r="N19" i="265"/>
  <c r="P6" i="265"/>
  <c r="P19" i="265"/>
  <c r="K8" i="265"/>
  <c r="C8" i="265"/>
  <c r="A21" i="265"/>
  <c r="H8" i="265"/>
  <c r="E8" i="265"/>
  <c r="I8" i="265"/>
  <c r="I21" i="265"/>
  <c r="B8" i="265"/>
  <c r="A9" i="265"/>
  <c r="I20" i="265"/>
  <c r="Q7" i="265"/>
  <c r="Q20" i="265"/>
  <c r="L7" i="265"/>
  <c r="L20" i="265"/>
  <c r="K20" i="265"/>
  <c r="J7" i="265"/>
  <c r="J20" i="265"/>
  <c r="H20" i="265"/>
  <c r="Q19" i="265"/>
  <c r="R6" i="265"/>
  <c r="R19" i="265"/>
  <c r="Q6" i="267"/>
  <c r="Q19" i="267"/>
  <c r="B7" i="267"/>
  <c r="B20" i="267"/>
  <c r="C20" i="264"/>
  <c r="O7" i="264"/>
  <c r="O20" i="264"/>
  <c r="N19" i="264"/>
  <c r="P6" i="264"/>
  <c r="P19" i="264"/>
  <c r="F7" i="264"/>
  <c r="F20" i="264"/>
  <c r="Q7" i="264"/>
  <c r="E20" i="264"/>
  <c r="B20" i="264"/>
  <c r="D7" i="264"/>
  <c r="D20" i="264"/>
  <c r="N7" i="264"/>
  <c r="L7" i="264"/>
  <c r="L20" i="264"/>
  <c r="K20" i="264"/>
  <c r="K7" i="267"/>
  <c r="K20" i="267"/>
  <c r="I20" i="264"/>
  <c r="R6" i="264"/>
  <c r="R19" i="264"/>
  <c r="J7" i="264"/>
  <c r="J20" i="264"/>
  <c r="H20" i="264"/>
  <c r="I8" i="264"/>
  <c r="I21" i="264"/>
  <c r="B8" i="264"/>
  <c r="A9" i="264"/>
  <c r="H8" i="264"/>
  <c r="A21" i="264"/>
  <c r="K8" i="264"/>
  <c r="E8" i="264"/>
  <c r="C8" i="264"/>
  <c r="L6" i="267"/>
  <c r="L19" i="267"/>
  <c r="O6" i="267"/>
  <c r="O19" i="267"/>
  <c r="J6" i="267"/>
  <c r="J19" i="267"/>
  <c r="H19" i="267"/>
  <c r="E7" i="267"/>
  <c r="C7" i="267"/>
  <c r="C20" i="267"/>
  <c r="N19" i="263"/>
  <c r="P6" i="263"/>
  <c r="P19" i="263"/>
  <c r="A21" i="263"/>
  <c r="I8" i="263"/>
  <c r="I21" i="263"/>
  <c r="I29" i="263"/>
  <c r="B8" i="263"/>
  <c r="K8" i="263"/>
  <c r="C8" i="263"/>
  <c r="H8" i="263"/>
  <c r="A9" i="263"/>
  <c r="E8" i="263"/>
  <c r="J7" i="263"/>
  <c r="J20" i="263"/>
  <c r="H20" i="263"/>
  <c r="Q19" i="263"/>
  <c r="R6" i="263"/>
  <c r="R19" i="263"/>
  <c r="C20" i="263"/>
  <c r="O7" i="263"/>
  <c r="O20" i="263"/>
  <c r="N7" i="263"/>
  <c r="D7" i="263"/>
  <c r="D20" i="263"/>
  <c r="B20" i="263"/>
  <c r="H7" i="267"/>
  <c r="H20" i="267"/>
  <c r="F7" i="263"/>
  <c r="F20" i="263"/>
  <c r="E20" i="263"/>
  <c r="Q7" i="263"/>
  <c r="L7" i="263"/>
  <c r="L20" i="263"/>
  <c r="K20" i="263"/>
  <c r="R20" i="262"/>
  <c r="C22" i="262"/>
  <c r="O9" i="262"/>
  <c r="O22" i="262"/>
  <c r="E22" i="262"/>
  <c r="Q9" i="262"/>
  <c r="F9" i="262"/>
  <c r="F22" i="262"/>
  <c r="N21" i="262"/>
  <c r="N29" i="262"/>
  <c r="P8" i="262"/>
  <c r="P21" i="262"/>
  <c r="P29" i="262"/>
  <c r="E10" i="262"/>
  <c r="I10" i="262"/>
  <c r="I23" i="262"/>
  <c r="K10" i="262"/>
  <c r="C10" i="262"/>
  <c r="A11" i="262"/>
  <c r="B10" i="262"/>
  <c r="A23" i="262"/>
  <c r="H10" i="262"/>
  <c r="B22" i="262"/>
  <c r="B29" i="262"/>
  <c r="D9" i="262"/>
  <c r="D22" i="262"/>
  <c r="N9" i="262"/>
  <c r="R8" i="262"/>
  <c r="R21" i="262"/>
  <c r="R29" i="262"/>
  <c r="Q21" i="262"/>
  <c r="Q29" i="262"/>
  <c r="K22" i="262"/>
  <c r="L9" i="262"/>
  <c r="L22" i="262"/>
  <c r="H22" i="262"/>
  <c r="J9" i="262"/>
  <c r="J22" i="262"/>
  <c r="C19" i="267"/>
  <c r="F6" i="267"/>
  <c r="F19" i="267"/>
  <c r="R19" i="261"/>
  <c r="D6" i="267"/>
  <c r="D19" i="267"/>
  <c r="I7" i="267"/>
  <c r="I20" i="267"/>
  <c r="N6" i="267"/>
  <c r="N19" i="267"/>
  <c r="O19" i="261"/>
  <c r="N7" i="261"/>
  <c r="B20" i="261"/>
  <c r="D7" i="261"/>
  <c r="D20" i="261"/>
  <c r="K20" i="261"/>
  <c r="L7" i="261"/>
  <c r="L20" i="261"/>
  <c r="J7" i="261"/>
  <c r="J20" i="261"/>
  <c r="H20" i="261"/>
  <c r="O7" i="261"/>
  <c r="O20" i="261"/>
  <c r="C20" i="261"/>
  <c r="E20" i="261"/>
  <c r="F7" i="261"/>
  <c r="F20" i="261"/>
  <c r="Q7" i="261"/>
  <c r="E8" i="261"/>
  <c r="A21" i="261"/>
  <c r="A9" i="261"/>
  <c r="B8" i="261"/>
  <c r="K8" i="261"/>
  <c r="I8" i="261"/>
  <c r="I21" i="261"/>
  <c r="I29" i="261"/>
  <c r="C8" i="261"/>
  <c r="H8" i="261"/>
  <c r="N19" i="261"/>
  <c r="P6" i="261"/>
  <c r="P19" i="261"/>
  <c r="O29" i="258"/>
  <c r="K29" i="258"/>
  <c r="R5" i="267"/>
  <c r="R18" i="267"/>
  <c r="N8" i="258"/>
  <c r="D8" i="258"/>
  <c r="D21" i="258"/>
  <c r="D29" i="258"/>
  <c r="B21" i="258"/>
  <c r="O8" i="258"/>
  <c r="O21" i="258"/>
  <c r="C21" i="258"/>
  <c r="C29" i="258"/>
  <c r="Q8" i="258"/>
  <c r="E21" i="258"/>
  <c r="E29" i="258"/>
  <c r="F8" i="258"/>
  <c r="F21" i="258"/>
  <c r="F29" i="258"/>
  <c r="H21" i="258"/>
  <c r="H29" i="258"/>
  <c r="J8" i="258"/>
  <c r="J21" i="258"/>
  <c r="J29" i="258"/>
  <c r="E9" i="258"/>
  <c r="I9" i="258"/>
  <c r="I22" i="258"/>
  <c r="K9" i="258"/>
  <c r="B9" i="258"/>
  <c r="C9" i="258"/>
  <c r="A22" i="258"/>
  <c r="A10" i="258"/>
  <c r="H9" i="258"/>
  <c r="N20" i="258"/>
  <c r="P7" i="258"/>
  <c r="P20" i="258"/>
  <c r="R7" i="258"/>
  <c r="R20" i="258"/>
  <c r="Q20" i="258"/>
  <c r="K21" i="258"/>
  <c r="L8" i="258"/>
  <c r="L11" i="257"/>
  <c r="L24" i="257"/>
  <c r="K24" i="257"/>
  <c r="E24" i="257"/>
  <c r="Q11" i="257"/>
  <c r="F11" i="257"/>
  <c r="F24" i="257"/>
  <c r="P5" i="267"/>
  <c r="P18" i="267"/>
  <c r="H12" i="257"/>
  <c r="A13" i="257"/>
  <c r="C12" i="257"/>
  <c r="I12" i="257"/>
  <c r="I25" i="257"/>
  <c r="A25" i="257"/>
  <c r="E12" i="257"/>
  <c r="K12" i="257"/>
  <c r="B12" i="257"/>
  <c r="D11" i="257"/>
  <c r="D24" i="257"/>
  <c r="N11" i="257"/>
  <c r="B24" i="257"/>
  <c r="N23" i="257"/>
  <c r="P10" i="257"/>
  <c r="P23" i="257"/>
  <c r="J11" i="257"/>
  <c r="J24" i="257"/>
  <c r="H24" i="257"/>
  <c r="O11" i="257"/>
  <c r="O24" i="257"/>
  <c r="C24" i="257"/>
  <c r="Q23" i="257"/>
  <c r="R10" i="257"/>
  <c r="R23" i="257"/>
  <c r="C29" i="256"/>
  <c r="A10" i="256"/>
  <c r="I9" i="256"/>
  <c r="I22" i="256"/>
  <c r="K9" i="256"/>
  <c r="A22" i="256"/>
  <c r="E9" i="256"/>
  <c r="C9" i="256"/>
  <c r="H9" i="256"/>
  <c r="B9" i="256"/>
  <c r="C21" i="256"/>
  <c r="O8" i="256"/>
  <c r="O21" i="256"/>
  <c r="O29" i="256"/>
  <c r="Q20" i="256"/>
  <c r="R7" i="256"/>
  <c r="R20" i="256"/>
  <c r="P7" i="256"/>
  <c r="P20" i="256"/>
  <c r="N20" i="256"/>
  <c r="H21" i="256"/>
  <c r="H29" i="256"/>
  <c r="J8" i="256"/>
  <c r="J21" i="256"/>
  <c r="J29" i="256"/>
  <c r="N8" i="256"/>
  <c r="D8" i="256"/>
  <c r="D21" i="256"/>
  <c r="D29" i="256"/>
  <c r="B21" i="256"/>
  <c r="L8" i="256"/>
  <c r="L21" i="256"/>
  <c r="I21" i="256"/>
  <c r="I29" i="256"/>
  <c r="L29" i="256"/>
  <c r="Q8" i="256"/>
  <c r="E21" i="256"/>
  <c r="E29" i="256"/>
  <c r="F8" i="256"/>
  <c r="F21" i="256"/>
  <c r="F29" i="256"/>
  <c r="D11" i="255"/>
  <c r="D24" i="255"/>
  <c r="B24" i="255"/>
  <c r="N11" i="255"/>
  <c r="L11" i="255"/>
  <c r="L24" i="255"/>
  <c r="K24" i="255"/>
  <c r="H24" i="255"/>
  <c r="J11" i="255"/>
  <c r="J24" i="255"/>
  <c r="A13" i="255"/>
  <c r="B12" i="255"/>
  <c r="I12" i="255"/>
  <c r="I25" i="255"/>
  <c r="C12" i="255"/>
  <c r="H12" i="255"/>
  <c r="E12" i="255"/>
  <c r="K12" i="255"/>
  <c r="L12" i="255"/>
  <c r="L25" i="255"/>
  <c r="A25" i="255"/>
  <c r="E24" i="255"/>
  <c r="Q11" i="255"/>
  <c r="F11" i="255"/>
  <c r="N23" i="255"/>
  <c r="P10" i="255"/>
  <c r="P23" i="255"/>
  <c r="O11" i="255"/>
  <c r="C24" i="255"/>
  <c r="Q23" i="255"/>
  <c r="R10" i="255"/>
  <c r="R23" i="255"/>
  <c r="K29" i="254"/>
  <c r="L29" i="254"/>
  <c r="I29" i="254"/>
  <c r="E21" i="254"/>
  <c r="F8" i="254"/>
  <c r="F21" i="254"/>
  <c r="F29" i="254"/>
  <c r="Q8" i="254"/>
  <c r="C9" i="254"/>
  <c r="B9" i="254"/>
  <c r="H9" i="254"/>
  <c r="I9" i="254"/>
  <c r="I22" i="254"/>
  <c r="E9" i="254"/>
  <c r="A10" i="254"/>
  <c r="K9" i="254"/>
  <c r="A22" i="254"/>
  <c r="P7" i="254"/>
  <c r="P20" i="254"/>
  <c r="O8" i="254"/>
  <c r="O21" i="254"/>
  <c r="C21" i="254"/>
  <c r="C29" i="254"/>
  <c r="N8" i="254"/>
  <c r="B21" i="254"/>
  <c r="D8" i="254"/>
  <c r="D21" i="254"/>
  <c r="D29" i="254"/>
  <c r="E29" i="254"/>
  <c r="O29" i="254"/>
  <c r="J29" i="254"/>
  <c r="J8" i="254"/>
  <c r="J21" i="254"/>
  <c r="H21" i="254"/>
  <c r="H29" i="254"/>
  <c r="R7" i="254"/>
  <c r="R20" i="254"/>
  <c r="Q20" i="254"/>
  <c r="K21" i="254"/>
  <c r="L8" i="254"/>
  <c r="L21" i="254"/>
  <c r="E9" i="260"/>
  <c r="K9" i="260"/>
  <c r="C9" i="260"/>
  <c r="A10" i="260"/>
  <c r="H9" i="260"/>
  <c r="A22" i="260"/>
  <c r="B9" i="260"/>
  <c r="I9" i="260"/>
  <c r="I22" i="260"/>
  <c r="C21" i="260"/>
  <c r="C29" i="260"/>
  <c r="O8" i="260"/>
  <c r="O21" i="260"/>
  <c r="O29" i="260"/>
  <c r="P17" i="267"/>
  <c r="J8" i="260"/>
  <c r="J21" i="260"/>
  <c r="J29" i="260"/>
  <c r="H21" i="260"/>
  <c r="H29" i="260"/>
  <c r="P7" i="260"/>
  <c r="P20" i="260"/>
  <c r="N20" i="260"/>
  <c r="K21" i="260"/>
  <c r="K29" i="260"/>
  <c r="L8" i="260"/>
  <c r="L21" i="260"/>
  <c r="L29" i="260"/>
  <c r="R7" i="260"/>
  <c r="R20" i="260"/>
  <c r="Q20" i="260"/>
  <c r="Q8" i="260"/>
  <c r="F8" i="260"/>
  <c r="F21" i="260"/>
  <c r="F29" i="260"/>
  <c r="E21" i="260"/>
  <c r="E29" i="260"/>
  <c r="B21" i="260"/>
  <c r="D8" i="260"/>
  <c r="D21" i="260"/>
  <c r="D29" i="260"/>
  <c r="N8" i="260"/>
  <c r="K10" i="259"/>
  <c r="C10" i="259"/>
  <c r="H10" i="259"/>
  <c r="E10" i="259"/>
  <c r="B10" i="259"/>
  <c r="A23" i="259"/>
  <c r="I10" i="259"/>
  <c r="A11" i="259"/>
  <c r="Q21" i="259"/>
  <c r="Q29" i="259"/>
  <c r="R8" i="259"/>
  <c r="R21" i="259"/>
  <c r="R29" i="259"/>
  <c r="C22" i="259"/>
  <c r="O9" i="259"/>
  <c r="O22" i="259"/>
  <c r="H22" i="259"/>
  <c r="J9" i="259"/>
  <c r="J22" i="259"/>
  <c r="P8" i="259"/>
  <c r="P21" i="259"/>
  <c r="P29" i="259"/>
  <c r="N21" i="259"/>
  <c r="D9" i="259"/>
  <c r="D22" i="259"/>
  <c r="N9" i="259"/>
  <c r="B22" i="259"/>
  <c r="Q9" i="259"/>
  <c r="F9" i="259"/>
  <c r="F22" i="259"/>
  <c r="E22" i="259"/>
  <c r="N29" i="259"/>
  <c r="B29" i="259"/>
  <c r="K22" i="259"/>
  <c r="L9" i="259"/>
  <c r="L22" i="259"/>
  <c r="I22" i="259"/>
  <c r="I29" i="266"/>
  <c r="P7" i="266"/>
  <c r="H21" i="266"/>
  <c r="H29" i="266"/>
  <c r="J8" i="266"/>
  <c r="J21" i="266"/>
  <c r="J29" i="266"/>
  <c r="B21" i="266"/>
  <c r="D8" i="266"/>
  <c r="D21" i="266"/>
  <c r="D29" i="266"/>
  <c r="N8" i="266"/>
  <c r="Q8" i="266"/>
  <c r="Q21" i="266"/>
  <c r="F8" i="266"/>
  <c r="F21" i="266"/>
  <c r="F29" i="266"/>
  <c r="E21" i="266"/>
  <c r="E29" i="266"/>
  <c r="O8" i="266"/>
  <c r="C21" i="266"/>
  <c r="C29" i="266"/>
  <c r="K9" i="266"/>
  <c r="C9" i="266"/>
  <c r="I9" i="266"/>
  <c r="B9" i="266"/>
  <c r="H9" i="266"/>
  <c r="A10" i="266"/>
  <c r="A22" i="266"/>
  <c r="E9" i="266"/>
  <c r="E22" i="266"/>
  <c r="N20" i="266"/>
  <c r="L8" i="266"/>
  <c r="L21" i="266"/>
  <c r="L29" i="266"/>
  <c r="R7" i="266"/>
  <c r="R20" i="266"/>
  <c r="Q20" i="266"/>
  <c r="P20" i="266"/>
  <c r="P19" i="266"/>
  <c r="K29" i="266"/>
  <c r="F8" i="265"/>
  <c r="F21" i="265"/>
  <c r="F29" i="265"/>
  <c r="Q8" i="265"/>
  <c r="E21" i="265"/>
  <c r="E29" i="265"/>
  <c r="K21" i="265"/>
  <c r="K29" i="265"/>
  <c r="L8" i="265"/>
  <c r="L21" i="265"/>
  <c r="L29" i="265"/>
  <c r="R7" i="265"/>
  <c r="R20" i="265"/>
  <c r="O20" i="265"/>
  <c r="B21" i="265"/>
  <c r="D8" i="265"/>
  <c r="D21" i="265"/>
  <c r="D29" i="265"/>
  <c r="N20" i="265"/>
  <c r="P7" i="265"/>
  <c r="P20" i="265"/>
  <c r="I29" i="265"/>
  <c r="C21" i="265"/>
  <c r="C29" i="265"/>
  <c r="O8" i="265"/>
  <c r="O21" i="265"/>
  <c r="H9" i="265"/>
  <c r="A10" i="265"/>
  <c r="K9" i="265"/>
  <c r="I9" i="265"/>
  <c r="I22" i="265"/>
  <c r="E9" i="265"/>
  <c r="A22" i="265"/>
  <c r="C9" i="265"/>
  <c r="B9" i="265"/>
  <c r="N8" i="265"/>
  <c r="J8" i="265"/>
  <c r="J21" i="265"/>
  <c r="J29" i="265"/>
  <c r="H21" i="265"/>
  <c r="H29" i="265"/>
  <c r="I29" i="264"/>
  <c r="D7" i="267"/>
  <c r="D20" i="267"/>
  <c r="E21" i="264"/>
  <c r="E29" i="264"/>
  <c r="F8" i="264"/>
  <c r="F21" i="264"/>
  <c r="F29" i="264"/>
  <c r="Q8" i="264"/>
  <c r="B21" i="264"/>
  <c r="D8" i="264"/>
  <c r="D21" i="264"/>
  <c r="D29" i="264"/>
  <c r="P7" i="264"/>
  <c r="P20" i="264"/>
  <c r="N20" i="264"/>
  <c r="R7" i="264"/>
  <c r="R20" i="264"/>
  <c r="Q20" i="264"/>
  <c r="R6" i="267"/>
  <c r="R19" i="267"/>
  <c r="F7" i="267"/>
  <c r="F20" i="267"/>
  <c r="E9" i="264"/>
  <c r="K9" i="264"/>
  <c r="C9" i="264"/>
  <c r="B9" i="264"/>
  <c r="I9" i="264"/>
  <c r="A22" i="264"/>
  <c r="H9" i="264"/>
  <c r="A10" i="264"/>
  <c r="L8" i="264"/>
  <c r="L21" i="264"/>
  <c r="L29" i="264"/>
  <c r="K21" i="264"/>
  <c r="K29" i="264"/>
  <c r="C21" i="264"/>
  <c r="C29" i="264"/>
  <c r="O8" i="264"/>
  <c r="O21" i="264"/>
  <c r="O29" i="264"/>
  <c r="N8" i="264"/>
  <c r="J8" i="264"/>
  <c r="J21" i="264"/>
  <c r="J29" i="264"/>
  <c r="H21" i="264"/>
  <c r="H29" i="264"/>
  <c r="E20" i="267"/>
  <c r="Q7" i="267"/>
  <c r="Q20" i="267"/>
  <c r="P7" i="263"/>
  <c r="P20" i="263"/>
  <c r="N20" i="263"/>
  <c r="A22" i="263"/>
  <c r="I9" i="263"/>
  <c r="I22" i="263"/>
  <c r="B9" i="263"/>
  <c r="K9" i="263"/>
  <c r="A10" i="263"/>
  <c r="H9" i="263"/>
  <c r="E9" i="263"/>
  <c r="C9" i="263"/>
  <c r="J8" i="263"/>
  <c r="J21" i="263"/>
  <c r="J29" i="263"/>
  <c r="H21" i="263"/>
  <c r="H29" i="263"/>
  <c r="B8" i="267"/>
  <c r="B21" i="267"/>
  <c r="Q20" i="263"/>
  <c r="R7" i="263"/>
  <c r="R20" i="263"/>
  <c r="O8" i="263"/>
  <c r="O21" i="263"/>
  <c r="O29" i="263"/>
  <c r="C21" i="263"/>
  <c r="C29" i="263"/>
  <c r="N7" i="267"/>
  <c r="N20" i="267"/>
  <c r="C8" i="267"/>
  <c r="C21" i="267"/>
  <c r="C29" i="267"/>
  <c r="E21" i="263"/>
  <c r="E29" i="263"/>
  <c r="Q8" i="263"/>
  <c r="F8" i="263"/>
  <c r="F21" i="263"/>
  <c r="F29" i="263"/>
  <c r="K21" i="263"/>
  <c r="K29" i="263"/>
  <c r="L8" i="263"/>
  <c r="L21" i="263"/>
  <c r="L29" i="263"/>
  <c r="N8" i="263"/>
  <c r="B21" i="263"/>
  <c r="D8" i="263"/>
  <c r="D21" i="263"/>
  <c r="D29" i="263"/>
  <c r="I11" i="262"/>
  <c r="I24" i="262"/>
  <c r="B11" i="262"/>
  <c r="E11" i="262"/>
  <c r="H11" i="262"/>
  <c r="A12" i="262"/>
  <c r="A24" i="262"/>
  <c r="K11" i="262"/>
  <c r="C11" i="262"/>
  <c r="R9" i="262"/>
  <c r="R22" i="262"/>
  <c r="Q22" i="262"/>
  <c r="H23" i="262"/>
  <c r="J10" i="262"/>
  <c r="J23" i="262"/>
  <c r="C23" i="262"/>
  <c r="O10" i="262"/>
  <c r="O23" i="262"/>
  <c r="D10" i="262"/>
  <c r="D23" i="262"/>
  <c r="N10" i="262"/>
  <c r="B23" i="262"/>
  <c r="F10" i="262"/>
  <c r="F23" i="262"/>
  <c r="Q10" i="262"/>
  <c r="R10" i="262"/>
  <c r="E23" i="262"/>
  <c r="J7" i="267"/>
  <c r="J20" i="267"/>
  <c r="L7" i="267"/>
  <c r="L20" i="267"/>
  <c r="P9" i="262"/>
  <c r="P22" i="262"/>
  <c r="N22" i="262"/>
  <c r="L10" i="262"/>
  <c r="K23" i="262"/>
  <c r="O7" i="267"/>
  <c r="O20" i="267"/>
  <c r="P6" i="267"/>
  <c r="P19" i="267"/>
  <c r="L8" i="261"/>
  <c r="L21" i="261"/>
  <c r="L29" i="261"/>
  <c r="K21" i="261"/>
  <c r="H21" i="261"/>
  <c r="H29" i="261"/>
  <c r="J8" i="261"/>
  <c r="J21" i="261"/>
  <c r="J29" i="261"/>
  <c r="D8" i="261"/>
  <c r="D21" i="261"/>
  <c r="D29" i="261"/>
  <c r="B21" i="261"/>
  <c r="N8" i="261"/>
  <c r="Q20" i="261"/>
  <c r="R7" i="261"/>
  <c r="R20" i="261"/>
  <c r="H8" i="267"/>
  <c r="K29" i="261"/>
  <c r="N20" i="261"/>
  <c r="P7" i="261"/>
  <c r="P20" i="261"/>
  <c r="E21" i="261"/>
  <c r="E29" i="261"/>
  <c r="F8" i="261"/>
  <c r="F21" i="261"/>
  <c r="F29" i="261"/>
  <c r="Q8" i="261"/>
  <c r="I8" i="267"/>
  <c r="I21" i="267"/>
  <c r="I29" i="267"/>
  <c r="K8" i="267"/>
  <c r="K21" i="267"/>
  <c r="K29" i="267"/>
  <c r="E8" i="267"/>
  <c r="C21" i="261"/>
  <c r="C29" i="261"/>
  <c r="O8" i="261"/>
  <c r="O21" i="261"/>
  <c r="O29" i="261"/>
  <c r="K9" i="261"/>
  <c r="I9" i="261"/>
  <c r="I22" i="261"/>
  <c r="H9" i="261"/>
  <c r="A22" i="261"/>
  <c r="B9" i="261"/>
  <c r="E9" i="261"/>
  <c r="C9" i="261"/>
  <c r="A10" i="261"/>
  <c r="R29" i="258"/>
  <c r="I10" i="258"/>
  <c r="I23" i="258"/>
  <c r="E10" i="258"/>
  <c r="A11" i="258"/>
  <c r="K10" i="258"/>
  <c r="B10" i="258"/>
  <c r="A23" i="258"/>
  <c r="C10" i="258"/>
  <c r="H10" i="258"/>
  <c r="L22" i="258"/>
  <c r="L21" i="258"/>
  <c r="L29" i="258"/>
  <c r="O9" i="258"/>
  <c r="O22" i="258"/>
  <c r="C22" i="258"/>
  <c r="Q9" i="258"/>
  <c r="E22" i="258"/>
  <c r="F9" i="258"/>
  <c r="F22" i="258"/>
  <c r="Q21" i="258"/>
  <c r="Q29" i="258"/>
  <c r="R8" i="258"/>
  <c r="R21" i="258"/>
  <c r="H22" i="258"/>
  <c r="J9" i="258"/>
  <c r="J22" i="258"/>
  <c r="B22" i="258"/>
  <c r="B29" i="258"/>
  <c r="N9" i="258"/>
  <c r="D9" i="258"/>
  <c r="D22" i="258"/>
  <c r="L9" i="258"/>
  <c r="K22" i="258"/>
  <c r="N21" i="258"/>
  <c r="N29" i="258"/>
  <c r="P8" i="258"/>
  <c r="P21" i="258"/>
  <c r="P29" i="258"/>
  <c r="H25" i="257"/>
  <c r="J12" i="257"/>
  <c r="J25" i="257"/>
  <c r="N12" i="257"/>
  <c r="D12" i="257"/>
  <c r="D25" i="257"/>
  <c r="B25" i="257"/>
  <c r="L12" i="257"/>
  <c r="L25" i="257"/>
  <c r="K25" i="257"/>
  <c r="C25" i="257"/>
  <c r="O12" i="257"/>
  <c r="O25" i="257"/>
  <c r="N24" i="257"/>
  <c r="P11" i="257"/>
  <c r="P24" i="257"/>
  <c r="Q12" i="257"/>
  <c r="F12" i="257"/>
  <c r="F25" i="257"/>
  <c r="E25" i="257"/>
  <c r="K13" i="257"/>
  <c r="I13" i="257"/>
  <c r="I26" i="257"/>
  <c r="C13" i="257"/>
  <c r="A14" i="257"/>
  <c r="E13" i="257"/>
  <c r="H13" i="257"/>
  <c r="A26" i="257"/>
  <c r="B13" i="257"/>
  <c r="R11" i="257"/>
  <c r="R24" i="257"/>
  <c r="Q24" i="257"/>
  <c r="P8" i="256"/>
  <c r="P21" i="256"/>
  <c r="P29" i="256"/>
  <c r="N21" i="256"/>
  <c r="N29" i="256"/>
  <c r="H22" i="256"/>
  <c r="J9" i="256"/>
  <c r="J22" i="256"/>
  <c r="C22" i="256"/>
  <c r="O9" i="256"/>
  <c r="O22" i="256"/>
  <c r="E22" i="256"/>
  <c r="F9" i="256"/>
  <c r="F22" i="256"/>
  <c r="Q9" i="256"/>
  <c r="E10" i="256"/>
  <c r="K10" i="256"/>
  <c r="I10" i="256"/>
  <c r="I23" i="256"/>
  <c r="A11" i="256"/>
  <c r="B10" i="256"/>
  <c r="C10" i="256"/>
  <c r="H10" i="256"/>
  <c r="A23" i="256"/>
  <c r="L9" i="256"/>
  <c r="L22" i="256"/>
  <c r="K22" i="256"/>
  <c r="Q21" i="256"/>
  <c r="Q29" i="256"/>
  <c r="R8" i="256"/>
  <c r="R21" i="256"/>
  <c r="R29" i="256"/>
  <c r="B29" i="256"/>
  <c r="B22" i="256"/>
  <c r="N9" i="256"/>
  <c r="D9" i="256"/>
  <c r="D22" i="256"/>
  <c r="P11" i="255"/>
  <c r="P24" i="255"/>
  <c r="N24" i="255"/>
  <c r="E25" i="255"/>
  <c r="F12" i="255"/>
  <c r="Q12" i="255"/>
  <c r="B25" i="255"/>
  <c r="N12" i="255"/>
  <c r="D12" i="255"/>
  <c r="D25" i="255"/>
  <c r="F25" i="255"/>
  <c r="F24" i="255"/>
  <c r="H25" i="255"/>
  <c r="J12" i="255"/>
  <c r="J25" i="255"/>
  <c r="B13" i="255"/>
  <c r="A14" i="255"/>
  <c r="C13" i="255"/>
  <c r="A26" i="255"/>
  <c r="H13" i="255"/>
  <c r="K13" i="255"/>
  <c r="I13" i="255"/>
  <c r="I26" i="255"/>
  <c r="E13" i="255"/>
  <c r="R11" i="255"/>
  <c r="R24" i="255"/>
  <c r="Q24" i="255"/>
  <c r="O24" i="255"/>
  <c r="O12" i="255"/>
  <c r="O25" i="255"/>
  <c r="C25" i="255"/>
  <c r="K25" i="255"/>
  <c r="P29" i="254"/>
  <c r="B29" i="254"/>
  <c r="K22" i="254"/>
  <c r="L9" i="254"/>
  <c r="L22" i="254"/>
  <c r="H22" i="254"/>
  <c r="J9" i="254"/>
  <c r="J22" i="254"/>
  <c r="C22" i="254"/>
  <c r="O9" i="254"/>
  <c r="O22" i="254"/>
  <c r="N21" i="254"/>
  <c r="N29" i="254"/>
  <c r="P8" i="254"/>
  <c r="P21" i="254"/>
  <c r="Q21" i="254"/>
  <c r="Q29" i="254"/>
  <c r="R8" i="254"/>
  <c r="R21" i="254"/>
  <c r="K10" i="254"/>
  <c r="H10" i="254"/>
  <c r="H23" i="254"/>
  <c r="C10" i="254"/>
  <c r="E10" i="254"/>
  <c r="I10" i="254"/>
  <c r="A11" i="254"/>
  <c r="B10" i="254"/>
  <c r="A23" i="254"/>
  <c r="B22" i="254"/>
  <c r="D9" i="254"/>
  <c r="D22" i="254"/>
  <c r="N9" i="254"/>
  <c r="E22" i="254"/>
  <c r="Q9" i="254"/>
  <c r="F9" i="254"/>
  <c r="F22" i="254"/>
  <c r="R29" i="254"/>
  <c r="J9" i="260"/>
  <c r="J22" i="260"/>
  <c r="H22" i="260"/>
  <c r="Q9" i="260"/>
  <c r="E22" i="260"/>
  <c r="F9" i="260"/>
  <c r="F22" i="260"/>
  <c r="N21" i="260"/>
  <c r="N29" i="260"/>
  <c r="P8" i="260"/>
  <c r="P21" i="260"/>
  <c r="P29" i="260"/>
  <c r="E10" i="260"/>
  <c r="K10" i="260"/>
  <c r="C10" i="260"/>
  <c r="A23" i="260"/>
  <c r="I10" i="260"/>
  <c r="I23" i="260"/>
  <c r="H10" i="260"/>
  <c r="A11" i="260"/>
  <c r="B10" i="260"/>
  <c r="L9" i="260"/>
  <c r="L22" i="260"/>
  <c r="K22" i="260"/>
  <c r="Q21" i="260"/>
  <c r="Q29" i="260"/>
  <c r="R8" i="260"/>
  <c r="R21" i="260"/>
  <c r="R29" i="260"/>
  <c r="B22" i="260"/>
  <c r="B29" i="260"/>
  <c r="D9" i="260"/>
  <c r="D22" i="260"/>
  <c r="N9" i="260"/>
  <c r="C22" i="260"/>
  <c r="O9" i="260"/>
  <c r="O22" i="260"/>
  <c r="N22" i="259"/>
  <c r="P9" i="259"/>
  <c r="P22" i="259"/>
  <c r="Q22" i="259"/>
  <c r="R9" i="259"/>
  <c r="R22" i="259"/>
  <c r="I11" i="259"/>
  <c r="B11" i="259"/>
  <c r="H11" i="259"/>
  <c r="K11" i="259"/>
  <c r="E11" i="259"/>
  <c r="A12" i="259"/>
  <c r="C11" i="259"/>
  <c r="A24" i="259"/>
  <c r="I23" i="259"/>
  <c r="H23" i="259"/>
  <c r="J10" i="259"/>
  <c r="J23" i="259"/>
  <c r="Q10" i="259"/>
  <c r="F10" i="259"/>
  <c r="F23" i="259"/>
  <c r="E23" i="259"/>
  <c r="O10" i="259"/>
  <c r="O23" i="259"/>
  <c r="C23" i="259"/>
  <c r="N10" i="259"/>
  <c r="B23" i="259"/>
  <c r="D10" i="259"/>
  <c r="D23" i="259"/>
  <c r="L10" i="259"/>
  <c r="L23" i="259"/>
  <c r="K23" i="259"/>
  <c r="Q29" i="266"/>
  <c r="H10" i="266"/>
  <c r="K10" i="266"/>
  <c r="C10" i="266"/>
  <c r="E10" i="266"/>
  <c r="A11" i="266"/>
  <c r="A23" i="266"/>
  <c r="B10" i="266"/>
  <c r="I10" i="266"/>
  <c r="I23" i="266"/>
  <c r="J9" i="266"/>
  <c r="J22" i="266"/>
  <c r="H22" i="266"/>
  <c r="Q9" i="266"/>
  <c r="F9" i="266"/>
  <c r="F22" i="266"/>
  <c r="B22" i="266"/>
  <c r="B29" i="266"/>
  <c r="D9" i="266"/>
  <c r="D22" i="266"/>
  <c r="N9" i="266"/>
  <c r="O9" i="266"/>
  <c r="O22" i="266"/>
  <c r="C22" i="266"/>
  <c r="K22" i="266"/>
  <c r="L9" i="266"/>
  <c r="L22" i="266"/>
  <c r="P8" i="266"/>
  <c r="P21" i="266"/>
  <c r="P29" i="266"/>
  <c r="N21" i="266"/>
  <c r="N29" i="266"/>
  <c r="I22" i="266"/>
  <c r="R8" i="266"/>
  <c r="R21" i="266"/>
  <c r="R29" i="266"/>
  <c r="O21" i="266"/>
  <c r="O29" i="266"/>
  <c r="O29" i="265"/>
  <c r="L9" i="265"/>
  <c r="L22" i="265"/>
  <c r="K22" i="265"/>
  <c r="C22" i="265"/>
  <c r="O9" i="265"/>
  <c r="O22" i="265"/>
  <c r="K10" i="265"/>
  <c r="C10" i="265"/>
  <c r="A23" i="265"/>
  <c r="E10" i="265"/>
  <c r="I10" i="265"/>
  <c r="I23" i="265"/>
  <c r="B10" i="265"/>
  <c r="A11" i="265"/>
  <c r="H10" i="265"/>
  <c r="N21" i="265"/>
  <c r="N29" i="265"/>
  <c r="P8" i="265"/>
  <c r="P21" i="265"/>
  <c r="P29" i="265"/>
  <c r="Q9" i="265"/>
  <c r="F9" i="265"/>
  <c r="F22" i="265"/>
  <c r="E22" i="265"/>
  <c r="H22" i="265"/>
  <c r="J9" i="265"/>
  <c r="J22" i="265"/>
  <c r="R8" i="265"/>
  <c r="R21" i="265"/>
  <c r="R29" i="265"/>
  <c r="Q21" i="265"/>
  <c r="Q29" i="265"/>
  <c r="D9" i="265"/>
  <c r="D22" i="265"/>
  <c r="B22" i="265"/>
  <c r="B29" i="265"/>
  <c r="N9" i="265"/>
  <c r="J9" i="264"/>
  <c r="J22" i="264"/>
  <c r="H22" i="264"/>
  <c r="K22" i="264"/>
  <c r="L9" i="264"/>
  <c r="L22" i="264"/>
  <c r="I22" i="264"/>
  <c r="E22" i="264"/>
  <c r="F9" i="264"/>
  <c r="F22" i="264"/>
  <c r="Q9" i="264"/>
  <c r="Q22" i="264"/>
  <c r="C22" i="264"/>
  <c r="O9" i="264"/>
  <c r="Q21" i="264"/>
  <c r="Q29" i="264"/>
  <c r="R8" i="264"/>
  <c r="P8" i="264"/>
  <c r="P21" i="264"/>
  <c r="P29" i="264"/>
  <c r="N21" i="264"/>
  <c r="N29" i="264"/>
  <c r="K9" i="267"/>
  <c r="K22" i="267"/>
  <c r="I10" i="264"/>
  <c r="I23" i="264"/>
  <c r="B10" i="264"/>
  <c r="H10" i="264"/>
  <c r="E10" i="264"/>
  <c r="A11" i="264"/>
  <c r="C10" i="264"/>
  <c r="A23" i="264"/>
  <c r="K10" i="264"/>
  <c r="N9" i="264"/>
  <c r="B22" i="264"/>
  <c r="B29" i="264"/>
  <c r="D9" i="264"/>
  <c r="D22" i="264"/>
  <c r="R7" i="267"/>
  <c r="R20" i="267"/>
  <c r="H9" i="267"/>
  <c r="H22" i="267"/>
  <c r="I9" i="267"/>
  <c r="I22" i="267"/>
  <c r="E22" i="263"/>
  <c r="F9" i="263"/>
  <c r="F22" i="263"/>
  <c r="Q9" i="263"/>
  <c r="B22" i="263"/>
  <c r="B29" i="263"/>
  <c r="N9" i="263"/>
  <c r="D9" i="263"/>
  <c r="D22" i="263"/>
  <c r="A23" i="263"/>
  <c r="I10" i="263"/>
  <c r="I23" i="263"/>
  <c r="C10" i="263"/>
  <c r="E10" i="263"/>
  <c r="B10" i="263"/>
  <c r="H10" i="263"/>
  <c r="K10" i="263"/>
  <c r="A11" i="263"/>
  <c r="C22" i="263"/>
  <c r="O9" i="263"/>
  <c r="O22" i="263"/>
  <c r="K22" i="263"/>
  <c r="L9" i="263"/>
  <c r="L22" i="263"/>
  <c r="C9" i="267"/>
  <c r="C22" i="267"/>
  <c r="D8" i="267"/>
  <c r="D21" i="267"/>
  <c r="D29" i="267"/>
  <c r="N21" i="263"/>
  <c r="N29" i="263"/>
  <c r="P8" i="263"/>
  <c r="P21" i="263"/>
  <c r="P29" i="263"/>
  <c r="R8" i="263"/>
  <c r="R21" i="263"/>
  <c r="R29" i="263"/>
  <c r="Q21" i="263"/>
  <c r="Q29" i="263"/>
  <c r="E9" i="267"/>
  <c r="E22" i="267"/>
  <c r="H22" i="263"/>
  <c r="J9" i="263"/>
  <c r="J22" i="263"/>
  <c r="Q23" i="262"/>
  <c r="L23" i="262"/>
  <c r="R23" i="262"/>
  <c r="C24" i="262"/>
  <c r="O11" i="262"/>
  <c r="O24" i="262"/>
  <c r="H24" i="262"/>
  <c r="J11" i="262"/>
  <c r="J24" i="262"/>
  <c r="B24" i="262"/>
  <c r="D11" i="262"/>
  <c r="D24" i="262"/>
  <c r="N11" i="262"/>
  <c r="N23" i="262"/>
  <c r="P10" i="262"/>
  <c r="P23" i="262"/>
  <c r="E12" i="262"/>
  <c r="A25" i="262"/>
  <c r="I12" i="262"/>
  <c r="I25" i="262"/>
  <c r="A13" i="262"/>
  <c r="K12" i="262"/>
  <c r="C12" i="262"/>
  <c r="B12" i="262"/>
  <c r="H12" i="262"/>
  <c r="L11" i="262"/>
  <c r="L24" i="262"/>
  <c r="K24" i="262"/>
  <c r="Q11" i="262"/>
  <c r="E24" i="262"/>
  <c r="F11" i="262"/>
  <c r="F24" i="262"/>
  <c r="P7" i="267"/>
  <c r="P20" i="267"/>
  <c r="Q8" i="267"/>
  <c r="Q21" i="267"/>
  <c r="Q29" i="267"/>
  <c r="J8" i="267"/>
  <c r="J21" i="267"/>
  <c r="J29" i="267"/>
  <c r="L8" i="267"/>
  <c r="L21" i="267"/>
  <c r="L29" i="267"/>
  <c r="O8" i="267"/>
  <c r="O21" i="267"/>
  <c r="O29" i="267"/>
  <c r="D9" i="261"/>
  <c r="D22" i="261"/>
  <c r="N9" i="261"/>
  <c r="B22" i="261"/>
  <c r="B29" i="261"/>
  <c r="B9" i="267"/>
  <c r="B22" i="267"/>
  <c r="B29" i="267"/>
  <c r="C22" i="261"/>
  <c r="O9" i="261"/>
  <c r="O22" i="261"/>
  <c r="J9" i="261"/>
  <c r="J22" i="261"/>
  <c r="H22" i="261"/>
  <c r="H21" i="267"/>
  <c r="H29" i="267"/>
  <c r="N8" i="267"/>
  <c r="N21" i="267"/>
  <c r="N29" i="267"/>
  <c r="L9" i="261"/>
  <c r="L22" i="261"/>
  <c r="K22" i="261"/>
  <c r="Q21" i="261"/>
  <c r="Q29" i="261"/>
  <c r="R8" i="261"/>
  <c r="R21" i="261"/>
  <c r="R29" i="261"/>
  <c r="A11" i="261"/>
  <c r="C10" i="261"/>
  <c r="H10" i="261"/>
  <c r="E10" i="261"/>
  <c r="I10" i="261"/>
  <c r="I23" i="261"/>
  <c r="A23" i="261"/>
  <c r="B10" i="261"/>
  <c r="K10" i="261"/>
  <c r="N21" i="261"/>
  <c r="N29" i="261"/>
  <c r="P8" i="261"/>
  <c r="P21" i="261"/>
  <c r="P29" i="261"/>
  <c r="Q9" i="261"/>
  <c r="E22" i="261"/>
  <c r="F9" i="261"/>
  <c r="F22" i="261"/>
  <c r="E21" i="267"/>
  <c r="E29" i="267"/>
  <c r="F8" i="267"/>
  <c r="F21" i="267"/>
  <c r="F29" i="267"/>
  <c r="N22" i="258"/>
  <c r="P9" i="258"/>
  <c r="P22" i="258"/>
  <c r="Q22" i="258"/>
  <c r="R9" i="258"/>
  <c r="R22" i="258"/>
  <c r="B23" i="258"/>
  <c r="N10" i="258"/>
  <c r="D10" i="258"/>
  <c r="D23" i="258"/>
  <c r="J10" i="258"/>
  <c r="J23" i="258"/>
  <c r="H23" i="258"/>
  <c r="L10" i="258"/>
  <c r="L23" i="258"/>
  <c r="K23" i="258"/>
  <c r="O10" i="258"/>
  <c r="C23" i="258"/>
  <c r="K11" i="258"/>
  <c r="I11" i="258"/>
  <c r="I24" i="258"/>
  <c r="C11" i="258"/>
  <c r="H11" i="258"/>
  <c r="B11" i="258"/>
  <c r="A12" i="258"/>
  <c r="E11" i="258"/>
  <c r="A24" i="258"/>
  <c r="E23" i="258"/>
  <c r="F10" i="258"/>
  <c r="F23" i="258"/>
  <c r="Q10" i="258"/>
  <c r="Q23" i="258"/>
  <c r="E26" i="257"/>
  <c r="Q13" i="257"/>
  <c r="F13" i="257"/>
  <c r="F26" i="257"/>
  <c r="N25" i="257"/>
  <c r="P12" i="257"/>
  <c r="P25" i="257"/>
  <c r="N13" i="257"/>
  <c r="B26" i="257"/>
  <c r="D13" i="257"/>
  <c r="D26" i="257"/>
  <c r="E14" i="257"/>
  <c r="I14" i="257"/>
  <c r="A27" i="257"/>
  <c r="K14" i="257"/>
  <c r="H14" i="257"/>
  <c r="C14" i="257"/>
  <c r="C27" i="257"/>
  <c r="B14" i="257"/>
  <c r="K26" i="257"/>
  <c r="L13" i="257"/>
  <c r="L26" i="257"/>
  <c r="C26" i="257"/>
  <c r="O13" i="257"/>
  <c r="O26" i="257"/>
  <c r="J13" i="257"/>
  <c r="J26" i="257"/>
  <c r="H26" i="257"/>
  <c r="R12" i="257"/>
  <c r="R25" i="257"/>
  <c r="Q25" i="257"/>
  <c r="D10" i="256"/>
  <c r="D23" i="256"/>
  <c r="N10" i="256"/>
  <c r="B23" i="256"/>
  <c r="E23" i="256"/>
  <c r="Q10" i="256"/>
  <c r="F10" i="256"/>
  <c r="F23" i="256"/>
  <c r="K11" i="256"/>
  <c r="H11" i="256"/>
  <c r="C11" i="256"/>
  <c r="B11" i="256"/>
  <c r="I11" i="256"/>
  <c r="I24" i="256"/>
  <c r="A24" i="256"/>
  <c r="E11" i="256"/>
  <c r="A12" i="256"/>
  <c r="R9" i="256"/>
  <c r="R22" i="256"/>
  <c r="Q22" i="256"/>
  <c r="P9" i="256"/>
  <c r="P22" i="256"/>
  <c r="N22" i="256"/>
  <c r="H23" i="256"/>
  <c r="J10" i="256"/>
  <c r="J23" i="256"/>
  <c r="O10" i="256"/>
  <c r="O23" i="256"/>
  <c r="C23" i="256"/>
  <c r="L10" i="256"/>
  <c r="L23" i="256"/>
  <c r="K23" i="256"/>
  <c r="H26" i="255"/>
  <c r="J13" i="255"/>
  <c r="J26" i="255"/>
  <c r="D13" i="255"/>
  <c r="N13" i="255"/>
  <c r="B26" i="255"/>
  <c r="Q13" i="255"/>
  <c r="F13" i="255"/>
  <c r="F26" i="255"/>
  <c r="E26" i="255"/>
  <c r="P12" i="255"/>
  <c r="P25" i="255"/>
  <c r="N25" i="255"/>
  <c r="O13" i="255"/>
  <c r="C26" i="255"/>
  <c r="K26" i="255"/>
  <c r="L13" i="255"/>
  <c r="L26" i="255"/>
  <c r="C14" i="255"/>
  <c r="B14" i="255"/>
  <c r="H14" i="255"/>
  <c r="I14" i="255"/>
  <c r="I27" i="255"/>
  <c r="I30" i="255"/>
  <c r="A27" i="255"/>
  <c r="K14" i="255"/>
  <c r="E14" i="255"/>
  <c r="R12" i="255"/>
  <c r="R25" i="255"/>
  <c r="Q25" i="255"/>
  <c r="C23" i="254"/>
  <c r="O10" i="254"/>
  <c r="O23" i="254"/>
  <c r="K11" i="254"/>
  <c r="A24" i="254"/>
  <c r="C11" i="254"/>
  <c r="I11" i="254"/>
  <c r="I24" i="254"/>
  <c r="H11" i="254"/>
  <c r="B11" i="254"/>
  <c r="E11" i="254"/>
  <c r="A12" i="254"/>
  <c r="N10" i="254"/>
  <c r="B23" i="254"/>
  <c r="D10" i="254"/>
  <c r="D23" i="254"/>
  <c r="Q22" i="254"/>
  <c r="R9" i="254"/>
  <c r="R22" i="254"/>
  <c r="J10" i="254"/>
  <c r="J23" i="254"/>
  <c r="I23" i="254"/>
  <c r="K23" i="254"/>
  <c r="L10" i="254"/>
  <c r="L23" i="254"/>
  <c r="Q10" i="254"/>
  <c r="F10" i="254"/>
  <c r="F23" i="254"/>
  <c r="E23" i="254"/>
  <c r="N22" i="254"/>
  <c r="P9" i="254"/>
  <c r="P22" i="254"/>
  <c r="D10" i="260"/>
  <c r="D23" i="260"/>
  <c r="B23" i="260"/>
  <c r="N10" i="260"/>
  <c r="N22" i="260"/>
  <c r="P9" i="260"/>
  <c r="P22" i="260"/>
  <c r="I11" i="260"/>
  <c r="I24" i="260"/>
  <c r="B11" i="260"/>
  <c r="H11" i="260"/>
  <c r="A12" i="260"/>
  <c r="K11" i="260"/>
  <c r="A24" i="260"/>
  <c r="E11" i="260"/>
  <c r="C11" i="260"/>
  <c r="O10" i="260"/>
  <c r="O23" i="260"/>
  <c r="C23" i="260"/>
  <c r="Q22" i="260"/>
  <c r="R9" i="260"/>
  <c r="R22" i="260"/>
  <c r="E23" i="260"/>
  <c r="F10" i="260"/>
  <c r="F23" i="260"/>
  <c r="Q10" i="260"/>
  <c r="H23" i="260"/>
  <c r="J10" i="260"/>
  <c r="J23" i="260"/>
  <c r="K23" i="260"/>
  <c r="L10" i="260"/>
  <c r="L23" i="260"/>
  <c r="N23" i="259"/>
  <c r="P10" i="259"/>
  <c r="P23" i="259"/>
  <c r="E12" i="259"/>
  <c r="K12" i="259"/>
  <c r="C12" i="259"/>
  <c r="I12" i="259"/>
  <c r="B12" i="259"/>
  <c r="H12" i="259"/>
  <c r="A25" i="259"/>
  <c r="A13" i="259"/>
  <c r="F11" i="259"/>
  <c r="F24" i="259"/>
  <c r="Q11" i="259"/>
  <c r="E24" i="259"/>
  <c r="I24" i="259"/>
  <c r="B24" i="259"/>
  <c r="N11" i="259"/>
  <c r="D11" i="259"/>
  <c r="D24" i="259"/>
  <c r="L11" i="259"/>
  <c r="L24" i="259"/>
  <c r="K24" i="259"/>
  <c r="Q23" i="259"/>
  <c r="R10" i="259"/>
  <c r="R23" i="259"/>
  <c r="O11" i="259"/>
  <c r="O24" i="259"/>
  <c r="C24" i="259"/>
  <c r="J11" i="259"/>
  <c r="J24" i="259"/>
  <c r="H24" i="259"/>
  <c r="N22" i="266"/>
  <c r="P9" i="266"/>
  <c r="P22" i="266"/>
  <c r="R9" i="266"/>
  <c r="R22" i="266"/>
  <c r="Q22" i="266"/>
  <c r="B23" i="266"/>
  <c r="N10" i="266"/>
  <c r="D10" i="266"/>
  <c r="D23" i="266"/>
  <c r="O10" i="266"/>
  <c r="O23" i="266"/>
  <c r="C23" i="266"/>
  <c r="L10" i="266"/>
  <c r="L23" i="266"/>
  <c r="K23" i="266"/>
  <c r="K11" i="266"/>
  <c r="C11" i="266"/>
  <c r="A12" i="266"/>
  <c r="H11" i="266"/>
  <c r="I11" i="266"/>
  <c r="I24" i="266"/>
  <c r="B11" i="266"/>
  <c r="E11" i="266"/>
  <c r="A24" i="266"/>
  <c r="J10" i="266"/>
  <c r="J23" i="266"/>
  <c r="H23" i="266"/>
  <c r="E23" i="266"/>
  <c r="Q10" i="266"/>
  <c r="F10" i="266"/>
  <c r="F23" i="266"/>
  <c r="B23" i="265"/>
  <c r="D10" i="265"/>
  <c r="D23" i="265"/>
  <c r="N10" i="265"/>
  <c r="O10" i="265"/>
  <c r="C23" i="265"/>
  <c r="Q22" i="265"/>
  <c r="R9" i="265"/>
  <c r="R22" i="265"/>
  <c r="L10" i="265"/>
  <c r="L23" i="265"/>
  <c r="K23" i="265"/>
  <c r="H11" i="265"/>
  <c r="J11" i="265"/>
  <c r="A24" i="265"/>
  <c r="C11" i="265"/>
  <c r="C24" i="265"/>
  <c r="I11" i="265"/>
  <c r="E11" i="265"/>
  <c r="K11" i="265"/>
  <c r="B11" i="265"/>
  <c r="A12" i="265"/>
  <c r="N22" i="265"/>
  <c r="P9" i="265"/>
  <c r="P22" i="265"/>
  <c r="H24" i="265"/>
  <c r="H23" i="265"/>
  <c r="J10" i="265"/>
  <c r="J23" i="265"/>
  <c r="E23" i="265"/>
  <c r="Q10" i="265"/>
  <c r="F10" i="265"/>
  <c r="F23" i="265"/>
  <c r="L9" i="267"/>
  <c r="L22" i="267"/>
  <c r="F10" i="264"/>
  <c r="F23" i="264"/>
  <c r="E23" i="264"/>
  <c r="Q10" i="264"/>
  <c r="R21" i="264"/>
  <c r="R29" i="264"/>
  <c r="J10" i="264"/>
  <c r="J23" i="264"/>
  <c r="H23" i="264"/>
  <c r="N22" i="264"/>
  <c r="P9" i="264"/>
  <c r="P22" i="264"/>
  <c r="E11" i="264"/>
  <c r="K11" i="264"/>
  <c r="C11" i="264"/>
  <c r="A24" i="264"/>
  <c r="I11" i="264"/>
  <c r="H11" i="264"/>
  <c r="A12" i="264"/>
  <c r="B11" i="264"/>
  <c r="L10" i="264"/>
  <c r="L23" i="264"/>
  <c r="K23" i="264"/>
  <c r="O10" i="264"/>
  <c r="O23" i="264"/>
  <c r="C23" i="264"/>
  <c r="D10" i="264"/>
  <c r="D23" i="264"/>
  <c r="N10" i="264"/>
  <c r="B23" i="264"/>
  <c r="R9" i="264"/>
  <c r="R22" i="264"/>
  <c r="O22" i="264"/>
  <c r="O9" i="267"/>
  <c r="O22" i="267"/>
  <c r="J9" i="267"/>
  <c r="J22" i="267"/>
  <c r="I10" i="267"/>
  <c r="I23" i="267"/>
  <c r="K10" i="267"/>
  <c r="K23" i="267"/>
  <c r="E10" i="267"/>
  <c r="E23" i="267"/>
  <c r="B11" i="263"/>
  <c r="H11" i="263"/>
  <c r="C11" i="263"/>
  <c r="E11" i="263"/>
  <c r="A12" i="263"/>
  <c r="I11" i="263"/>
  <c r="I24" i="263"/>
  <c r="A24" i="263"/>
  <c r="K11" i="263"/>
  <c r="Q10" i="263"/>
  <c r="E23" i="263"/>
  <c r="F10" i="263"/>
  <c r="F23" i="263"/>
  <c r="L10" i="263"/>
  <c r="L23" i="263"/>
  <c r="K23" i="263"/>
  <c r="O10" i="263"/>
  <c r="O23" i="263"/>
  <c r="C23" i="263"/>
  <c r="P9" i="263"/>
  <c r="P22" i="263"/>
  <c r="N22" i="263"/>
  <c r="Q9" i="267"/>
  <c r="Q22" i="267"/>
  <c r="J10" i="263"/>
  <c r="J23" i="263"/>
  <c r="H23" i="263"/>
  <c r="F9" i="267"/>
  <c r="F22" i="267"/>
  <c r="D10" i="263"/>
  <c r="D23" i="263"/>
  <c r="B23" i="263"/>
  <c r="N10" i="263"/>
  <c r="Q22" i="263"/>
  <c r="R9" i="263"/>
  <c r="R22" i="263"/>
  <c r="H25" i="262"/>
  <c r="J12" i="262"/>
  <c r="B25" i="262"/>
  <c r="N12" i="262"/>
  <c r="N25" i="262"/>
  <c r="D12" i="262"/>
  <c r="D25" i="262"/>
  <c r="Q24" i="262"/>
  <c r="R11" i="262"/>
  <c r="R24" i="262"/>
  <c r="C25" i="262"/>
  <c r="O12" i="262"/>
  <c r="I13" i="262"/>
  <c r="I26" i="262"/>
  <c r="B13" i="262"/>
  <c r="H13" i="262"/>
  <c r="A14" i="262"/>
  <c r="E13" i="262"/>
  <c r="A26" i="262"/>
  <c r="K13" i="262"/>
  <c r="C13" i="262"/>
  <c r="N24" i="262"/>
  <c r="P11" i="262"/>
  <c r="P24" i="262"/>
  <c r="K25" i="262"/>
  <c r="L12" i="262"/>
  <c r="L25" i="262"/>
  <c r="E25" i="262"/>
  <c r="F12" i="262"/>
  <c r="F25" i="262"/>
  <c r="Q12" i="262"/>
  <c r="N9" i="267"/>
  <c r="R8" i="267"/>
  <c r="R21" i="267"/>
  <c r="R29" i="267"/>
  <c r="D9" i="267"/>
  <c r="D22" i="267"/>
  <c r="R9" i="261"/>
  <c r="R22" i="261"/>
  <c r="Q22" i="261"/>
  <c r="D10" i="261"/>
  <c r="D23" i="261"/>
  <c r="N10" i="261"/>
  <c r="B23" i="261"/>
  <c r="O10" i="261"/>
  <c r="O23" i="261"/>
  <c r="C23" i="261"/>
  <c r="P9" i="261"/>
  <c r="P22" i="261"/>
  <c r="N22" i="261"/>
  <c r="C10" i="267"/>
  <c r="C23" i="267"/>
  <c r="A12" i="261"/>
  <c r="A24" i="261"/>
  <c r="E11" i="261"/>
  <c r="C11" i="261"/>
  <c r="B11" i="261"/>
  <c r="K11" i="261"/>
  <c r="H11" i="261"/>
  <c r="I11" i="261"/>
  <c r="I24" i="261"/>
  <c r="J10" i="261"/>
  <c r="J23" i="261"/>
  <c r="H23" i="261"/>
  <c r="B10" i="267"/>
  <c r="K23" i="261"/>
  <c r="L10" i="261"/>
  <c r="L23" i="261"/>
  <c r="F10" i="261"/>
  <c r="F23" i="261"/>
  <c r="Q10" i="261"/>
  <c r="E23" i="261"/>
  <c r="P8" i="267"/>
  <c r="P21" i="267"/>
  <c r="P29" i="267"/>
  <c r="H10" i="267"/>
  <c r="H23" i="267"/>
  <c r="B24" i="258"/>
  <c r="N11" i="258"/>
  <c r="D11" i="258"/>
  <c r="D24" i="258"/>
  <c r="L11" i="258"/>
  <c r="L24" i="258"/>
  <c r="K24" i="258"/>
  <c r="R10" i="258"/>
  <c r="R23" i="258"/>
  <c r="O23" i="258"/>
  <c r="K12" i="258"/>
  <c r="H12" i="258"/>
  <c r="C12" i="258"/>
  <c r="E12" i="258"/>
  <c r="I12" i="258"/>
  <c r="I25" i="258"/>
  <c r="A25" i="258"/>
  <c r="A13" i="258"/>
  <c r="B12" i="258"/>
  <c r="H24" i="258"/>
  <c r="J11" i="258"/>
  <c r="J24" i="258"/>
  <c r="Q11" i="258"/>
  <c r="E24" i="258"/>
  <c r="F11" i="258"/>
  <c r="F24" i="258"/>
  <c r="P10" i="258"/>
  <c r="P23" i="258"/>
  <c r="N23" i="258"/>
  <c r="C24" i="258"/>
  <c r="O11" i="258"/>
  <c r="O24" i="258"/>
  <c r="H27" i="257"/>
  <c r="J14" i="257"/>
  <c r="J27" i="257"/>
  <c r="E27" i="257"/>
  <c r="E30" i="257"/>
  <c r="Q14" i="257"/>
  <c r="F14" i="257"/>
  <c r="F27" i="257"/>
  <c r="F30" i="257"/>
  <c r="O14" i="257"/>
  <c r="O27" i="257"/>
  <c r="O30" i="257"/>
  <c r="I27" i="257"/>
  <c r="I30" i="257"/>
  <c r="R13" i="257"/>
  <c r="R26" i="257"/>
  <c r="Q26" i="257"/>
  <c r="H30" i="257"/>
  <c r="C30" i="257"/>
  <c r="L14" i="257"/>
  <c r="L27" i="257"/>
  <c r="L30" i="257"/>
  <c r="K27" i="257"/>
  <c r="K30" i="257"/>
  <c r="D30" i="257"/>
  <c r="N26" i="257"/>
  <c r="P13" i="257"/>
  <c r="J30" i="257"/>
  <c r="D14" i="257"/>
  <c r="D27" i="257"/>
  <c r="N14" i="257"/>
  <c r="B27" i="257"/>
  <c r="B30" i="257"/>
  <c r="K24" i="256"/>
  <c r="L11" i="256"/>
  <c r="L24" i="256"/>
  <c r="H24" i="256"/>
  <c r="J11" i="256"/>
  <c r="J24" i="256"/>
  <c r="I12" i="256"/>
  <c r="I25" i="256"/>
  <c r="K12" i="256"/>
  <c r="A13" i="256"/>
  <c r="E12" i="256"/>
  <c r="B12" i="256"/>
  <c r="A25" i="256"/>
  <c r="H12" i="256"/>
  <c r="C12" i="256"/>
  <c r="D11" i="256"/>
  <c r="D24" i="256"/>
  <c r="N11" i="256"/>
  <c r="B24" i="256"/>
  <c r="N23" i="256"/>
  <c r="P10" i="256"/>
  <c r="P23" i="256"/>
  <c r="F11" i="256"/>
  <c r="F24" i="256"/>
  <c r="Q11" i="256"/>
  <c r="E24" i="256"/>
  <c r="C24" i="256"/>
  <c r="O11" i="256"/>
  <c r="Q23" i="256"/>
  <c r="R10" i="256"/>
  <c r="R23" i="256"/>
  <c r="K30" i="255"/>
  <c r="E27" i="255"/>
  <c r="E30" i="255"/>
  <c r="Q14" i="255"/>
  <c r="F14" i="255"/>
  <c r="F27" i="255"/>
  <c r="F30" i="255"/>
  <c r="J14" i="255"/>
  <c r="J27" i="255"/>
  <c r="J30" i="255"/>
  <c r="H27" i="255"/>
  <c r="H30" i="255"/>
  <c r="O27" i="255"/>
  <c r="O26" i="255"/>
  <c r="K27" i="255"/>
  <c r="L14" i="255"/>
  <c r="L27" i="255"/>
  <c r="L30" i="255"/>
  <c r="D14" i="255"/>
  <c r="D27" i="255"/>
  <c r="N14" i="255"/>
  <c r="B27" i="255"/>
  <c r="B30" i="255"/>
  <c r="N27" i="255"/>
  <c r="N26" i="255"/>
  <c r="N30" i="255"/>
  <c r="P13" i="255"/>
  <c r="P26" i="255"/>
  <c r="O14" i="255"/>
  <c r="C27" i="255"/>
  <c r="C30" i="255"/>
  <c r="Q26" i="255"/>
  <c r="R13" i="255"/>
  <c r="R26" i="255"/>
  <c r="D26" i="255"/>
  <c r="Q23" i="254"/>
  <c r="R10" i="254"/>
  <c r="R23" i="254"/>
  <c r="O11" i="254"/>
  <c r="C24" i="254"/>
  <c r="N11" i="254"/>
  <c r="B24" i="254"/>
  <c r="D11" i="254"/>
  <c r="D24" i="254"/>
  <c r="F11" i="254"/>
  <c r="F24" i="254"/>
  <c r="Q11" i="254"/>
  <c r="E24" i="254"/>
  <c r="P10" i="254"/>
  <c r="P23" i="254"/>
  <c r="N23" i="254"/>
  <c r="H24" i="254"/>
  <c r="J11" i="254"/>
  <c r="J24" i="254"/>
  <c r="K24" i="254"/>
  <c r="L11" i="254"/>
  <c r="L24" i="254"/>
  <c r="I12" i="254"/>
  <c r="I25" i="254"/>
  <c r="A25" i="254"/>
  <c r="B12" i="254"/>
  <c r="A13" i="254"/>
  <c r="K12" i="254"/>
  <c r="H12" i="254"/>
  <c r="C12" i="254"/>
  <c r="E12" i="254"/>
  <c r="K24" i="260"/>
  <c r="L11" i="260"/>
  <c r="L24" i="260"/>
  <c r="E24" i="260"/>
  <c r="Q11" i="260"/>
  <c r="F11" i="260"/>
  <c r="F24" i="260"/>
  <c r="J11" i="260"/>
  <c r="J24" i="260"/>
  <c r="H24" i="260"/>
  <c r="C24" i="260"/>
  <c r="O11" i="260"/>
  <c r="O24" i="260"/>
  <c r="E12" i="260"/>
  <c r="K12" i="260"/>
  <c r="C12" i="260"/>
  <c r="A25" i="260"/>
  <c r="B12" i="260"/>
  <c r="A13" i="260"/>
  <c r="I12" i="260"/>
  <c r="I25" i="260"/>
  <c r="H12" i="260"/>
  <c r="R10" i="260"/>
  <c r="R23" i="260"/>
  <c r="Q23" i="260"/>
  <c r="D11" i="260"/>
  <c r="D24" i="260"/>
  <c r="B24" i="260"/>
  <c r="N11" i="260"/>
  <c r="N23" i="260"/>
  <c r="P10" i="260"/>
  <c r="P23" i="260"/>
  <c r="Q24" i="259"/>
  <c r="R11" i="259"/>
  <c r="R24" i="259"/>
  <c r="N12" i="259"/>
  <c r="D12" i="259"/>
  <c r="D25" i="259"/>
  <c r="B25" i="259"/>
  <c r="F12" i="259"/>
  <c r="F25" i="259"/>
  <c r="Q12" i="259"/>
  <c r="E25" i="259"/>
  <c r="L12" i="259"/>
  <c r="L25" i="259"/>
  <c r="K25" i="259"/>
  <c r="N24" i="259"/>
  <c r="P11" i="259"/>
  <c r="P24" i="259"/>
  <c r="I13" i="259"/>
  <c r="B13" i="259"/>
  <c r="H13" i="259"/>
  <c r="A14" i="259"/>
  <c r="E13" i="259"/>
  <c r="K13" i="259"/>
  <c r="A26" i="259"/>
  <c r="C13" i="259"/>
  <c r="I25" i="259"/>
  <c r="H25" i="259"/>
  <c r="J12" i="259"/>
  <c r="J25" i="259"/>
  <c r="O12" i="259"/>
  <c r="O25" i="259"/>
  <c r="C25" i="259"/>
  <c r="H24" i="266"/>
  <c r="J11" i="266"/>
  <c r="J24" i="266"/>
  <c r="L11" i="266"/>
  <c r="L24" i="266"/>
  <c r="K24" i="266"/>
  <c r="Q11" i="266"/>
  <c r="F11" i="266"/>
  <c r="F24" i="266"/>
  <c r="E24" i="266"/>
  <c r="H12" i="266"/>
  <c r="K12" i="266"/>
  <c r="K25" i="266"/>
  <c r="E12" i="266"/>
  <c r="C12" i="266"/>
  <c r="A13" i="266"/>
  <c r="B12" i="266"/>
  <c r="A25" i="266"/>
  <c r="I12" i="266"/>
  <c r="I25" i="266"/>
  <c r="P10" i="266"/>
  <c r="P23" i="266"/>
  <c r="N23" i="266"/>
  <c r="R10" i="266"/>
  <c r="R23" i="266"/>
  <c r="Q23" i="266"/>
  <c r="K11" i="267"/>
  <c r="K24" i="267"/>
  <c r="B24" i="266"/>
  <c r="N11" i="266"/>
  <c r="D11" i="266"/>
  <c r="D24" i="266"/>
  <c r="C24" i="266"/>
  <c r="O11" i="266"/>
  <c r="O24" i="266"/>
  <c r="Q11" i="265"/>
  <c r="E24" i="265"/>
  <c r="F11" i="265"/>
  <c r="F24" i="265"/>
  <c r="J24" i="265"/>
  <c r="O23" i="265"/>
  <c r="K12" i="265"/>
  <c r="C12" i="265"/>
  <c r="A25" i="265"/>
  <c r="H12" i="265"/>
  <c r="A13" i="265"/>
  <c r="I12" i="265"/>
  <c r="I25" i="265"/>
  <c r="B12" i="265"/>
  <c r="E12" i="265"/>
  <c r="O11" i="265"/>
  <c r="O24" i="265"/>
  <c r="I24" i="265"/>
  <c r="N23" i="265"/>
  <c r="P10" i="265"/>
  <c r="P23" i="265"/>
  <c r="B24" i="265"/>
  <c r="N11" i="265"/>
  <c r="D11" i="265"/>
  <c r="D24" i="265"/>
  <c r="Q23" i="265"/>
  <c r="R10" i="265"/>
  <c r="R23" i="265"/>
  <c r="L11" i="265"/>
  <c r="L24" i="265"/>
  <c r="K24" i="265"/>
  <c r="N23" i="264"/>
  <c r="P10" i="264"/>
  <c r="P23" i="264"/>
  <c r="Q11" i="264"/>
  <c r="Q24" i="264"/>
  <c r="K24" i="264"/>
  <c r="L11" i="264"/>
  <c r="L24" i="264"/>
  <c r="J10" i="267"/>
  <c r="J23" i="267"/>
  <c r="I24" i="264"/>
  <c r="B24" i="264"/>
  <c r="N11" i="264"/>
  <c r="D11" i="264"/>
  <c r="D24" i="264"/>
  <c r="J11" i="264"/>
  <c r="J24" i="264"/>
  <c r="H24" i="264"/>
  <c r="R10" i="264"/>
  <c r="R23" i="264"/>
  <c r="Q23" i="264"/>
  <c r="P9" i="267"/>
  <c r="P22" i="267"/>
  <c r="F11" i="264"/>
  <c r="F24" i="264"/>
  <c r="E24" i="264"/>
  <c r="I12" i="264"/>
  <c r="I25" i="264"/>
  <c r="B12" i="264"/>
  <c r="H12" i="264"/>
  <c r="A13" i="264"/>
  <c r="E12" i="264"/>
  <c r="A25" i="264"/>
  <c r="K12" i="264"/>
  <c r="C12" i="264"/>
  <c r="C25" i="264"/>
  <c r="O11" i="264"/>
  <c r="C24" i="264"/>
  <c r="L10" i="267"/>
  <c r="L23" i="267"/>
  <c r="Q10" i="267"/>
  <c r="Q23" i="267"/>
  <c r="R9" i="267"/>
  <c r="R22" i="267"/>
  <c r="E11" i="267"/>
  <c r="E24" i="267"/>
  <c r="O11" i="263"/>
  <c r="O24" i="263"/>
  <c r="C24" i="263"/>
  <c r="J11" i="263"/>
  <c r="J24" i="263"/>
  <c r="H24" i="263"/>
  <c r="R10" i="263"/>
  <c r="R23" i="263"/>
  <c r="Q23" i="263"/>
  <c r="A13" i="263"/>
  <c r="K12" i="263"/>
  <c r="B12" i="263"/>
  <c r="E12" i="263"/>
  <c r="C12" i="263"/>
  <c r="A25" i="263"/>
  <c r="H12" i="263"/>
  <c r="I12" i="263"/>
  <c r="I25" i="263"/>
  <c r="N11" i="263"/>
  <c r="D11" i="263"/>
  <c r="D24" i="263"/>
  <c r="B24" i="263"/>
  <c r="N23" i="263"/>
  <c r="P10" i="263"/>
  <c r="P23" i="263"/>
  <c r="K24" i="263"/>
  <c r="L11" i="263"/>
  <c r="L24" i="263"/>
  <c r="E24" i="263"/>
  <c r="Q11" i="263"/>
  <c r="F11" i="263"/>
  <c r="F24" i="263"/>
  <c r="O13" i="262"/>
  <c r="C26" i="262"/>
  <c r="E14" i="262"/>
  <c r="I14" i="262"/>
  <c r="I27" i="262"/>
  <c r="I30" i="262"/>
  <c r="H14" i="262"/>
  <c r="K14" i="262"/>
  <c r="C14" i="262"/>
  <c r="B14" i="262"/>
  <c r="A27" i="262"/>
  <c r="P12" i="262"/>
  <c r="P25" i="262"/>
  <c r="O25" i="262"/>
  <c r="J13" i="262"/>
  <c r="J26" i="262"/>
  <c r="H26" i="262"/>
  <c r="J25" i="262"/>
  <c r="N13" i="262"/>
  <c r="N26" i="262"/>
  <c r="B26" i="262"/>
  <c r="D13" i="262"/>
  <c r="D26" i="262"/>
  <c r="L13" i="262"/>
  <c r="L26" i="262"/>
  <c r="K26" i="262"/>
  <c r="Q25" i="262"/>
  <c r="R12" i="262"/>
  <c r="R25" i="262"/>
  <c r="E26" i="262"/>
  <c r="F13" i="262"/>
  <c r="F26" i="262"/>
  <c r="Q13" i="262"/>
  <c r="N22" i="267"/>
  <c r="D10" i="267"/>
  <c r="D23" i="267"/>
  <c r="O10" i="267"/>
  <c r="O23" i="267"/>
  <c r="O11" i="261"/>
  <c r="O24" i="261"/>
  <c r="C24" i="261"/>
  <c r="I11" i="267"/>
  <c r="F10" i="267"/>
  <c r="F23" i="267"/>
  <c r="R10" i="261"/>
  <c r="R23" i="261"/>
  <c r="Q23" i="261"/>
  <c r="N10" i="267"/>
  <c r="N23" i="267"/>
  <c r="B23" i="267"/>
  <c r="H24" i="261"/>
  <c r="J11" i="261"/>
  <c r="J24" i="261"/>
  <c r="H11" i="267"/>
  <c r="H24" i="267"/>
  <c r="C11" i="267"/>
  <c r="F11" i="267"/>
  <c r="F24" i="267"/>
  <c r="L11" i="261"/>
  <c r="L24" i="261"/>
  <c r="K24" i="261"/>
  <c r="Q11" i="261"/>
  <c r="F11" i="261"/>
  <c r="F24" i="261"/>
  <c r="E24" i="261"/>
  <c r="D11" i="261"/>
  <c r="D24" i="261"/>
  <c r="N11" i="261"/>
  <c r="B24" i="261"/>
  <c r="H12" i="261"/>
  <c r="C12" i="261"/>
  <c r="B12" i="261"/>
  <c r="I12" i="261"/>
  <c r="I25" i="261"/>
  <c r="A13" i="261"/>
  <c r="E12" i="261"/>
  <c r="K12" i="261"/>
  <c r="A25" i="261"/>
  <c r="N23" i="261"/>
  <c r="P10" i="261"/>
  <c r="P23" i="261"/>
  <c r="B11" i="267"/>
  <c r="B24" i="267"/>
  <c r="H13" i="258"/>
  <c r="J13" i="258"/>
  <c r="I13" i="258"/>
  <c r="I26" i="258"/>
  <c r="A26" i="258"/>
  <c r="E13" i="258"/>
  <c r="K13" i="258"/>
  <c r="L13" i="258"/>
  <c r="L26" i="258"/>
  <c r="B13" i="258"/>
  <c r="A14" i="258"/>
  <c r="C13" i="258"/>
  <c r="L12" i="258"/>
  <c r="L25" i="258"/>
  <c r="K25" i="258"/>
  <c r="N24" i="258"/>
  <c r="P11" i="258"/>
  <c r="P24" i="258"/>
  <c r="R11" i="258"/>
  <c r="R24" i="258"/>
  <c r="Q24" i="258"/>
  <c r="N12" i="258"/>
  <c r="B25" i="258"/>
  <c r="D12" i="258"/>
  <c r="D25" i="258"/>
  <c r="E25" i="258"/>
  <c r="Q12" i="258"/>
  <c r="F12" i="258"/>
  <c r="F25" i="258"/>
  <c r="O12" i="258"/>
  <c r="O25" i="258"/>
  <c r="C25" i="258"/>
  <c r="H25" i="258"/>
  <c r="J12" i="258"/>
  <c r="J25" i="258"/>
  <c r="P26" i="257"/>
  <c r="P14" i="257"/>
  <c r="P27" i="257"/>
  <c r="N27" i="257"/>
  <c r="N30" i="257"/>
  <c r="Q27" i="257"/>
  <c r="Q30" i="257"/>
  <c r="R14" i="257"/>
  <c r="R27" i="257"/>
  <c r="R30" i="257"/>
  <c r="Q24" i="256"/>
  <c r="R11" i="256"/>
  <c r="R24" i="256"/>
  <c r="C25" i="256"/>
  <c r="O12" i="256"/>
  <c r="E25" i="256"/>
  <c r="F12" i="256"/>
  <c r="F25" i="256"/>
  <c r="Q12" i="256"/>
  <c r="B25" i="256"/>
  <c r="D12" i="256"/>
  <c r="N12" i="256"/>
  <c r="P12" i="256"/>
  <c r="P25" i="256"/>
  <c r="J12" i="256"/>
  <c r="J25" i="256"/>
  <c r="H25" i="256"/>
  <c r="B13" i="256"/>
  <c r="H13" i="256"/>
  <c r="E13" i="256"/>
  <c r="A14" i="256"/>
  <c r="K13" i="256"/>
  <c r="I13" i="256"/>
  <c r="I26" i="256"/>
  <c r="C13" i="256"/>
  <c r="A26" i="256"/>
  <c r="O25" i="256"/>
  <c r="O24" i="256"/>
  <c r="N25" i="256"/>
  <c r="P11" i="256"/>
  <c r="P24" i="256"/>
  <c r="N24" i="256"/>
  <c r="L12" i="256"/>
  <c r="L25" i="256"/>
  <c r="K25" i="256"/>
  <c r="Q30" i="255"/>
  <c r="D30" i="255"/>
  <c r="Q27" i="255"/>
  <c r="R14" i="255"/>
  <c r="R27" i="255"/>
  <c r="R30" i="255"/>
  <c r="P14" i="255"/>
  <c r="P27" i="255"/>
  <c r="P30" i="255"/>
  <c r="O30" i="255"/>
  <c r="K25" i="254"/>
  <c r="L12" i="254"/>
  <c r="L25" i="254"/>
  <c r="Q24" i="254"/>
  <c r="R11" i="254"/>
  <c r="R24" i="254"/>
  <c r="N24" i="254"/>
  <c r="P11" i="254"/>
  <c r="P24" i="254"/>
  <c r="O12" i="254"/>
  <c r="C25" i="254"/>
  <c r="J12" i="254"/>
  <c r="J25" i="254"/>
  <c r="H25" i="254"/>
  <c r="E25" i="254"/>
  <c r="F12" i="254"/>
  <c r="F25" i="254"/>
  <c r="Q12" i="254"/>
  <c r="K13" i="254"/>
  <c r="A26" i="254"/>
  <c r="C13" i="254"/>
  <c r="A14" i="254"/>
  <c r="I13" i="254"/>
  <c r="I26" i="254"/>
  <c r="H13" i="254"/>
  <c r="E13" i="254"/>
  <c r="B13" i="254"/>
  <c r="O25" i="254"/>
  <c r="O24" i="254"/>
  <c r="B25" i="254"/>
  <c r="D12" i="254"/>
  <c r="D25" i="254"/>
  <c r="N12" i="254"/>
  <c r="I13" i="260"/>
  <c r="I26" i="260"/>
  <c r="B13" i="260"/>
  <c r="H13" i="260"/>
  <c r="E13" i="260"/>
  <c r="C13" i="260"/>
  <c r="A14" i="260"/>
  <c r="K13" i="260"/>
  <c r="A26" i="260"/>
  <c r="N12" i="260"/>
  <c r="D12" i="260"/>
  <c r="D25" i="260"/>
  <c r="B25" i="260"/>
  <c r="E25" i="260"/>
  <c r="Q12" i="260"/>
  <c r="F12" i="260"/>
  <c r="F25" i="260"/>
  <c r="H25" i="260"/>
  <c r="J12" i="260"/>
  <c r="J25" i="260"/>
  <c r="L12" i="260"/>
  <c r="L25" i="260"/>
  <c r="K25" i="260"/>
  <c r="R11" i="260"/>
  <c r="R24" i="260"/>
  <c r="Q24" i="260"/>
  <c r="P11" i="260"/>
  <c r="P24" i="260"/>
  <c r="N24" i="260"/>
  <c r="C25" i="260"/>
  <c r="O12" i="260"/>
  <c r="O25" i="260"/>
  <c r="C26" i="259"/>
  <c r="O13" i="259"/>
  <c r="O26" i="259"/>
  <c r="E14" i="259"/>
  <c r="K14" i="259"/>
  <c r="C14" i="259"/>
  <c r="I14" i="259"/>
  <c r="B14" i="259"/>
  <c r="H14" i="259"/>
  <c r="A27" i="259"/>
  <c r="H26" i="259"/>
  <c r="J13" i="259"/>
  <c r="J26" i="259"/>
  <c r="R12" i="259"/>
  <c r="R25" i="259"/>
  <c r="Q25" i="259"/>
  <c r="K26" i="259"/>
  <c r="L13" i="259"/>
  <c r="L26" i="259"/>
  <c r="D13" i="259"/>
  <c r="D26" i="259"/>
  <c r="B26" i="259"/>
  <c r="N13" i="259"/>
  <c r="P12" i="259"/>
  <c r="P25" i="259"/>
  <c r="N25" i="259"/>
  <c r="E26" i="259"/>
  <c r="F13" i="259"/>
  <c r="F26" i="259"/>
  <c r="Q13" i="259"/>
  <c r="I26" i="259"/>
  <c r="Q11" i="267"/>
  <c r="P11" i="266"/>
  <c r="P24" i="266"/>
  <c r="O12" i="266"/>
  <c r="O25" i="266"/>
  <c r="C25" i="266"/>
  <c r="E25" i="266"/>
  <c r="Q12" i="266"/>
  <c r="F12" i="266"/>
  <c r="F25" i="266"/>
  <c r="D12" i="266"/>
  <c r="D25" i="266"/>
  <c r="B25" i="266"/>
  <c r="L12" i="266"/>
  <c r="L25" i="266"/>
  <c r="Q24" i="266"/>
  <c r="R11" i="266"/>
  <c r="R24" i="266"/>
  <c r="N24" i="266"/>
  <c r="K13" i="266"/>
  <c r="C13" i="266"/>
  <c r="H13" i="266"/>
  <c r="I13" i="266"/>
  <c r="I26" i="266"/>
  <c r="B13" i="266"/>
  <c r="A26" i="266"/>
  <c r="A14" i="266"/>
  <c r="E13" i="266"/>
  <c r="N12" i="266"/>
  <c r="H25" i="266"/>
  <c r="J12" i="266"/>
  <c r="J25" i="266"/>
  <c r="O12" i="265"/>
  <c r="C25" i="265"/>
  <c r="H13" i="265"/>
  <c r="K13" i="265"/>
  <c r="A26" i="265"/>
  <c r="B13" i="265"/>
  <c r="E13" i="265"/>
  <c r="A14" i="265"/>
  <c r="C13" i="265"/>
  <c r="C26" i="265"/>
  <c r="I13" i="265"/>
  <c r="K25" i="265"/>
  <c r="L12" i="265"/>
  <c r="L25" i="265"/>
  <c r="R11" i="265"/>
  <c r="R24" i="265"/>
  <c r="Q24" i="265"/>
  <c r="F12" i="265"/>
  <c r="F25" i="265"/>
  <c r="E25" i="265"/>
  <c r="Q12" i="265"/>
  <c r="J12" i="265"/>
  <c r="J25" i="265"/>
  <c r="H25" i="265"/>
  <c r="P11" i="265"/>
  <c r="P24" i="265"/>
  <c r="N24" i="265"/>
  <c r="D12" i="265"/>
  <c r="D25" i="265"/>
  <c r="N12" i="265"/>
  <c r="B25" i="265"/>
  <c r="H12" i="267"/>
  <c r="H25" i="267"/>
  <c r="Q12" i="264"/>
  <c r="F12" i="264"/>
  <c r="F25" i="264"/>
  <c r="E25" i="264"/>
  <c r="Q24" i="267"/>
  <c r="O12" i="264"/>
  <c r="O25" i="264"/>
  <c r="E13" i="264"/>
  <c r="A26" i="264"/>
  <c r="K13" i="264"/>
  <c r="C13" i="264"/>
  <c r="B13" i="264"/>
  <c r="A14" i="264"/>
  <c r="I13" i="264"/>
  <c r="H13" i="264"/>
  <c r="P11" i="264"/>
  <c r="P24" i="264"/>
  <c r="N24" i="264"/>
  <c r="L12" i="264"/>
  <c r="L25" i="264"/>
  <c r="K25" i="264"/>
  <c r="H26" i="264"/>
  <c r="H25" i="264"/>
  <c r="J12" i="264"/>
  <c r="J25" i="264"/>
  <c r="R11" i="264"/>
  <c r="R24" i="264"/>
  <c r="O24" i="264"/>
  <c r="D12" i="264"/>
  <c r="D25" i="264"/>
  <c r="B25" i="264"/>
  <c r="N12" i="264"/>
  <c r="I12" i="267"/>
  <c r="I25" i="267"/>
  <c r="B12" i="267"/>
  <c r="K25" i="263"/>
  <c r="L12" i="263"/>
  <c r="L25" i="263"/>
  <c r="K12" i="267"/>
  <c r="K25" i="267"/>
  <c r="Q24" i="263"/>
  <c r="R11" i="263"/>
  <c r="R24" i="263"/>
  <c r="N24" i="263"/>
  <c r="P11" i="263"/>
  <c r="P24" i="263"/>
  <c r="C12" i="267"/>
  <c r="C25" i="267"/>
  <c r="E25" i="263"/>
  <c r="Q12" i="263"/>
  <c r="F12" i="263"/>
  <c r="F25" i="263"/>
  <c r="O12" i="263"/>
  <c r="O25" i="263"/>
  <c r="C25" i="263"/>
  <c r="A26" i="263"/>
  <c r="B13" i="263"/>
  <c r="H13" i="263"/>
  <c r="K13" i="263"/>
  <c r="C13" i="263"/>
  <c r="A14" i="263"/>
  <c r="I13" i="263"/>
  <c r="I26" i="263"/>
  <c r="E13" i="263"/>
  <c r="H25" i="263"/>
  <c r="J12" i="263"/>
  <c r="J25" i="263"/>
  <c r="B25" i="263"/>
  <c r="N12" i="263"/>
  <c r="D12" i="263"/>
  <c r="D25" i="263"/>
  <c r="B27" i="262"/>
  <c r="B30" i="262"/>
  <c r="D14" i="262"/>
  <c r="D27" i="262"/>
  <c r="D30" i="262"/>
  <c r="N14" i="262"/>
  <c r="J14" i="262"/>
  <c r="J27" i="262"/>
  <c r="J30" i="262"/>
  <c r="H27" i="262"/>
  <c r="P13" i="262"/>
  <c r="P26" i="262"/>
  <c r="O26" i="262"/>
  <c r="C27" i="262"/>
  <c r="C30" i="262"/>
  <c r="O14" i="262"/>
  <c r="O27" i="262"/>
  <c r="R13" i="262"/>
  <c r="R26" i="262"/>
  <c r="Q26" i="262"/>
  <c r="K27" i="262"/>
  <c r="K30" i="262"/>
  <c r="L14" i="262"/>
  <c r="L27" i="262"/>
  <c r="Q14" i="262"/>
  <c r="F14" i="262"/>
  <c r="F27" i="262"/>
  <c r="F30" i="262"/>
  <c r="E27" i="262"/>
  <c r="E30" i="262"/>
  <c r="C24" i="267"/>
  <c r="R10" i="267"/>
  <c r="R23" i="267"/>
  <c r="O11" i="267"/>
  <c r="O24" i="267"/>
  <c r="P10" i="267"/>
  <c r="P23" i="267"/>
  <c r="L11" i="267"/>
  <c r="L24" i="267"/>
  <c r="I24" i="267"/>
  <c r="J11" i="267"/>
  <c r="J24" i="267"/>
  <c r="F12" i="261"/>
  <c r="F25" i="261"/>
  <c r="Q12" i="261"/>
  <c r="E25" i="261"/>
  <c r="C25" i="261"/>
  <c r="O12" i="261"/>
  <c r="O25" i="261"/>
  <c r="E12" i="267"/>
  <c r="E25" i="267"/>
  <c r="N11" i="267"/>
  <c r="C13" i="261"/>
  <c r="A14" i="261"/>
  <c r="I13" i="261"/>
  <c r="I26" i="261"/>
  <c r="K13" i="261"/>
  <c r="E13" i="261"/>
  <c r="H13" i="261"/>
  <c r="B13" i="261"/>
  <c r="A26" i="261"/>
  <c r="H25" i="261"/>
  <c r="J12" i="261"/>
  <c r="J25" i="261"/>
  <c r="D11" i="267"/>
  <c r="D24" i="267"/>
  <c r="K25" i="261"/>
  <c r="L12" i="261"/>
  <c r="L25" i="261"/>
  <c r="D12" i="261"/>
  <c r="D25" i="261"/>
  <c r="B25" i="261"/>
  <c r="N12" i="261"/>
  <c r="N24" i="261"/>
  <c r="P11" i="261"/>
  <c r="P24" i="261"/>
  <c r="R11" i="261"/>
  <c r="R24" i="261"/>
  <c r="Q24" i="261"/>
  <c r="Q25" i="258"/>
  <c r="R12" i="258"/>
  <c r="R25" i="258"/>
  <c r="P12" i="258"/>
  <c r="P25" i="258"/>
  <c r="N25" i="258"/>
  <c r="K26" i="258"/>
  <c r="F13" i="258"/>
  <c r="F26" i="258"/>
  <c r="E26" i="258"/>
  <c r="Q13" i="258"/>
  <c r="C26" i="258"/>
  <c r="O13" i="258"/>
  <c r="O26" i="258"/>
  <c r="H26" i="258"/>
  <c r="B14" i="258"/>
  <c r="C14" i="258"/>
  <c r="K14" i="258"/>
  <c r="I14" i="258"/>
  <c r="I27" i="258"/>
  <c r="I30" i="258"/>
  <c r="E14" i="258"/>
  <c r="A27" i="258"/>
  <c r="H14" i="258"/>
  <c r="N13" i="258"/>
  <c r="B26" i="258"/>
  <c r="D13" i="258"/>
  <c r="D26" i="258"/>
  <c r="J26" i="258"/>
  <c r="P30" i="257"/>
  <c r="N13" i="256"/>
  <c r="D13" i="256"/>
  <c r="D26" i="256"/>
  <c r="B26" i="256"/>
  <c r="D25" i="256"/>
  <c r="J13" i="256"/>
  <c r="J26" i="256"/>
  <c r="H26" i="256"/>
  <c r="L13" i="256"/>
  <c r="L26" i="256"/>
  <c r="K26" i="256"/>
  <c r="E14" i="256"/>
  <c r="I14" i="256"/>
  <c r="I27" i="256"/>
  <c r="I30" i="256"/>
  <c r="C14" i="256"/>
  <c r="H14" i="256"/>
  <c r="K14" i="256"/>
  <c r="B14" i="256"/>
  <c r="A27" i="256"/>
  <c r="C26" i="256"/>
  <c r="O13" i="256"/>
  <c r="O26" i="256"/>
  <c r="Q13" i="256"/>
  <c r="E26" i="256"/>
  <c r="F13" i="256"/>
  <c r="F26" i="256"/>
  <c r="R12" i="256"/>
  <c r="R25" i="256"/>
  <c r="Q25" i="256"/>
  <c r="L13" i="254"/>
  <c r="L26" i="254"/>
  <c r="K26" i="254"/>
  <c r="E26" i="254"/>
  <c r="Q13" i="254"/>
  <c r="F13" i="254"/>
  <c r="F26" i="254"/>
  <c r="C26" i="254"/>
  <c r="O13" i="254"/>
  <c r="O26" i="254"/>
  <c r="P12" i="254"/>
  <c r="P25" i="254"/>
  <c r="N25" i="254"/>
  <c r="B26" i="254"/>
  <c r="D13" i="254"/>
  <c r="D26" i="254"/>
  <c r="N13" i="254"/>
  <c r="B14" i="254"/>
  <c r="H14" i="254"/>
  <c r="K14" i="254"/>
  <c r="A27" i="254"/>
  <c r="I14" i="254"/>
  <c r="I27" i="254"/>
  <c r="E14" i="254"/>
  <c r="C14" i="254"/>
  <c r="Q25" i="254"/>
  <c r="R12" i="254"/>
  <c r="R25" i="254"/>
  <c r="H26" i="254"/>
  <c r="J13" i="254"/>
  <c r="J26" i="254"/>
  <c r="I30" i="254"/>
  <c r="L12" i="267"/>
  <c r="K14" i="260"/>
  <c r="E14" i="260"/>
  <c r="I14" i="260"/>
  <c r="C14" i="260"/>
  <c r="A27" i="260"/>
  <c r="H14" i="260"/>
  <c r="B14" i="260"/>
  <c r="C26" i="260"/>
  <c r="O13" i="260"/>
  <c r="O26" i="260"/>
  <c r="E26" i="260"/>
  <c r="Q13" i="260"/>
  <c r="F13" i="260"/>
  <c r="F26" i="260"/>
  <c r="N13" i="260"/>
  <c r="B26" i="260"/>
  <c r="D13" i="260"/>
  <c r="D26" i="260"/>
  <c r="Q25" i="260"/>
  <c r="R12" i="260"/>
  <c r="R25" i="260"/>
  <c r="N25" i="260"/>
  <c r="P12" i="260"/>
  <c r="P25" i="260"/>
  <c r="K26" i="260"/>
  <c r="L13" i="260"/>
  <c r="L26" i="260"/>
  <c r="H26" i="260"/>
  <c r="J13" i="260"/>
  <c r="J26" i="260"/>
  <c r="B27" i="259"/>
  <c r="B30" i="259"/>
  <c r="N14" i="259"/>
  <c r="D14" i="259"/>
  <c r="Q14" i="259"/>
  <c r="F14" i="259"/>
  <c r="E27" i="259"/>
  <c r="E30" i="259"/>
  <c r="Q26" i="259"/>
  <c r="R13" i="259"/>
  <c r="R26" i="259"/>
  <c r="I27" i="259"/>
  <c r="I30" i="259"/>
  <c r="N26" i="259"/>
  <c r="P13" i="259"/>
  <c r="P26" i="259"/>
  <c r="C27" i="259"/>
  <c r="C30" i="259"/>
  <c r="O14" i="259"/>
  <c r="H27" i="259"/>
  <c r="H30" i="259"/>
  <c r="J14" i="259"/>
  <c r="K27" i="259"/>
  <c r="K30" i="259"/>
  <c r="L14" i="259"/>
  <c r="C13" i="267"/>
  <c r="Q13" i="266"/>
  <c r="F13" i="266"/>
  <c r="F26" i="266"/>
  <c r="E26" i="266"/>
  <c r="J13" i="266"/>
  <c r="J26" i="266"/>
  <c r="H26" i="266"/>
  <c r="R12" i="266"/>
  <c r="R25" i="266"/>
  <c r="Q25" i="266"/>
  <c r="H14" i="266"/>
  <c r="A27" i="266"/>
  <c r="K14" i="266"/>
  <c r="C14" i="266"/>
  <c r="E14" i="266"/>
  <c r="I14" i="266"/>
  <c r="I27" i="266"/>
  <c r="I30" i="266"/>
  <c r="B14" i="266"/>
  <c r="C26" i="266"/>
  <c r="O13" i="266"/>
  <c r="O26" i="266"/>
  <c r="N25" i="266"/>
  <c r="P12" i="266"/>
  <c r="P25" i="266"/>
  <c r="B26" i="266"/>
  <c r="N13" i="266"/>
  <c r="D13" i="266"/>
  <c r="D26" i="266"/>
  <c r="K26" i="266"/>
  <c r="L13" i="266"/>
  <c r="L26" i="266"/>
  <c r="N12" i="267"/>
  <c r="N25" i="267"/>
  <c r="J12" i="267"/>
  <c r="J25" i="267"/>
  <c r="N25" i="265"/>
  <c r="P12" i="265"/>
  <c r="K14" i="265"/>
  <c r="C14" i="265"/>
  <c r="E14" i="265"/>
  <c r="I14" i="265"/>
  <c r="I27" i="265"/>
  <c r="B14" i="265"/>
  <c r="H14" i="265"/>
  <c r="A27" i="265"/>
  <c r="K26" i="265"/>
  <c r="L13" i="265"/>
  <c r="L26" i="265"/>
  <c r="R12" i="265"/>
  <c r="R25" i="265"/>
  <c r="Q25" i="265"/>
  <c r="E26" i="265"/>
  <c r="F13" i="265"/>
  <c r="F26" i="265"/>
  <c r="Q13" i="265"/>
  <c r="H26" i="265"/>
  <c r="J13" i="265"/>
  <c r="J26" i="265"/>
  <c r="O25" i="265"/>
  <c r="O13" i="265"/>
  <c r="O26" i="265"/>
  <c r="I26" i="265"/>
  <c r="N13" i="265"/>
  <c r="D13" i="265"/>
  <c r="D26" i="265"/>
  <c r="B26" i="265"/>
  <c r="B25" i="267"/>
  <c r="P12" i="264"/>
  <c r="P25" i="264"/>
  <c r="N25" i="264"/>
  <c r="B26" i="264"/>
  <c r="D13" i="264"/>
  <c r="D26" i="264"/>
  <c r="N13" i="264"/>
  <c r="N26" i="264"/>
  <c r="E26" i="264"/>
  <c r="Q13" i="264"/>
  <c r="I14" i="264"/>
  <c r="I27" i="264"/>
  <c r="B14" i="264"/>
  <c r="H14" i="264"/>
  <c r="E14" i="264"/>
  <c r="C14" i="264"/>
  <c r="K14" i="264"/>
  <c r="A27" i="264"/>
  <c r="F13" i="264"/>
  <c r="F26" i="264"/>
  <c r="O13" i="264"/>
  <c r="O26" i="264"/>
  <c r="C26" i="264"/>
  <c r="Q25" i="264"/>
  <c r="R12" i="264"/>
  <c r="R25" i="264"/>
  <c r="O12" i="267"/>
  <c r="O25" i="267"/>
  <c r="J13" i="264"/>
  <c r="J26" i="264"/>
  <c r="I26" i="264"/>
  <c r="L13" i="264"/>
  <c r="L26" i="264"/>
  <c r="K26" i="264"/>
  <c r="D12" i="267"/>
  <c r="D25" i="267"/>
  <c r="K13" i="267"/>
  <c r="K26" i="267"/>
  <c r="E13" i="267"/>
  <c r="E26" i="267"/>
  <c r="R11" i="267"/>
  <c r="R24" i="267"/>
  <c r="H26" i="263"/>
  <c r="J13" i="263"/>
  <c r="J26" i="263"/>
  <c r="I14" i="263"/>
  <c r="I27" i="263"/>
  <c r="I30" i="263"/>
  <c r="K14" i="263"/>
  <c r="C14" i="263"/>
  <c r="E14" i="263"/>
  <c r="H14" i="263"/>
  <c r="B14" i="263"/>
  <c r="A27" i="263"/>
  <c r="N13" i="263"/>
  <c r="D13" i="263"/>
  <c r="D26" i="263"/>
  <c r="B26" i="263"/>
  <c r="C26" i="263"/>
  <c r="O13" i="263"/>
  <c r="O26" i="263"/>
  <c r="Q25" i="263"/>
  <c r="R12" i="263"/>
  <c r="R25" i="263"/>
  <c r="C26" i="267"/>
  <c r="N25" i="263"/>
  <c r="P12" i="263"/>
  <c r="P25" i="263"/>
  <c r="Q13" i="263"/>
  <c r="E26" i="263"/>
  <c r="F13" i="263"/>
  <c r="F26" i="263"/>
  <c r="L13" i="263"/>
  <c r="L26" i="263"/>
  <c r="K26" i="263"/>
  <c r="O30" i="262"/>
  <c r="N27" i="262"/>
  <c r="P14" i="262"/>
  <c r="P27" i="262"/>
  <c r="P30" i="262"/>
  <c r="L30" i="262"/>
  <c r="L31" i="262"/>
  <c r="J31" i="262"/>
  <c r="R14" i="262"/>
  <c r="R27" i="262"/>
  <c r="R30" i="262"/>
  <c r="Q27" i="262"/>
  <c r="Q30" i="262"/>
  <c r="H30" i="262"/>
  <c r="L25" i="267"/>
  <c r="B26" i="261"/>
  <c r="D13" i="261"/>
  <c r="D26" i="261"/>
  <c r="N13" i="261"/>
  <c r="Q25" i="261"/>
  <c r="R12" i="261"/>
  <c r="R25" i="261"/>
  <c r="B13" i="267"/>
  <c r="H26" i="261"/>
  <c r="J13" i="261"/>
  <c r="J26" i="261"/>
  <c r="K14" i="261"/>
  <c r="H14" i="261"/>
  <c r="E14" i="261"/>
  <c r="A27" i="261"/>
  <c r="I14" i="261"/>
  <c r="I27" i="261"/>
  <c r="I30" i="261"/>
  <c r="B14" i="261"/>
  <c r="C14" i="261"/>
  <c r="Q12" i="267"/>
  <c r="Q25" i="267"/>
  <c r="I13" i="267"/>
  <c r="I26" i="267"/>
  <c r="H13" i="267"/>
  <c r="H26" i="267"/>
  <c r="E26" i="261"/>
  <c r="F13" i="261"/>
  <c r="F26" i="261"/>
  <c r="Q13" i="261"/>
  <c r="C26" i="261"/>
  <c r="O13" i="261"/>
  <c r="O26" i="261"/>
  <c r="F12" i="267"/>
  <c r="F25" i="267"/>
  <c r="N25" i="261"/>
  <c r="P12" i="261"/>
  <c r="P25" i="261"/>
  <c r="L13" i="261"/>
  <c r="L26" i="261"/>
  <c r="K26" i="261"/>
  <c r="P11" i="267"/>
  <c r="P24" i="267"/>
  <c r="N24" i="267"/>
  <c r="B30" i="258"/>
  <c r="P13" i="258"/>
  <c r="P26" i="258"/>
  <c r="N26" i="258"/>
  <c r="R13" i="258"/>
  <c r="R26" i="258"/>
  <c r="Q26" i="258"/>
  <c r="J14" i="258"/>
  <c r="J27" i="258"/>
  <c r="J30" i="258"/>
  <c r="H27" i="258"/>
  <c r="Q14" i="258"/>
  <c r="K27" i="258"/>
  <c r="K30" i="258"/>
  <c r="L14" i="258"/>
  <c r="L27" i="258"/>
  <c r="L30" i="258"/>
  <c r="O14" i="258"/>
  <c r="O27" i="258"/>
  <c r="O30" i="258"/>
  <c r="C27" i="258"/>
  <c r="C30" i="258"/>
  <c r="H30" i="258"/>
  <c r="F14" i="258"/>
  <c r="F27" i="258"/>
  <c r="F30" i="258"/>
  <c r="E27" i="258"/>
  <c r="E30" i="258"/>
  <c r="N14" i="258"/>
  <c r="D14" i="258"/>
  <c r="D27" i="258"/>
  <c r="D30" i="258"/>
  <c r="B27" i="258"/>
  <c r="C27" i="256"/>
  <c r="C30" i="256"/>
  <c r="O14" i="256"/>
  <c r="N14" i="256"/>
  <c r="N27" i="256"/>
  <c r="B27" i="256"/>
  <c r="B30" i="256"/>
  <c r="D14" i="256"/>
  <c r="D27" i="256"/>
  <c r="D30" i="256"/>
  <c r="N26" i="256"/>
  <c r="P13" i="256"/>
  <c r="P26" i="256"/>
  <c r="K27" i="256"/>
  <c r="K30" i="256"/>
  <c r="L14" i="256"/>
  <c r="L27" i="256"/>
  <c r="L30" i="256"/>
  <c r="Q14" i="256"/>
  <c r="F14" i="256"/>
  <c r="F27" i="256"/>
  <c r="F30" i="256"/>
  <c r="E27" i="256"/>
  <c r="J30" i="256"/>
  <c r="E30" i="256"/>
  <c r="Q26" i="256"/>
  <c r="R13" i="256"/>
  <c r="R26" i="256"/>
  <c r="J14" i="256"/>
  <c r="J27" i="256"/>
  <c r="H27" i="256"/>
  <c r="H30" i="256"/>
  <c r="C27" i="254"/>
  <c r="C30" i="254"/>
  <c r="O14" i="254"/>
  <c r="O27" i="254"/>
  <c r="O30" i="254"/>
  <c r="L14" i="254"/>
  <c r="L27" i="254"/>
  <c r="L30" i="254"/>
  <c r="K27" i="254"/>
  <c r="K30" i="254"/>
  <c r="D30" i="254"/>
  <c r="F14" i="254"/>
  <c r="F27" i="254"/>
  <c r="F30" i="254"/>
  <c r="Q14" i="254"/>
  <c r="E27" i="254"/>
  <c r="E30" i="254"/>
  <c r="J14" i="254"/>
  <c r="J27" i="254"/>
  <c r="J30" i="254"/>
  <c r="H27" i="254"/>
  <c r="H30" i="254"/>
  <c r="B27" i="254"/>
  <c r="B30" i="254"/>
  <c r="N14" i="254"/>
  <c r="D14" i="254"/>
  <c r="D27" i="254"/>
  <c r="Q26" i="254"/>
  <c r="R13" i="254"/>
  <c r="R26" i="254"/>
  <c r="N26" i="254"/>
  <c r="P13" i="254"/>
  <c r="P26" i="254"/>
  <c r="Q26" i="260"/>
  <c r="R13" i="260"/>
  <c r="R26" i="260"/>
  <c r="N14" i="260"/>
  <c r="B27" i="260"/>
  <c r="B30" i="260"/>
  <c r="D14" i="260"/>
  <c r="J14" i="260"/>
  <c r="H27" i="260"/>
  <c r="H30" i="260"/>
  <c r="F14" i="260"/>
  <c r="E27" i="260"/>
  <c r="E30" i="260"/>
  <c r="Q14" i="260"/>
  <c r="O14" i="260"/>
  <c r="C27" i="260"/>
  <c r="C30" i="260"/>
  <c r="N26" i="260"/>
  <c r="P13" i="260"/>
  <c r="P26" i="260"/>
  <c r="I27" i="260"/>
  <c r="L14" i="260"/>
  <c r="K27" i="260"/>
  <c r="L27" i="259"/>
  <c r="O27" i="259"/>
  <c r="F27" i="259"/>
  <c r="D27" i="259"/>
  <c r="J27" i="259"/>
  <c r="J30" i="259"/>
  <c r="R14" i="259"/>
  <c r="Q27" i="259"/>
  <c r="Q30" i="259"/>
  <c r="P14" i="259"/>
  <c r="N27" i="259"/>
  <c r="Q14" i="266"/>
  <c r="E27" i="266"/>
  <c r="E30" i="266"/>
  <c r="F14" i="266"/>
  <c r="N14" i="266"/>
  <c r="N27" i="266"/>
  <c r="J14" i="266"/>
  <c r="J27" i="266"/>
  <c r="H27" i="266"/>
  <c r="H30" i="266"/>
  <c r="Q26" i="266"/>
  <c r="R13" i="266"/>
  <c r="R26" i="266"/>
  <c r="O14" i="266"/>
  <c r="O27" i="266"/>
  <c r="O30" i="266"/>
  <c r="C27" i="266"/>
  <c r="C30" i="266"/>
  <c r="N26" i="266"/>
  <c r="P13" i="266"/>
  <c r="P26" i="266"/>
  <c r="D14" i="266"/>
  <c r="D27" i="266"/>
  <c r="B27" i="266"/>
  <c r="L14" i="266"/>
  <c r="L27" i="266"/>
  <c r="L30" i="266"/>
  <c r="K27" i="266"/>
  <c r="K30" i="266"/>
  <c r="N14" i="265"/>
  <c r="D14" i="265"/>
  <c r="D27" i="265"/>
  <c r="D30" i="265"/>
  <c r="B27" i="265"/>
  <c r="B30" i="265"/>
  <c r="C27" i="265"/>
  <c r="O14" i="265"/>
  <c r="O27" i="265"/>
  <c r="P12" i="267"/>
  <c r="P25" i="267"/>
  <c r="P13" i="265"/>
  <c r="P26" i="265"/>
  <c r="N26" i="265"/>
  <c r="O30" i="265"/>
  <c r="R13" i="265"/>
  <c r="R26" i="265"/>
  <c r="Q26" i="265"/>
  <c r="K27" i="265"/>
  <c r="K30" i="265"/>
  <c r="L14" i="265"/>
  <c r="L27" i="265"/>
  <c r="L30" i="265"/>
  <c r="I30" i="265"/>
  <c r="F14" i="265"/>
  <c r="F27" i="265"/>
  <c r="Q14" i="265"/>
  <c r="E27" i="265"/>
  <c r="E30" i="265"/>
  <c r="H27" i="265"/>
  <c r="H30" i="265"/>
  <c r="J14" i="265"/>
  <c r="J27" i="265"/>
  <c r="J30" i="265"/>
  <c r="P25" i="265"/>
  <c r="Q13" i="267"/>
  <c r="Q26" i="267"/>
  <c r="N14" i="264"/>
  <c r="D14" i="264"/>
  <c r="D27" i="264"/>
  <c r="D30" i="264"/>
  <c r="Q26" i="264"/>
  <c r="R13" i="264"/>
  <c r="R26" i="264"/>
  <c r="O14" i="264"/>
  <c r="O27" i="264"/>
  <c r="O30" i="264"/>
  <c r="C27" i="264"/>
  <c r="Q14" i="264"/>
  <c r="E27" i="264"/>
  <c r="E30" i="264"/>
  <c r="F14" i="264"/>
  <c r="F27" i="264"/>
  <c r="F30" i="264"/>
  <c r="C30" i="264"/>
  <c r="B27" i="264"/>
  <c r="I30" i="264"/>
  <c r="L14" i="264"/>
  <c r="L27" i="264"/>
  <c r="L30" i="264"/>
  <c r="K27" i="264"/>
  <c r="K30" i="264"/>
  <c r="J14" i="264"/>
  <c r="J27" i="264"/>
  <c r="J30" i="264"/>
  <c r="H27" i="264"/>
  <c r="P13" i="264"/>
  <c r="F13" i="267"/>
  <c r="F26" i="267"/>
  <c r="C14" i="267"/>
  <c r="C27" i="267"/>
  <c r="C30" i="267"/>
  <c r="H14" i="267"/>
  <c r="H27" i="267"/>
  <c r="H30" i="267"/>
  <c r="L14" i="263"/>
  <c r="L27" i="263"/>
  <c r="L30" i="263"/>
  <c r="K27" i="263"/>
  <c r="K30" i="263"/>
  <c r="P13" i="263"/>
  <c r="P26" i="263"/>
  <c r="N26" i="263"/>
  <c r="Q14" i="263"/>
  <c r="E27" i="263"/>
  <c r="E30" i="263"/>
  <c r="F14" i="263"/>
  <c r="F27" i="263"/>
  <c r="F30" i="263"/>
  <c r="N14" i="263"/>
  <c r="B27" i="263"/>
  <c r="B30" i="263"/>
  <c r="D14" i="263"/>
  <c r="D27" i="263"/>
  <c r="D30" i="263"/>
  <c r="H27" i="263"/>
  <c r="H30" i="263"/>
  <c r="J14" i="263"/>
  <c r="J27" i="263"/>
  <c r="J30" i="263"/>
  <c r="I14" i="267"/>
  <c r="I27" i="267"/>
  <c r="I30" i="267"/>
  <c r="Q26" i="263"/>
  <c r="R13" i="263"/>
  <c r="R26" i="263"/>
  <c r="C27" i="263"/>
  <c r="C30" i="263"/>
  <c r="O14" i="263"/>
  <c r="O27" i="263"/>
  <c r="O30" i="263"/>
  <c r="O31" i="262"/>
  <c r="R12" i="267"/>
  <c r="R25" i="267"/>
  <c r="L13" i="267"/>
  <c r="L26" i="267"/>
  <c r="N30" i="262"/>
  <c r="O13" i="267"/>
  <c r="O26" i="267"/>
  <c r="C27" i="261"/>
  <c r="C30" i="261"/>
  <c r="O14" i="261"/>
  <c r="O27" i="261"/>
  <c r="E27" i="261"/>
  <c r="E30" i="261"/>
  <c r="Q14" i="261"/>
  <c r="F14" i="261"/>
  <c r="F27" i="261"/>
  <c r="P13" i="261"/>
  <c r="P26" i="261"/>
  <c r="N26" i="261"/>
  <c r="E14" i="267"/>
  <c r="E27" i="267"/>
  <c r="E30" i="267"/>
  <c r="N14" i="261"/>
  <c r="B27" i="261"/>
  <c r="B30" i="261"/>
  <c r="D14" i="261"/>
  <c r="D27" i="261"/>
  <c r="D30" i="261"/>
  <c r="J14" i="261"/>
  <c r="J27" i="261"/>
  <c r="J30" i="261"/>
  <c r="H27" i="261"/>
  <c r="H30" i="261"/>
  <c r="D13" i="267"/>
  <c r="D26" i="267"/>
  <c r="B26" i="267"/>
  <c r="J13" i="267"/>
  <c r="J26" i="267"/>
  <c r="N13" i="267"/>
  <c r="N26" i="267"/>
  <c r="B14" i="267"/>
  <c r="R13" i="261"/>
  <c r="R26" i="261"/>
  <c r="Q26" i="261"/>
  <c r="K27" i="261"/>
  <c r="K30" i="261"/>
  <c r="L14" i="261"/>
  <c r="L27" i="261"/>
  <c r="L30" i="261"/>
  <c r="K14" i="267"/>
  <c r="K27" i="267"/>
  <c r="K30" i="267"/>
  <c r="Q27" i="258"/>
  <c r="Q30" i="258"/>
  <c r="R14" i="258"/>
  <c r="R27" i="258"/>
  <c r="R30" i="258"/>
  <c r="N27" i="258"/>
  <c r="N30" i="258"/>
  <c r="P14" i="258"/>
  <c r="P27" i="258"/>
  <c r="P30" i="258"/>
  <c r="P14" i="256"/>
  <c r="P27" i="256"/>
  <c r="P30" i="256"/>
  <c r="O27" i="256"/>
  <c r="O30" i="256"/>
  <c r="Q27" i="256"/>
  <c r="Q30" i="256"/>
  <c r="R14" i="256"/>
  <c r="R27" i="256"/>
  <c r="R30" i="256"/>
  <c r="N30" i="256"/>
  <c r="Q30" i="254"/>
  <c r="R30" i="254"/>
  <c r="P14" i="254"/>
  <c r="P27" i="254"/>
  <c r="P30" i="254"/>
  <c r="N27" i="254"/>
  <c r="N30" i="254"/>
  <c r="R14" i="254"/>
  <c r="R27" i="254"/>
  <c r="Q27" i="254"/>
  <c r="O30" i="261"/>
  <c r="F30" i="261"/>
  <c r="O27" i="260"/>
  <c r="L27" i="260"/>
  <c r="L30" i="260"/>
  <c r="F27" i="260"/>
  <c r="N27" i="260"/>
  <c r="P14" i="260"/>
  <c r="K30" i="260"/>
  <c r="J27" i="260"/>
  <c r="J30" i="260"/>
  <c r="I30" i="260"/>
  <c r="Q27" i="260"/>
  <c r="R14" i="260"/>
  <c r="D27" i="260"/>
  <c r="R27" i="259"/>
  <c r="F30" i="259"/>
  <c r="L30" i="259"/>
  <c r="P27" i="259"/>
  <c r="D30" i="259"/>
  <c r="O30" i="259"/>
  <c r="N30" i="259"/>
  <c r="N30" i="266"/>
  <c r="P14" i="266"/>
  <c r="P27" i="266"/>
  <c r="P30" i="266"/>
  <c r="R14" i="266"/>
  <c r="R27" i="266"/>
  <c r="Q27" i="266"/>
  <c r="Q30" i="266"/>
  <c r="B30" i="266"/>
  <c r="F27" i="266"/>
  <c r="D30" i="266"/>
  <c r="J30" i="266"/>
  <c r="Q27" i="265"/>
  <c r="Q30" i="265"/>
  <c r="R14" i="265"/>
  <c r="R27" i="265"/>
  <c r="N27" i="265"/>
  <c r="N30" i="265"/>
  <c r="P14" i="265"/>
  <c r="P27" i="265"/>
  <c r="C30" i="265"/>
  <c r="F30" i="265"/>
  <c r="D14" i="267"/>
  <c r="D27" i="267"/>
  <c r="D30" i="267"/>
  <c r="R14" i="264"/>
  <c r="R27" i="264"/>
  <c r="R30" i="264"/>
  <c r="Q27" i="264"/>
  <c r="Q30" i="264"/>
  <c r="N27" i="264"/>
  <c r="P14" i="264"/>
  <c r="P27" i="264"/>
  <c r="B30" i="264"/>
  <c r="H30" i="264"/>
  <c r="P26" i="264"/>
  <c r="O14" i="267"/>
  <c r="O27" i="267"/>
  <c r="O30" i="267"/>
  <c r="J14" i="267"/>
  <c r="J27" i="267"/>
  <c r="J30" i="267"/>
  <c r="N27" i="263"/>
  <c r="N30" i="263"/>
  <c r="P14" i="263"/>
  <c r="P27" i="263"/>
  <c r="P30" i="263"/>
  <c r="Q27" i="263"/>
  <c r="Q30" i="263"/>
  <c r="R14" i="263"/>
  <c r="R27" i="263"/>
  <c r="R30" i="263"/>
  <c r="N31" i="262"/>
  <c r="P13" i="267"/>
  <c r="P26" i="267"/>
  <c r="R13" i="267"/>
  <c r="R26" i="267"/>
  <c r="F14" i="267"/>
  <c r="F27" i="267"/>
  <c r="F30" i="267"/>
  <c r="N14" i="267"/>
  <c r="N27" i="267"/>
  <c r="N30" i="267"/>
  <c r="B27" i="267"/>
  <c r="B30" i="267"/>
  <c r="P14" i="261"/>
  <c r="P27" i="261"/>
  <c r="P30" i="261"/>
  <c r="N27" i="261"/>
  <c r="N30" i="261"/>
  <c r="L14" i="267"/>
  <c r="L27" i="267"/>
  <c r="L30" i="267"/>
  <c r="Q14" i="267"/>
  <c r="Q27" i="267"/>
  <c r="Q30" i="267"/>
  <c r="R14" i="261"/>
  <c r="R27" i="261"/>
  <c r="R30" i="261"/>
  <c r="Q27" i="261"/>
  <c r="Q30" i="261"/>
  <c r="D30" i="260"/>
  <c r="N30" i="260"/>
  <c r="F30" i="260"/>
  <c r="P27" i="260"/>
  <c r="P30" i="260"/>
  <c r="Q30" i="260"/>
  <c r="R27" i="260"/>
  <c r="R30" i="260"/>
  <c r="O30" i="260"/>
  <c r="P30" i="259"/>
  <c r="R30" i="259"/>
  <c r="F30" i="266"/>
  <c r="R30" i="266"/>
  <c r="R30" i="265"/>
  <c r="P30" i="265"/>
  <c r="P30" i="264"/>
  <c r="N30" i="264"/>
  <c r="I31" i="262"/>
  <c r="P14" i="267"/>
  <c r="P27" i="267"/>
  <c r="P30" i="267"/>
  <c r="R14" i="267"/>
  <c r="R27" i="267"/>
  <c r="R30" i="267"/>
  <c r="K31" i="262"/>
  <c r="D31" i="262"/>
  <c r="B31" i="262"/>
  <c r="C31" i="262"/>
  <c r="E31" i="262"/>
  <c r="F31" i="262"/>
  <c r="H31" i="262"/>
  <c r="R31" i="262"/>
  <c r="Q31" i="262"/>
  <c r="P31" i="262"/>
</calcChain>
</file>

<file path=xl/sharedStrings.xml><?xml version="1.0" encoding="utf-8"?>
<sst xmlns="http://schemas.openxmlformats.org/spreadsheetml/2006/main" count="584" uniqueCount="93">
  <si>
    <t>Year</t>
  </si>
  <si>
    <t>Start Year:</t>
  </si>
  <si>
    <t>Do not add or remove any rows or columns from this worksheet.</t>
  </si>
  <si>
    <t>Number of Years:</t>
  </si>
  <si>
    <t>Period</t>
  </si>
  <si>
    <t>Number of Months:</t>
  </si>
  <si>
    <t>Total</t>
  </si>
  <si>
    <t>Project File</t>
  </si>
  <si>
    <t>Report</t>
  </si>
  <si>
    <t>Worksheet</t>
  </si>
  <si>
    <t>Div1</t>
  </si>
  <si>
    <t>Division 1 Miami</t>
  </si>
  <si>
    <t>Division 2 Tampa</t>
  </si>
  <si>
    <t>Division 4 Orlando</t>
  </si>
  <si>
    <t>Division 5 Eustis</t>
  </si>
  <si>
    <t>Division 6 Jacksonville</t>
  </si>
  <si>
    <t>Division 8 Lakeland</t>
  </si>
  <si>
    <t>Division 9 Daytona</t>
  </si>
  <si>
    <t>Division 10 Avon Park</t>
  </si>
  <si>
    <t>Division 11 Sarasota</t>
  </si>
  <si>
    <t>Division 13 Jupiter</t>
  </si>
  <si>
    <t>Division 14 Panama City</t>
  </si>
  <si>
    <t>Division 15 Ocala</t>
  </si>
  <si>
    <t>Division 16 Fort Myers</t>
  </si>
  <si>
    <t>mFcstRpt</t>
  </si>
  <si>
    <t>Div2</t>
  </si>
  <si>
    <t>Div3</t>
  </si>
  <si>
    <t>Div4</t>
  </si>
  <si>
    <t>Div5</t>
  </si>
  <si>
    <t>Div6</t>
  </si>
  <si>
    <t>Div8</t>
  </si>
  <si>
    <t>Div9</t>
  </si>
  <si>
    <t>Div10</t>
  </si>
  <si>
    <t>Div11</t>
  </si>
  <si>
    <t>Div13</t>
  </si>
  <si>
    <t>Div14</t>
  </si>
  <si>
    <t>Div15</t>
  </si>
  <si>
    <t>Div16</t>
  </si>
  <si>
    <t>Div1_Miami.ndm</t>
  </si>
  <si>
    <t>Div2_Tampa.ndm</t>
  </si>
  <si>
    <t>Div3_StPete.ndm</t>
  </si>
  <si>
    <t>Div4_Orlando.ndm</t>
  </si>
  <si>
    <t>Div5_Eustis.ndm</t>
  </si>
  <si>
    <t>Div6_Jacksonville.ndm</t>
  </si>
  <si>
    <t>Div8_Lakeland.ndm</t>
  </si>
  <si>
    <t>Div9_Daytona.ndm</t>
  </si>
  <si>
    <t>Div10_AvonPark.ndm</t>
  </si>
  <si>
    <t>Div11_Sarasota.ndm</t>
  </si>
  <si>
    <t>Div13_Jupiter.ndm</t>
  </si>
  <si>
    <t>Div14_PanamaCity.ndm</t>
  </si>
  <si>
    <t>Div15_Ocala.ndm</t>
  </si>
  <si>
    <t>Div16_FortMyers.ndm</t>
  </si>
  <si>
    <t>mFcst.ResSales</t>
  </si>
  <si>
    <t>mFcst.ResSalesWN</t>
  </si>
  <si>
    <t>mFcst.ResCusts</t>
  </si>
  <si>
    <t>mFcst.ComSales</t>
  </si>
  <si>
    <t>mFcst.ComSalesWN</t>
  </si>
  <si>
    <t>mFcst.ComCusts</t>
  </si>
  <si>
    <t>Division 3 St. Petersburg</t>
  </si>
  <si>
    <t>Residential</t>
  </si>
  <si>
    <t>Sales</t>
  </si>
  <si>
    <t>Cust</t>
  </si>
  <si>
    <t>UPC</t>
  </si>
  <si>
    <t>Sales WN</t>
  </si>
  <si>
    <t>UPC WN</t>
  </si>
  <si>
    <t>Commercial</t>
  </si>
  <si>
    <t>22-27</t>
  </si>
  <si>
    <t>17-22</t>
  </si>
  <si>
    <t>Rate Sales</t>
  </si>
  <si>
    <t>RS1</t>
  </si>
  <si>
    <t>RS2</t>
  </si>
  <si>
    <t>RS3</t>
  </si>
  <si>
    <t>RESGS1</t>
  </si>
  <si>
    <t>RESGS2</t>
  </si>
  <si>
    <t>RESGS3</t>
  </si>
  <si>
    <t>RESGTS1</t>
  </si>
  <si>
    <t>RESGTS2</t>
  </si>
  <si>
    <t>RESGTS3</t>
  </si>
  <si>
    <t>RESSG</t>
  </si>
  <si>
    <t>SGS</t>
  </si>
  <si>
    <t>STGS</t>
  </si>
  <si>
    <t>GS1</t>
  </si>
  <si>
    <t>GS2</t>
  </si>
  <si>
    <t>GS3</t>
  </si>
  <si>
    <t>GTS1</t>
  </si>
  <si>
    <t>GTS2</t>
  </si>
  <si>
    <t>GTS3</t>
  </si>
  <si>
    <t>Rate Customers</t>
  </si>
  <si>
    <t>22-32</t>
  </si>
  <si>
    <t>Change</t>
  </si>
  <si>
    <t xml:space="preserve"> Change</t>
  </si>
  <si>
    <t>Actual Through 2022</t>
  </si>
  <si>
    <t>Forecast based on data through July 21022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</si>
</sst>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%"/>
  </numFmts>
  <fonts count="1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Helv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7" fillId="2" borderId="0" xfId="0" applyFont="1" applyFill="1"/>
    <xf numFmtId="0" fontId="6" fillId="2" borderId="0" xfId="0" applyFont="1" applyFill="1"/>
    <xf numFmtId="0" fontId="4" fillId="2" borderId="0" xfId="0" applyFont="1" applyFill="1"/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" fontId="4" fillId="2" borderId="0" xfId="0" applyNumberFormat="1" applyFont="1" applyFill="1" applyAlignment="1">
      <alignment horizontal="left"/>
    </xf>
    <xf numFmtId="3" fontId="0" fillId="0" borderId="0" xfId="0" applyNumberFormat="1"/>
    <xf numFmtId="0" fontId="8" fillId="2" borderId="0" xfId="0" applyFont="1" applyFill="1" applyAlignment="1">
      <alignment horizontal="left"/>
    </xf>
    <xf numFmtId="166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2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166" fontId="0" fillId="0" borderId="2" xfId="0" applyNumberFormat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8" xfId="0" applyBorder="1"/>
    <xf numFmtId="0" fontId="4" fillId="0" borderId="8" xfId="0" applyFont="1" applyBorder="1"/>
    <xf numFmtId="0" fontId="0" fillId="0" borderId="9" xfId="0" applyBorder="1"/>
    <xf numFmtId="0" fontId="0" fillId="0" borderId="7" xfId="0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8" fillId="0" borderId="0" xfId="0" quotePrefix="1" applyFont="1" applyBorder="1" applyAlignment="1">
      <alignment horizontal="left"/>
    </xf>
    <xf numFmtId="0" fontId="0" fillId="0" borderId="0" xfId="0" quotePrefix="1" applyBorder="1" applyAlignment="1">
      <alignment horizontal="left"/>
    </xf>
    <xf numFmtId="3" fontId="0" fillId="0" borderId="0" xfId="0" applyNumberFormat="1" applyBorder="1"/>
    <xf numFmtId="3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Fill="1"/>
    <xf numFmtId="3" fontId="8" fillId="0" borderId="0" xfId="0" applyNumberFormat="1" applyFont="1"/>
    <xf numFmtId="0" fontId="8" fillId="0" borderId="0" xfId="0" applyFont="1"/>
    <xf numFmtId="3" fontId="4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3">
    <cellStyle name="Normal" xfId="0" builtinId="0"/>
    <cellStyle name="Percen - Style1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</xdr:row>
          <xdr:rowOff>9525</xdr:rowOff>
        </xdr:from>
        <xdr:to>
          <xdr:col>2</xdr:col>
          <xdr:colOff>257175</xdr:colOff>
          <xdr:row>3</xdr:row>
          <xdr:rowOff>19050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Get Forecast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D27"/>
  <sheetViews>
    <sheetView workbookViewId="0">
      <selection activeCell="A26" sqref="A26"/>
    </sheetView>
  </sheetViews>
  <sheetFormatPr defaultColWidth="0" defaultRowHeight="12.75" zeroHeight="1" x14ac:dyDescent="0.2"/>
  <cols>
    <col min="1" max="1" width="73.5703125" bestFit="1" customWidth="1"/>
    <col min="2" max="2" width="41.85546875" bestFit="1" customWidth="1"/>
    <col min="3" max="3" width="11.85546875" bestFit="1" customWidth="1"/>
    <col min="4" max="4" width="10.5703125" bestFit="1" customWidth="1"/>
    <col min="5" max="16384" width="9.140625" hidden="1"/>
  </cols>
  <sheetData>
    <row r="1" spans="1:4" x14ac:dyDescent="0.2">
      <c r="A1" s="3"/>
      <c r="B1" s="3"/>
      <c r="C1" s="3"/>
      <c r="D1" s="3"/>
    </row>
    <row r="2" spans="1:4" x14ac:dyDescent="0.2">
      <c r="A2" s="3"/>
      <c r="B2" s="3"/>
      <c r="C2" s="3"/>
      <c r="D2" s="3"/>
    </row>
    <row r="3" spans="1:4" x14ac:dyDescent="0.2">
      <c r="A3" s="3"/>
      <c r="B3" s="3"/>
      <c r="C3" s="3"/>
      <c r="D3" s="3"/>
    </row>
    <row r="4" spans="1:4" x14ac:dyDescent="0.2">
      <c r="A4" s="3"/>
      <c r="B4" s="3"/>
      <c r="C4" s="3"/>
      <c r="D4" s="3"/>
    </row>
    <row r="5" spans="1:4" x14ac:dyDescent="0.2">
      <c r="A5" s="3"/>
      <c r="B5" s="3"/>
      <c r="C5" s="3"/>
      <c r="D5" s="3"/>
    </row>
    <row r="6" spans="1:4" ht="15" x14ac:dyDescent="0.2">
      <c r="A6" s="4" t="s">
        <v>2</v>
      </c>
      <c r="B6" s="3"/>
      <c r="C6" s="3"/>
      <c r="D6" s="3"/>
    </row>
    <row r="7" spans="1:4" x14ac:dyDescent="0.2">
      <c r="A7" s="5"/>
      <c r="B7" s="3"/>
      <c r="C7" s="3"/>
      <c r="D7" s="3"/>
    </row>
    <row r="8" spans="1:4" x14ac:dyDescent="0.2">
      <c r="A8" s="3"/>
      <c r="B8" s="3"/>
      <c r="C8" s="3"/>
      <c r="D8" s="3"/>
    </row>
    <row r="9" spans="1:4" x14ac:dyDescent="0.2">
      <c r="A9" s="6" t="s">
        <v>1</v>
      </c>
      <c r="B9" s="9">
        <v>40544</v>
      </c>
      <c r="C9" s="3"/>
      <c r="D9" s="3"/>
    </row>
    <row r="10" spans="1:4" x14ac:dyDescent="0.2">
      <c r="A10" s="6" t="s">
        <v>3</v>
      </c>
      <c r="B10" s="7">
        <v>30</v>
      </c>
      <c r="C10" s="3"/>
      <c r="D10" s="3"/>
    </row>
    <row r="11" spans="1:4" x14ac:dyDescent="0.2">
      <c r="A11" s="6" t="s">
        <v>5</v>
      </c>
      <c r="B11" s="7">
        <f>B10*12</f>
        <v>360</v>
      </c>
      <c r="C11" s="3"/>
      <c r="D11" s="3"/>
    </row>
    <row r="12" spans="1:4" x14ac:dyDescent="0.2">
      <c r="A12" s="6"/>
      <c r="B12" s="13" t="s">
        <v>7</v>
      </c>
      <c r="C12" s="6" t="s">
        <v>8</v>
      </c>
      <c r="D12" s="6" t="s">
        <v>9</v>
      </c>
    </row>
    <row r="13" spans="1:4" x14ac:dyDescent="0.2">
      <c r="A13" s="6" t="s">
        <v>11</v>
      </c>
      <c r="B13" s="15" t="s">
        <v>38</v>
      </c>
      <c r="C13" s="3" t="s">
        <v>24</v>
      </c>
      <c r="D13" s="3" t="s">
        <v>10</v>
      </c>
    </row>
    <row r="14" spans="1:4" x14ac:dyDescent="0.2">
      <c r="A14" s="6" t="s">
        <v>12</v>
      </c>
      <c r="B14" s="15" t="s">
        <v>39</v>
      </c>
      <c r="C14" s="3" t="s">
        <v>24</v>
      </c>
      <c r="D14" s="3" t="s">
        <v>25</v>
      </c>
    </row>
    <row r="15" spans="1:4" x14ac:dyDescent="0.2">
      <c r="A15" s="6" t="s">
        <v>58</v>
      </c>
      <c r="B15" s="15" t="s">
        <v>40</v>
      </c>
      <c r="C15" s="3" t="s">
        <v>24</v>
      </c>
      <c r="D15" s="3" t="s">
        <v>26</v>
      </c>
    </row>
    <row r="16" spans="1:4" x14ac:dyDescent="0.2">
      <c r="A16" s="6" t="s">
        <v>13</v>
      </c>
      <c r="B16" s="15" t="s">
        <v>41</v>
      </c>
      <c r="C16" s="3" t="s">
        <v>24</v>
      </c>
      <c r="D16" s="3" t="s">
        <v>27</v>
      </c>
    </row>
    <row r="17" spans="1:4" x14ac:dyDescent="0.2">
      <c r="A17" s="6" t="s">
        <v>14</v>
      </c>
      <c r="B17" s="15" t="s">
        <v>42</v>
      </c>
      <c r="C17" s="3" t="s">
        <v>24</v>
      </c>
      <c r="D17" s="3" t="s">
        <v>28</v>
      </c>
    </row>
    <row r="18" spans="1:4" x14ac:dyDescent="0.2">
      <c r="A18" s="6" t="s">
        <v>15</v>
      </c>
      <c r="B18" s="15" t="s">
        <v>43</v>
      </c>
      <c r="C18" s="3" t="s">
        <v>24</v>
      </c>
      <c r="D18" s="3" t="s">
        <v>29</v>
      </c>
    </row>
    <row r="19" spans="1:4" x14ac:dyDescent="0.2">
      <c r="A19" s="6" t="s">
        <v>16</v>
      </c>
      <c r="B19" s="15" t="s">
        <v>44</v>
      </c>
      <c r="C19" s="3" t="s">
        <v>24</v>
      </c>
      <c r="D19" s="3" t="s">
        <v>30</v>
      </c>
    </row>
    <row r="20" spans="1:4" x14ac:dyDescent="0.2">
      <c r="A20" s="6" t="s">
        <v>17</v>
      </c>
      <c r="B20" s="15" t="s">
        <v>45</v>
      </c>
      <c r="C20" s="3" t="s">
        <v>24</v>
      </c>
      <c r="D20" s="3" t="s">
        <v>31</v>
      </c>
    </row>
    <row r="21" spans="1:4" x14ac:dyDescent="0.2">
      <c r="A21" s="6" t="s">
        <v>18</v>
      </c>
      <c r="B21" s="15" t="s">
        <v>46</v>
      </c>
      <c r="C21" s="3" t="s">
        <v>24</v>
      </c>
      <c r="D21" s="3" t="s">
        <v>32</v>
      </c>
    </row>
    <row r="22" spans="1:4" x14ac:dyDescent="0.2">
      <c r="A22" s="6" t="s">
        <v>19</v>
      </c>
      <c r="B22" s="15" t="s">
        <v>47</v>
      </c>
      <c r="C22" s="3" t="s">
        <v>24</v>
      </c>
      <c r="D22" s="3" t="s">
        <v>33</v>
      </c>
    </row>
    <row r="23" spans="1:4" x14ac:dyDescent="0.2">
      <c r="A23" s="6" t="s">
        <v>20</v>
      </c>
      <c r="B23" s="15" t="s">
        <v>48</v>
      </c>
      <c r="C23" s="3" t="s">
        <v>24</v>
      </c>
      <c r="D23" s="3" t="s">
        <v>34</v>
      </c>
    </row>
    <row r="24" spans="1:4" x14ac:dyDescent="0.2">
      <c r="A24" s="6" t="s">
        <v>21</v>
      </c>
      <c r="B24" s="15" t="s">
        <v>49</v>
      </c>
      <c r="C24" s="3" t="s">
        <v>24</v>
      </c>
      <c r="D24" s="3" t="s">
        <v>35</v>
      </c>
    </row>
    <row r="25" spans="1:4" x14ac:dyDescent="0.2">
      <c r="A25" s="6" t="s">
        <v>22</v>
      </c>
      <c r="B25" s="15" t="s">
        <v>50</v>
      </c>
      <c r="C25" s="3" t="s">
        <v>24</v>
      </c>
      <c r="D25" s="3" t="s">
        <v>36</v>
      </c>
    </row>
    <row r="26" spans="1:4" x14ac:dyDescent="0.2">
      <c r="A26" s="6" t="s">
        <v>23</v>
      </c>
      <c r="B26" s="15" t="s">
        <v>51</v>
      </c>
      <c r="C26" s="3" t="s">
        <v>24</v>
      </c>
      <c r="D26" s="3" t="s">
        <v>37</v>
      </c>
    </row>
    <row r="27" spans="1:4" x14ac:dyDescent="0.2">
      <c r="A27" s="6"/>
      <c r="B27" s="8"/>
      <c r="C27" s="3"/>
      <c r="D27" s="3"/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RunAllExports">
                <anchor moveWithCells="1" sizeWithCells="1">
                  <from>
                    <xdr:col>0</xdr:col>
                    <xdr:colOff>257175</xdr:colOff>
                    <xdr:row>1</xdr:row>
                    <xdr:rowOff>9525</xdr:rowOff>
                  </from>
                  <to>
                    <xdr:col>2</xdr:col>
                    <xdr:colOff>257175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I1" sqref="I1:BH65536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1351314.8</v>
      </c>
      <c r="D2" s="14">
        <v>1497740.5114802532</v>
      </c>
      <c r="E2" s="14">
        <v>45494</v>
      </c>
      <c r="F2" s="14">
        <v>5311968.6999999993</v>
      </c>
      <c r="G2" s="14">
        <v>5531243.6306178961</v>
      </c>
      <c r="H2" s="14">
        <v>4359</v>
      </c>
    </row>
    <row r="3" spans="1:8" x14ac:dyDescent="0.2">
      <c r="A3" s="2">
        <v>2014</v>
      </c>
      <c r="B3" s="2">
        <v>2</v>
      </c>
      <c r="C3" s="14">
        <v>1527538.5999999996</v>
      </c>
      <c r="D3" s="14">
        <v>1473896.2898422256</v>
      </c>
      <c r="E3" s="14">
        <v>45800</v>
      </c>
      <c r="F3" s="14">
        <v>5125057.4000000004</v>
      </c>
      <c r="G3" s="14">
        <v>5044951.0933656758</v>
      </c>
      <c r="H3" s="14">
        <v>4380</v>
      </c>
    </row>
    <row r="4" spans="1:8" x14ac:dyDescent="0.2">
      <c r="A4" s="2">
        <v>2014</v>
      </c>
      <c r="B4" s="2">
        <v>3</v>
      </c>
      <c r="C4" s="14">
        <v>1187854.2</v>
      </c>
      <c r="D4" s="14">
        <v>1228599.5345677587</v>
      </c>
      <c r="E4" s="14">
        <v>45993</v>
      </c>
      <c r="F4" s="14">
        <v>4794703.1999999993</v>
      </c>
      <c r="G4" s="14">
        <v>4855262.8380733598</v>
      </c>
      <c r="H4" s="14">
        <v>4381</v>
      </c>
    </row>
    <row r="5" spans="1:8" x14ac:dyDescent="0.2">
      <c r="A5" s="2">
        <v>2014</v>
      </c>
      <c r="B5" s="2">
        <v>4</v>
      </c>
      <c r="C5" s="14">
        <v>1002055.2999999998</v>
      </c>
      <c r="D5" s="14">
        <v>942879.18199195294</v>
      </c>
      <c r="E5" s="14">
        <v>45985</v>
      </c>
      <c r="F5" s="14">
        <v>4771794.7999999989</v>
      </c>
      <c r="G5" s="14">
        <v>4683419.5215818705</v>
      </c>
      <c r="H5" s="14">
        <v>4404</v>
      </c>
    </row>
    <row r="6" spans="1:8" x14ac:dyDescent="0.2">
      <c r="A6" s="2">
        <v>2014</v>
      </c>
      <c r="B6" s="2">
        <v>5</v>
      </c>
      <c r="C6" s="14">
        <v>707566.7</v>
      </c>
      <c r="D6" s="14">
        <v>692206.59983266331</v>
      </c>
      <c r="E6" s="14">
        <v>46082</v>
      </c>
      <c r="F6" s="14">
        <v>3675948.6999999997</v>
      </c>
      <c r="G6" s="14">
        <v>3653113.6928912769</v>
      </c>
      <c r="H6" s="14">
        <v>4396</v>
      </c>
    </row>
    <row r="7" spans="1:8" x14ac:dyDescent="0.2">
      <c r="A7" s="2">
        <v>2014</v>
      </c>
      <c r="B7" s="2">
        <v>6</v>
      </c>
      <c r="C7" s="14">
        <v>648879.10000000009</v>
      </c>
      <c r="D7" s="14">
        <v>643177.37538551609</v>
      </c>
      <c r="E7" s="14">
        <v>46062</v>
      </c>
      <c r="F7" s="14">
        <v>3972997.5</v>
      </c>
      <c r="G7" s="14">
        <v>3964501.6001513363</v>
      </c>
      <c r="H7" s="14">
        <v>4407</v>
      </c>
    </row>
    <row r="8" spans="1:8" x14ac:dyDescent="0.2">
      <c r="A8" s="2">
        <v>2014</v>
      </c>
      <c r="B8" s="2">
        <v>7</v>
      </c>
      <c r="C8" s="14">
        <v>587843.1</v>
      </c>
      <c r="D8" s="14">
        <v>587924.22428009193</v>
      </c>
      <c r="E8" s="14">
        <v>46101</v>
      </c>
      <c r="F8" s="14">
        <v>3816744.4</v>
      </c>
      <c r="G8" s="14">
        <v>3816865.628981106</v>
      </c>
      <c r="H8" s="14">
        <v>4426</v>
      </c>
    </row>
    <row r="9" spans="1:8" x14ac:dyDescent="0.2">
      <c r="A9" s="2">
        <v>2014</v>
      </c>
      <c r="B9" s="2">
        <v>8</v>
      </c>
      <c r="C9" s="14">
        <v>503856.1</v>
      </c>
      <c r="D9" s="14">
        <v>503856.1</v>
      </c>
      <c r="E9" s="14">
        <v>45952</v>
      </c>
      <c r="F9" s="14">
        <v>3412231.2</v>
      </c>
      <c r="G9" s="14">
        <v>3412231.2</v>
      </c>
      <c r="H9" s="14">
        <v>4432</v>
      </c>
    </row>
    <row r="10" spans="1:8" x14ac:dyDescent="0.2">
      <c r="A10" s="2">
        <v>2014</v>
      </c>
      <c r="B10" s="2">
        <v>9</v>
      </c>
      <c r="C10" s="14">
        <v>565614.60000000009</v>
      </c>
      <c r="D10" s="14">
        <v>565614.60000000009</v>
      </c>
      <c r="E10" s="14">
        <v>45761</v>
      </c>
      <c r="F10" s="14">
        <v>3787226.5999999996</v>
      </c>
      <c r="G10" s="14">
        <v>3787226.5999999996</v>
      </c>
      <c r="H10" s="14">
        <v>4432</v>
      </c>
    </row>
    <row r="11" spans="1:8" x14ac:dyDescent="0.2">
      <c r="A11" s="2">
        <v>2014</v>
      </c>
      <c r="B11" s="2">
        <v>10</v>
      </c>
      <c r="C11" s="14">
        <v>608438.79999999993</v>
      </c>
      <c r="D11" s="14">
        <v>606233.25873415964</v>
      </c>
      <c r="E11" s="14">
        <v>45782</v>
      </c>
      <c r="F11" s="14">
        <v>3780810.6</v>
      </c>
      <c r="G11" s="14">
        <v>3777477.0914343321</v>
      </c>
      <c r="H11" s="14">
        <v>4455</v>
      </c>
    </row>
    <row r="12" spans="1:8" x14ac:dyDescent="0.2">
      <c r="A12" s="2">
        <v>2014</v>
      </c>
      <c r="B12" s="2">
        <v>11</v>
      </c>
      <c r="C12" s="14">
        <v>772486.89999999991</v>
      </c>
      <c r="D12" s="14">
        <v>741616.47881826409</v>
      </c>
      <c r="E12" s="14">
        <v>45780</v>
      </c>
      <c r="F12" s="14">
        <v>4157766</v>
      </c>
      <c r="G12" s="14">
        <v>4111118.053694413</v>
      </c>
      <c r="H12" s="14">
        <v>4458</v>
      </c>
    </row>
    <row r="13" spans="1:8" x14ac:dyDescent="0.2">
      <c r="A13" s="2">
        <v>2014</v>
      </c>
      <c r="B13" s="2">
        <v>12</v>
      </c>
      <c r="C13" s="14">
        <v>1102009.8</v>
      </c>
      <c r="D13" s="14">
        <v>1025113.3176378217</v>
      </c>
      <c r="E13" s="14">
        <v>45887</v>
      </c>
      <c r="F13" s="14">
        <v>4749221.0999999996</v>
      </c>
      <c r="G13" s="14">
        <v>4633213.9975933675</v>
      </c>
      <c r="H13" s="14">
        <v>4466</v>
      </c>
    </row>
    <row r="14" spans="1:8" x14ac:dyDescent="0.2">
      <c r="A14" s="2">
        <v>2015</v>
      </c>
      <c r="B14" s="2">
        <v>1</v>
      </c>
      <c r="C14" s="14">
        <v>1392289.1000000003</v>
      </c>
      <c r="D14" s="14">
        <v>1447593.1047235751</v>
      </c>
      <c r="E14" s="14">
        <v>45774</v>
      </c>
      <c r="F14" s="14">
        <v>5419343.7000000002</v>
      </c>
      <c r="G14" s="14">
        <v>5502909.2183823204</v>
      </c>
      <c r="H14" s="14">
        <v>4492</v>
      </c>
    </row>
    <row r="15" spans="1:8" x14ac:dyDescent="0.2">
      <c r="A15" s="2">
        <v>2015</v>
      </c>
      <c r="B15" s="2">
        <v>2</v>
      </c>
      <c r="C15" s="14">
        <v>1426472</v>
      </c>
      <c r="D15" s="14">
        <v>1363824.7499037397</v>
      </c>
      <c r="E15" s="14">
        <v>46076</v>
      </c>
      <c r="F15" s="14">
        <v>4988707.6999999993</v>
      </c>
      <c r="G15" s="14">
        <v>4894468.9771173447</v>
      </c>
      <c r="H15" s="14">
        <v>4498</v>
      </c>
    </row>
    <row r="16" spans="1:8" x14ac:dyDescent="0.2">
      <c r="A16" s="2">
        <v>2015</v>
      </c>
      <c r="B16" s="2">
        <v>3</v>
      </c>
      <c r="C16" s="14">
        <v>1452739.6999999997</v>
      </c>
      <c r="D16" s="14">
        <v>1420532.9486431009</v>
      </c>
      <c r="E16" s="14">
        <v>46317</v>
      </c>
      <c r="F16" s="14">
        <v>5442817.5999999987</v>
      </c>
      <c r="G16" s="14">
        <v>5394461.7364646168</v>
      </c>
      <c r="H16" s="14">
        <v>4509</v>
      </c>
    </row>
    <row r="17" spans="1:8" x14ac:dyDescent="0.2">
      <c r="A17" s="2">
        <v>2015</v>
      </c>
      <c r="B17" s="2">
        <v>4</v>
      </c>
      <c r="C17" s="14">
        <v>952914.29999999993</v>
      </c>
      <c r="D17" s="14">
        <v>1146273.2493054748</v>
      </c>
      <c r="E17" s="14">
        <v>46210</v>
      </c>
      <c r="F17" s="14">
        <v>4836643.8</v>
      </c>
      <c r="G17" s="14">
        <v>5129481.8467724137</v>
      </c>
      <c r="H17" s="14">
        <v>4534</v>
      </c>
    </row>
    <row r="18" spans="1:8" x14ac:dyDescent="0.2">
      <c r="A18" s="2">
        <v>2015</v>
      </c>
      <c r="B18" s="2">
        <v>5</v>
      </c>
      <c r="C18" s="14">
        <v>634549</v>
      </c>
      <c r="D18" s="14">
        <v>727983.07019716746</v>
      </c>
      <c r="E18" s="14">
        <v>46423</v>
      </c>
      <c r="F18" s="14">
        <v>3718689.2</v>
      </c>
      <c r="G18" s="14">
        <v>3860836.2781715221</v>
      </c>
      <c r="H18" s="14">
        <v>4570</v>
      </c>
    </row>
    <row r="19" spans="1:8" x14ac:dyDescent="0.2">
      <c r="A19" s="2">
        <v>2015</v>
      </c>
      <c r="B19" s="2">
        <v>6</v>
      </c>
      <c r="C19" s="14">
        <v>630468.1</v>
      </c>
      <c r="D19" s="14">
        <v>640031.57392347802</v>
      </c>
      <c r="E19" s="14">
        <v>46398</v>
      </c>
      <c r="F19" s="14">
        <v>4201314.9000000004</v>
      </c>
      <c r="G19" s="14">
        <v>4215943.4668126227</v>
      </c>
      <c r="H19" s="14">
        <v>4587</v>
      </c>
    </row>
    <row r="20" spans="1:8" x14ac:dyDescent="0.2">
      <c r="A20" s="2">
        <v>2015</v>
      </c>
      <c r="B20" s="2">
        <v>7</v>
      </c>
      <c r="C20" s="14">
        <v>551859.39999999991</v>
      </c>
      <c r="D20" s="14">
        <v>551940.94571997924</v>
      </c>
      <c r="E20" s="14">
        <v>46238</v>
      </c>
      <c r="F20" s="14">
        <v>3938801.8</v>
      </c>
      <c r="G20" s="14">
        <v>3938926.4586167592</v>
      </c>
      <c r="H20" s="14">
        <v>4563</v>
      </c>
    </row>
    <row r="21" spans="1:8" x14ac:dyDescent="0.2">
      <c r="A21" s="2">
        <v>2015</v>
      </c>
      <c r="B21" s="2">
        <v>8</v>
      </c>
      <c r="C21" s="14">
        <v>545175.1</v>
      </c>
      <c r="D21" s="14">
        <v>545175.1</v>
      </c>
      <c r="E21" s="14">
        <v>46271</v>
      </c>
      <c r="F21" s="14">
        <v>3711558.8</v>
      </c>
      <c r="G21" s="14">
        <v>3711558.8</v>
      </c>
      <c r="H21" s="14">
        <v>4579</v>
      </c>
    </row>
    <row r="22" spans="1:8" x14ac:dyDescent="0.2">
      <c r="A22" s="2">
        <v>2015</v>
      </c>
      <c r="B22" s="2">
        <v>9</v>
      </c>
      <c r="C22" s="14">
        <v>508570.8000000001</v>
      </c>
      <c r="D22" s="14">
        <v>508570.8000000001</v>
      </c>
      <c r="E22" s="14">
        <v>46210</v>
      </c>
      <c r="F22" s="14">
        <v>3487738.8</v>
      </c>
      <c r="G22" s="14">
        <v>3487738.8</v>
      </c>
      <c r="H22" s="14">
        <v>4583</v>
      </c>
    </row>
    <row r="23" spans="1:8" x14ac:dyDescent="0.2">
      <c r="A23" s="2">
        <v>2015</v>
      </c>
      <c r="B23" s="2">
        <v>10</v>
      </c>
      <c r="C23" s="14">
        <v>579216.09999999986</v>
      </c>
      <c r="D23" s="14">
        <v>583756.62453257223</v>
      </c>
      <c r="E23" s="14">
        <v>46144</v>
      </c>
      <c r="F23" s="14">
        <v>3749879.9999999995</v>
      </c>
      <c r="G23" s="14">
        <v>3756883.5095648896</v>
      </c>
      <c r="H23" s="14">
        <v>4584</v>
      </c>
    </row>
    <row r="24" spans="1:8" x14ac:dyDescent="0.2">
      <c r="A24" s="2">
        <v>2015</v>
      </c>
      <c r="B24" s="2">
        <v>11</v>
      </c>
      <c r="C24" s="14">
        <v>677909.9</v>
      </c>
      <c r="D24" s="14">
        <v>839191.90928485431</v>
      </c>
      <c r="E24" s="14">
        <v>46208</v>
      </c>
      <c r="F24" s="14">
        <v>4027971.2</v>
      </c>
      <c r="G24" s="14">
        <v>4277788.5738934427</v>
      </c>
      <c r="H24" s="14">
        <v>4605</v>
      </c>
    </row>
    <row r="25" spans="1:8" x14ac:dyDescent="0.2">
      <c r="A25" s="2">
        <v>2015</v>
      </c>
      <c r="B25" s="2">
        <v>12</v>
      </c>
      <c r="C25" s="14">
        <v>796937.69999999984</v>
      </c>
      <c r="D25" s="14">
        <v>1123369.7082931763</v>
      </c>
      <c r="E25" s="14">
        <v>46319</v>
      </c>
      <c r="F25" s="14">
        <v>4475975</v>
      </c>
      <c r="G25" s="14">
        <v>4984629.0536254998</v>
      </c>
      <c r="H25" s="14">
        <v>4639</v>
      </c>
    </row>
    <row r="26" spans="1:8" x14ac:dyDescent="0.2">
      <c r="A26" s="2">
        <v>2016</v>
      </c>
      <c r="B26" s="2">
        <v>1</v>
      </c>
      <c r="C26" s="14">
        <v>1179450</v>
      </c>
      <c r="D26" s="14">
        <v>1016647.6572733561</v>
      </c>
      <c r="E26" s="14">
        <v>46328</v>
      </c>
      <c r="F26" s="14">
        <v>5397905.2999999998</v>
      </c>
      <c r="G26" s="14">
        <v>5146363.2368024858</v>
      </c>
      <c r="H26" s="14">
        <v>4608</v>
      </c>
    </row>
    <row r="27" spans="1:8" x14ac:dyDescent="0.2">
      <c r="A27" s="2">
        <v>2016</v>
      </c>
      <c r="B27" s="2">
        <v>2</v>
      </c>
      <c r="C27" s="14">
        <v>1506468.8</v>
      </c>
      <c r="D27" s="14">
        <v>1383093.7971360078</v>
      </c>
      <c r="E27" s="14">
        <v>46705</v>
      </c>
      <c r="F27" s="14">
        <v>5473641</v>
      </c>
      <c r="G27" s="14">
        <v>5283235.5723234657</v>
      </c>
      <c r="H27" s="14">
        <v>4638</v>
      </c>
    </row>
    <row r="28" spans="1:8" x14ac:dyDescent="0.2">
      <c r="A28" s="2">
        <v>2016</v>
      </c>
      <c r="B28" s="2">
        <v>3</v>
      </c>
      <c r="C28" s="14">
        <v>1278325.4000000001</v>
      </c>
      <c r="D28" s="14">
        <v>1229697.7179565323</v>
      </c>
      <c r="E28" s="14">
        <v>47191</v>
      </c>
      <c r="F28" s="14">
        <v>5318048.4999999991</v>
      </c>
      <c r="G28" s="14">
        <v>5243178.4211547514</v>
      </c>
      <c r="H28" s="14">
        <v>4672</v>
      </c>
    </row>
    <row r="29" spans="1:8" x14ac:dyDescent="0.2">
      <c r="A29" s="2">
        <v>2016</v>
      </c>
      <c r="B29" s="2">
        <v>4</v>
      </c>
      <c r="C29" s="14">
        <v>965676.19999999984</v>
      </c>
      <c r="D29" s="14">
        <v>1068975.0265727309</v>
      </c>
      <c r="E29" s="14">
        <v>46935</v>
      </c>
      <c r="F29" s="14">
        <v>4973621.3999999994</v>
      </c>
      <c r="G29" s="14">
        <v>5133342.0728330407</v>
      </c>
      <c r="H29" s="14">
        <v>4663</v>
      </c>
    </row>
    <row r="30" spans="1:8" x14ac:dyDescent="0.2">
      <c r="A30" s="2">
        <v>2016</v>
      </c>
      <c r="B30" s="2">
        <v>5</v>
      </c>
      <c r="C30" s="14">
        <v>779868.10000000009</v>
      </c>
      <c r="D30" s="14">
        <v>782242.86896281142</v>
      </c>
      <c r="E30" s="14">
        <v>46999</v>
      </c>
      <c r="F30" s="14">
        <v>4530405.2</v>
      </c>
      <c r="G30" s="14">
        <v>4534073.1055840403</v>
      </c>
      <c r="H30" s="14">
        <v>4663</v>
      </c>
    </row>
    <row r="31" spans="1:8" x14ac:dyDescent="0.2">
      <c r="A31" s="2">
        <v>2016</v>
      </c>
      <c r="B31" s="2">
        <v>6</v>
      </c>
      <c r="C31" s="14">
        <v>620747.90000000014</v>
      </c>
      <c r="D31" s="14">
        <v>614969.49549787142</v>
      </c>
      <c r="E31" s="14">
        <v>46970</v>
      </c>
      <c r="F31" s="14">
        <v>4069113.6</v>
      </c>
      <c r="G31" s="14">
        <v>4060179.2504041982</v>
      </c>
      <c r="H31" s="14">
        <v>4664</v>
      </c>
    </row>
    <row r="32" spans="1:8" x14ac:dyDescent="0.2">
      <c r="A32" s="2">
        <v>2016</v>
      </c>
      <c r="B32" s="2">
        <v>7</v>
      </c>
      <c r="C32" s="14">
        <v>535199.10000000009</v>
      </c>
      <c r="D32" s="14">
        <v>535286.94254314189</v>
      </c>
      <c r="E32" s="14">
        <v>47164</v>
      </c>
      <c r="F32" s="14">
        <v>3728573.8</v>
      </c>
      <c r="G32" s="14">
        <v>3728709.4774049246</v>
      </c>
      <c r="H32" s="14">
        <v>4677</v>
      </c>
    </row>
    <row r="33" spans="1:8" x14ac:dyDescent="0.2">
      <c r="A33" s="2">
        <v>2016</v>
      </c>
      <c r="B33" s="2">
        <v>8</v>
      </c>
      <c r="C33" s="14">
        <v>504292.00000000006</v>
      </c>
      <c r="D33" s="14">
        <v>504292.00000000006</v>
      </c>
      <c r="E33" s="14">
        <v>46918</v>
      </c>
      <c r="F33" s="14">
        <v>3712527.4</v>
      </c>
      <c r="G33" s="14">
        <v>3712527.4</v>
      </c>
      <c r="H33" s="14">
        <v>4690</v>
      </c>
    </row>
    <row r="34" spans="1:8" x14ac:dyDescent="0.2">
      <c r="A34" s="2">
        <v>2016</v>
      </c>
      <c r="B34" s="2">
        <v>9</v>
      </c>
      <c r="C34" s="14">
        <v>564668.1</v>
      </c>
      <c r="D34" s="14">
        <v>564668.1</v>
      </c>
      <c r="E34" s="14">
        <v>46845</v>
      </c>
      <c r="F34" s="14">
        <v>3897618</v>
      </c>
      <c r="G34" s="14">
        <v>3897618</v>
      </c>
      <c r="H34" s="14">
        <v>4683</v>
      </c>
    </row>
    <row r="35" spans="1:8" x14ac:dyDescent="0.2">
      <c r="A35" s="2">
        <v>2016</v>
      </c>
      <c r="B35" s="2">
        <v>10</v>
      </c>
      <c r="C35" s="14">
        <v>576049.80000000005</v>
      </c>
      <c r="D35" s="14">
        <v>582259.10299694049</v>
      </c>
      <c r="E35" s="14">
        <v>46892</v>
      </c>
      <c r="F35" s="14">
        <v>3555482.1</v>
      </c>
      <c r="G35" s="14">
        <v>3565171.5080934265</v>
      </c>
      <c r="H35" s="14">
        <v>4691</v>
      </c>
    </row>
    <row r="36" spans="1:8" x14ac:dyDescent="0.2">
      <c r="A36" s="2">
        <v>2016</v>
      </c>
      <c r="B36" s="2">
        <v>11</v>
      </c>
      <c r="C36" s="14">
        <v>704097.60000000009</v>
      </c>
      <c r="D36" s="14">
        <v>733650.3693097193</v>
      </c>
      <c r="E36" s="14">
        <v>46889</v>
      </c>
      <c r="F36" s="14">
        <v>4069532.0999999996</v>
      </c>
      <c r="G36" s="14">
        <v>4115822.3144214284</v>
      </c>
      <c r="H36" s="14">
        <v>4707</v>
      </c>
    </row>
    <row r="37" spans="1:8" x14ac:dyDescent="0.2">
      <c r="A37" s="2">
        <v>2016</v>
      </c>
      <c r="B37" s="2">
        <v>12</v>
      </c>
      <c r="C37" s="14">
        <v>966265.20000000007</v>
      </c>
      <c r="D37" s="14">
        <v>1075042.2181717828</v>
      </c>
      <c r="E37" s="14">
        <v>46965</v>
      </c>
      <c r="F37" s="14">
        <v>4849584.5999999996</v>
      </c>
      <c r="G37" s="14">
        <v>5020801.9584241537</v>
      </c>
      <c r="H37" s="14">
        <v>4737</v>
      </c>
    </row>
    <row r="38" spans="1:8" x14ac:dyDescent="0.2">
      <c r="A38" s="2">
        <v>2017</v>
      </c>
      <c r="B38" s="2">
        <v>1</v>
      </c>
      <c r="C38" s="14">
        <v>1260579.4999999998</v>
      </c>
      <c r="D38" s="14">
        <v>1641973.2597478032</v>
      </c>
      <c r="E38" s="14">
        <v>46203</v>
      </c>
      <c r="F38" s="14">
        <v>5459028.0999999996</v>
      </c>
      <c r="G38" s="14">
        <v>6054246.9242375661</v>
      </c>
      <c r="H38" s="14">
        <v>4626</v>
      </c>
    </row>
    <row r="39" spans="1:8" x14ac:dyDescent="0.2">
      <c r="A39" s="2">
        <v>2017</v>
      </c>
      <c r="B39" s="2">
        <v>2</v>
      </c>
      <c r="C39" s="14">
        <v>1141597.7000000002</v>
      </c>
      <c r="D39" s="14">
        <v>1357855.6536011831</v>
      </c>
      <c r="E39" s="14">
        <v>46380</v>
      </c>
      <c r="F39" s="14">
        <v>4814185.6000000006</v>
      </c>
      <c r="G39" s="14">
        <v>5153285.323699953</v>
      </c>
      <c r="H39" s="14">
        <v>4666</v>
      </c>
    </row>
    <row r="40" spans="1:8" x14ac:dyDescent="0.2">
      <c r="A40" s="2">
        <v>2017</v>
      </c>
      <c r="B40" s="2">
        <v>3</v>
      </c>
      <c r="C40" s="14">
        <v>1057489.6000000001</v>
      </c>
      <c r="D40" s="14">
        <v>1237939.6545815491</v>
      </c>
      <c r="E40" s="14">
        <v>46681</v>
      </c>
      <c r="F40" s="14">
        <v>4839257.0999999996</v>
      </c>
      <c r="G40" s="14">
        <v>5122758.4217328373</v>
      </c>
      <c r="H40" s="14">
        <v>4706</v>
      </c>
    </row>
    <row r="41" spans="1:8" x14ac:dyDescent="0.2">
      <c r="A41" s="2">
        <v>2017</v>
      </c>
      <c r="B41" s="2">
        <v>4</v>
      </c>
      <c r="C41" s="14">
        <v>1001236.5000000001</v>
      </c>
      <c r="D41" s="14">
        <v>1051557.6170445818</v>
      </c>
      <c r="E41" s="14">
        <v>46664</v>
      </c>
      <c r="F41" s="14">
        <v>4760423.5</v>
      </c>
      <c r="G41" s="14">
        <v>4838991.9589216728</v>
      </c>
      <c r="H41" s="14">
        <v>4675</v>
      </c>
    </row>
    <row r="42" spans="1:8" x14ac:dyDescent="0.2">
      <c r="A42" s="2">
        <v>2017</v>
      </c>
      <c r="B42" s="2">
        <v>5</v>
      </c>
      <c r="C42" s="14">
        <v>835315.50000000012</v>
      </c>
      <c r="D42" s="14">
        <v>858532.9927839333</v>
      </c>
      <c r="E42" s="14">
        <v>46844</v>
      </c>
      <c r="F42" s="14">
        <v>4395265.3</v>
      </c>
      <c r="G42" s="14">
        <v>4431632.3645881666</v>
      </c>
      <c r="H42" s="14">
        <v>4708</v>
      </c>
    </row>
    <row r="43" spans="1:8" x14ac:dyDescent="0.2">
      <c r="A43" s="2">
        <v>2017</v>
      </c>
      <c r="B43" s="2">
        <v>6</v>
      </c>
      <c r="C43" s="14">
        <v>642699</v>
      </c>
      <c r="D43" s="14">
        <v>635828.11325108761</v>
      </c>
      <c r="E43" s="14">
        <v>46866</v>
      </c>
      <c r="F43" s="14">
        <v>3977651.5</v>
      </c>
      <c r="G43" s="14">
        <v>3966888.0385369477</v>
      </c>
      <c r="H43" s="14">
        <v>4710</v>
      </c>
    </row>
    <row r="44" spans="1:8" x14ac:dyDescent="0.2">
      <c r="A44" s="2">
        <v>2017</v>
      </c>
      <c r="B44" s="2">
        <v>7</v>
      </c>
      <c r="C44" s="14">
        <v>596040.30000000016</v>
      </c>
      <c r="D44" s="14">
        <v>596121.6220636426</v>
      </c>
      <c r="E44" s="14">
        <v>46805</v>
      </c>
      <c r="F44" s="14">
        <v>3851182.6</v>
      </c>
      <c r="G44" s="14">
        <v>3851310.077313697</v>
      </c>
      <c r="H44" s="14">
        <v>4707</v>
      </c>
    </row>
    <row r="45" spans="1:8" x14ac:dyDescent="0.2">
      <c r="A45" s="2">
        <v>2017</v>
      </c>
      <c r="B45" s="2">
        <v>8</v>
      </c>
      <c r="C45" s="14">
        <v>561123.6</v>
      </c>
      <c r="D45" s="14">
        <v>561123.6</v>
      </c>
      <c r="E45" s="14">
        <v>46679</v>
      </c>
      <c r="F45" s="14">
        <v>3678356.8000000003</v>
      </c>
      <c r="G45" s="14">
        <v>3678356.8000000003</v>
      </c>
      <c r="H45" s="14">
        <v>4735</v>
      </c>
    </row>
    <row r="46" spans="1:8" x14ac:dyDescent="0.2">
      <c r="A46" s="2">
        <v>2017</v>
      </c>
      <c r="B46" s="2">
        <v>9</v>
      </c>
      <c r="C46" s="14">
        <v>583218.80000000005</v>
      </c>
      <c r="D46" s="14">
        <v>583218.80000000005</v>
      </c>
      <c r="E46" s="14">
        <v>46491</v>
      </c>
      <c r="F46" s="14">
        <v>3594930.3000000003</v>
      </c>
      <c r="G46" s="14">
        <v>3594930.3000000003</v>
      </c>
      <c r="H46" s="14">
        <v>4712</v>
      </c>
    </row>
    <row r="47" spans="1:8" x14ac:dyDescent="0.2">
      <c r="A47" s="2">
        <v>2017</v>
      </c>
      <c r="B47" s="2">
        <v>10</v>
      </c>
      <c r="C47" s="14">
        <v>620136.19999999995</v>
      </c>
      <c r="D47" s="14">
        <v>630984.77065846487</v>
      </c>
      <c r="E47" s="14">
        <v>46737</v>
      </c>
      <c r="F47" s="14">
        <v>4185198.6999999997</v>
      </c>
      <c r="G47" s="14">
        <v>4202323.2451408412</v>
      </c>
      <c r="H47" s="14">
        <v>4729</v>
      </c>
    </row>
    <row r="48" spans="1:8" x14ac:dyDescent="0.2">
      <c r="A48" s="2">
        <v>2017</v>
      </c>
      <c r="B48" s="2">
        <v>11</v>
      </c>
      <c r="C48" s="14">
        <v>764094.70000000007</v>
      </c>
      <c r="D48" s="14">
        <v>716791.22824895324</v>
      </c>
      <c r="E48" s="14">
        <v>47154</v>
      </c>
      <c r="F48" s="14">
        <v>4070213.0999999996</v>
      </c>
      <c r="G48" s="14">
        <v>3996362.6856714231</v>
      </c>
      <c r="H48" s="14">
        <v>4718</v>
      </c>
    </row>
    <row r="49" spans="1:8" x14ac:dyDescent="0.2">
      <c r="A49" s="2">
        <v>2017</v>
      </c>
      <c r="B49" s="2">
        <v>12</v>
      </c>
      <c r="C49" s="14">
        <v>1006457.7000000001</v>
      </c>
      <c r="D49" s="14">
        <v>1084977.6288906767</v>
      </c>
      <c r="E49" s="14">
        <v>47023</v>
      </c>
      <c r="F49" s="14">
        <v>4838374.0999999996</v>
      </c>
      <c r="G49" s="14">
        <v>4961304.2626418108</v>
      </c>
      <c r="H49" s="14">
        <v>4718</v>
      </c>
    </row>
    <row r="50" spans="1:8" x14ac:dyDescent="0.2">
      <c r="A50" s="2">
        <v>2018</v>
      </c>
      <c r="B50" s="2">
        <v>1</v>
      </c>
      <c r="C50" s="14">
        <v>1806942</v>
      </c>
      <c r="D50" s="14">
        <v>1687109.8693531831</v>
      </c>
      <c r="E50" s="14">
        <v>47438</v>
      </c>
      <c r="F50" s="14">
        <v>6055826.2999999998</v>
      </c>
      <c r="G50" s="14">
        <v>5867738.1527373204</v>
      </c>
      <c r="H50" s="14">
        <v>4779</v>
      </c>
    </row>
    <row r="51" spans="1:8" x14ac:dyDescent="0.2">
      <c r="A51" s="2">
        <v>2018</v>
      </c>
      <c r="B51" s="2">
        <v>2</v>
      </c>
      <c r="C51" s="14">
        <v>1517547.9</v>
      </c>
      <c r="D51" s="14">
        <v>1621010.9231171289</v>
      </c>
      <c r="E51" s="14">
        <v>47377</v>
      </c>
      <c r="F51" s="14">
        <v>5534655</v>
      </c>
      <c r="G51" s="14">
        <v>5696342.4390273085</v>
      </c>
      <c r="H51" s="14">
        <v>4754</v>
      </c>
    </row>
    <row r="52" spans="1:8" x14ac:dyDescent="0.2">
      <c r="A52" s="2">
        <v>2018</v>
      </c>
      <c r="B52" s="2">
        <v>3</v>
      </c>
      <c r="C52" s="14">
        <v>1015598.2</v>
      </c>
      <c r="D52" s="14">
        <v>1243591.2287045689</v>
      </c>
      <c r="E52" s="14">
        <v>47407</v>
      </c>
      <c r="F52" s="14">
        <v>4478477.8000000007</v>
      </c>
      <c r="G52" s="14">
        <v>4834605.336693855</v>
      </c>
      <c r="H52" s="14">
        <v>4757</v>
      </c>
    </row>
    <row r="53" spans="1:8" x14ac:dyDescent="0.2">
      <c r="A53" s="2">
        <v>2018</v>
      </c>
      <c r="B53" s="2">
        <v>4</v>
      </c>
      <c r="C53" s="14">
        <v>1234383.2</v>
      </c>
      <c r="D53" s="14">
        <v>1158492.2920035566</v>
      </c>
      <c r="E53" s="14">
        <v>47413</v>
      </c>
      <c r="F53" s="14">
        <v>5323996.5999999996</v>
      </c>
      <c r="G53" s="14">
        <v>5205801.9918548185</v>
      </c>
      <c r="H53" s="14">
        <v>4745</v>
      </c>
    </row>
    <row r="54" spans="1:8" x14ac:dyDescent="0.2">
      <c r="A54" s="2">
        <v>2018</v>
      </c>
      <c r="B54" s="2">
        <v>5</v>
      </c>
      <c r="C54" s="14">
        <v>844093.2</v>
      </c>
      <c r="D54" s="14">
        <v>859007.68778747506</v>
      </c>
      <c r="E54" s="14">
        <v>47472</v>
      </c>
      <c r="F54" s="14">
        <v>4423162.0999999996</v>
      </c>
      <c r="G54" s="14">
        <v>4446375.2346944129</v>
      </c>
      <c r="H54" s="14">
        <v>4749</v>
      </c>
    </row>
    <row r="55" spans="1:8" x14ac:dyDescent="0.2">
      <c r="A55" s="2">
        <v>2018</v>
      </c>
      <c r="B55" s="2">
        <v>6</v>
      </c>
      <c r="C55" s="14">
        <v>712555.9</v>
      </c>
      <c r="D55" s="14">
        <v>719861.63107854675</v>
      </c>
      <c r="E55" s="14">
        <v>47479</v>
      </c>
      <c r="F55" s="14">
        <v>4480155.3</v>
      </c>
      <c r="G55" s="14">
        <v>4491672.3081186758</v>
      </c>
      <c r="H55" s="14">
        <v>4813</v>
      </c>
    </row>
    <row r="56" spans="1:8" x14ac:dyDescent="0.2">
      <c r="A56" s="2">
        <v>2018</v>
      </c>
      <c r="B56" s="2">
        <v>7</v>
      </c>
      <c r="C56" s="14">
        <v>610172.29999999993</v>
      </c>
      <c r="D56" s="14">
        <v>610292.04484171304</v>
      </c>
      <c r="E56" s="14">
        <v>47555</v>
      </c>
      <c r="F56" s="14">
        <v>4044155.6999999997</v>
      </c>
      <c r="G56" s="14">
        <v>4044343.9291622317</v>
      </c>
      <c r="H56" s="14">
        <v>4810</v>
      </c>
    </row>
    <row r="57" spans="1:8" x14ac:dyDescent="0.2">
      <c r="A57" s="2">
        <v>2018</v>
      </c>
      <c r="B57" s="2">
        <v>8</v>
      </c>
      <c r="C57" s="14">
        <v>582652.69999999995</v>
      </c>
      <c r="D57" s="14">
        <v>582652.69999999995</v>
      </c>
      <c r="E57" s="14">
        <v>47555</v>
      </c>
      <c r="F57" s="14">
        <v>3818109.4</v>
      </c>
      <c r="G57" s="14">
        <v>3818109.4</v>
      </c>
      <c r="H57" s="14">
        <v>4817</v>
      </c>
    </row>
    <row r="58" spans="1:8" x14ac:dyDescent="0.2">
      <c r="A58" s="2">
        <v>2018</v>
      </c>
      <c r="B58" s="2">
        <v>9</v>
      </c>
      <c r="C58" s="14">
        <v>639194.80000000005</v>
      </c>
      <c r="D58" s="14">
        <v>639194.80000000005</v>
      </c>
      <c r="E58" s="14">
        <v>47645</v>
      </c>
      <c r="F58" s="14">
        <v>4156009.7</v>
      </c>
      <c r="G58" s="14">
        <v>4156009.7</v>
      </c>
      <c r="H58" s="14">
        <v>4855</v>
      </c>
    </row>
    <row r="59" spans="1:8" x14ac:dyDescent="0.2">
      <c r="A59" s="2">
        <v>2018</v>
      </c>
      <c r="B59" s="2">
        <v>10</v>
      </c>
      <c r="C59" s="14">
        <v>560008.9</v>
      </c>
      <c r="D59" s="14">
        <v>573126.35677325167</v>
      </c>
      <c r="E59" s="14">
        <v>47862</v>
      </c>
      <c r="F59" s="14">
        <v>3582968.8</v>
      </c>
      <c r="G59" s="14">
        <v>3603592.9587509367</v>
      </c>
      <c r="H59" s="14">
        <v>4843</v>
      </c>
    </row>
    <row r="60" spans="1:8" x14ac:dyDescent="0.2">
      <c r="A60" s="2">
        <v>2018</v>
      </c>
      <c r="B60" s="2">
        <v>11</v>
      </c>
      <c r="C60" s="14">
        <v>713452.6</v>
      </c>
      <c r="D60" s="14">
        <v>787342.66358517378</v>
      </c>
      <c r="E60" s="14">
        <v>47897</v>
      </c>
      <c r="F60" s="14">
        <v>4037952.8</v>
      </c>
      <c r="G60" s="14">
        <v>4154513.4795593433</v>
      </c>
      <c r="H60" s="14">
        <v>4864</v>
      </c>
    </row>
    <row r="61" spans="1:8" x14ac:dyDescent="0.2">
      <c r="A61" s="2">
        <v>2018</v>
      </c>
      <c r="B61" s="2">
        <v>12</v>
      </c>
      <c r="C61" s="14">
        <v>1143683.8</v>
      </c>
      <c r="D61" s="14">
        <v>1132829.872854036</v>
      </c>
      <c r="E61" s="14">
        <v>48156</v>
      </c>
      <c r="F61" s="14">
        <v>5092414.2</v>
      </c>
      <c r="G61" s="14">
        <v>5075323.672521444</v>
      </c>
      <c r="H61" s="14">
        <v>4884</v>
      </c>
    </row>
    <row r="62" spans="1:8" x14ac:dyDescent="0.2">
      <c r="A62" s="2">
        <v>2019</v>
      </c>
      <c r="B62" s="2">
        <v>1</v>
      </c>
      <c r="C62" s="14">
        <v>1527785.5</v>
      </c>
      <c r="D62" s="14">
        <v>1608568.8592332825</v>
      </c>
      <c r="E62" s="14">
        <v>48368</v>
      </c>
      <c r="F62" s="14">
        <v>5720211.4000000004</v>
      </c>
      <c r="G62" s="14">
        <v>5847014.4093145691</v>
      </c>
      <c r="H62" s="14">
        <v>4899</v>
      </c>
    </row>
    <row r="63" spans="1:8" x14ac:dyDescent="0.2">
      <c r="A63" s="2">
        <v>2019</v>
      </c>
      <c r="B63" s="2">
        <v>2</v>
      </c>
      <c r="C63" s="14">
        <v>1519758.2</v>
      </c>
      <c r="D63" s="14">
        <v>1549887.9271629478</v>
      </c>
      <c r="E63" s="14">
        <v>48363</v>
      </c>
      <c r="F63" s="14">
        <v>5447189.7999999998</v>
      </c>
      <c r="G63" s="14">
        <v>5494659.0713681821</v>
      </c>
      <c r="H63" s="14">
        <v>4913</v>
      </c>
    </row>
    <row r="64" spans="1:8" x14ac:dyDescent="0.2">
      <c r="A64" s="2">
        <v>2019</v>
      </c>
      <c r="B64" s="2">
        <v>3</v>
      </c>
      <c r="C64" s="14">
        <v>1121223.1999999997</v>
      </c>
      <c r="D64" s="14">
        <v>1374244.1855675764</v>
      </c>
      <c r="E64" s="14">
        <v>48504</v>
      </c>
      <c r="F64" s="14">
        <v>4829681</v>
      </c>
      <c r="G64" s="14">
        <v>5229297.8213909809</v>
      </c>
      <c r="H64" s="14">
        <v>4935</v>
      </c>
    </row>
    <row r="65" spans="1:8" x14ac:dyDescent="0.2">
      <c r="A65" s="2">
        <v>2019</v>
      </c>
      <c r="B65" s="2">
        <v>4</v>
      </c>
      <c r="C65" s="14">
        <v>1165024.3999999999</v>
      </c>
      <c r="D65" s="14">
        <v>1181479.3201707965</v>
      </c>
      <c r="E65" s="14">
        <v>48685</v>
      </c>
      <c r="F65" s="14">
        <v>4987295.7000000011</v>
      </c>
      <c r="G65" s="14">
        <v>5013281.0443598377</v>
      </c>
      <c r="H65" s="14">
        <v>4948</v>
      </c>
    </row>
    <row r="66" spans="1:8" x14ac:dyDescent="0.2">
      <c r="A66" s="2">
        <v>2019</v>
      </c>
      <c r="B66" s="2">
        <v>5</v>
      </c>
      <c r="C66" s="14">
        <v>917390.8</v>
      </c>
      <c r="D66" s="14">
        <v>956948.10218121053</v>
      </c>
      <c r="E66" s="14">
        <v>48720</v>
      </c>
      <c r="F66" s="14">
        <v>4670162.2</v>
      </c>
      <c r="G66" s="14">
        <v>4732641.1540257055</v>
      </c>
      <c r="H66" s="14">
        <v>4949</v>
      </c>
    </row>
    <row r="67" spans="1:8" x14ac:dyDescent="0.2">
      <c r="A67" s="2">
        <v>2019</v>
      </c>
      <c r="B67" s="2">
        <v>6</v>
      </c>
      <c r="C67" s="14">
        <v>652196.90000000014</v>
      </c>
      <c r="D67" s="14">
        <v>666293.77262654086</v>
      </c>
      <c r="E67" s="14">
        <v>48731</v>
      </c>
      <c r="F67" s="14">
        <v>4094461.1000000006</v>
      </c>
      <c r="G67" s="14">
        <v>4116784.0021415218</v>
      </c>
      <c r="H67" s="14">
        <v>4960</v>
      </c>
    </row>
    <row r="68" spans="1:8" x14ac:dyDescent="0.2">
      <c r="A68" s="2">
        <v>2019</v>
      </c>
      <c r="B68" s="2">
        <v>7</v>
      </c>
      <c r="C68" s="14">
        <v>618487.40000000014</v>
      </c>
      <c r="D68" s="14">
        <v>618583.94772495585</v>
      </c>
      <c r="E68" s="14">
        <v>48774</v>
      </c>
      <c r="F68" s="14">
        <v>4085301.6999999997</v>
      </c>
      <c r="G68" s="14">
        <v>4085454.954462219</v>
      </c>
      <c r="H68" s="14">
        <v>4973</v>
      </c>
    </row>
    <row r="69" spans="1:8" x14ac:dyDescent="0.2">
      <c r="A69" s="2">
        <v>2019</v>
      </c>
      <c r="B69" s="2">
        <v>8</v>
      </c>
      <c r="C69" s="14">
        <v>556785.29999999993</v>
      </c>
      <c r="D69" s="14">
        <v>556785.29999999993</v>
      </c>
      <c r="E69" s="14">
        <v>48822</v>
      </c>
      <c r="F69" s="14">
        <v>3820086.1999999997</v>
      </c>
      <c r="G69" s="14">
        <v>3820086.1999999997</v>
      </c>
      <c r="H69" s="14">
        <v>4978</v>
      </c>
    </row>
    <row r="70" spans="1:8" x14ac:dyDescent="0.2">
      <c r="A70" s="2">
        <v>2019</v>
      </c>
      <c r="B70" s="2">
        <v>9</v>
      </c>
      <c r="C70" s="14">
        <v>608485.80000000005</v>
      </c>
      <c r="D70" s="14">
        <v>608485.80000000005</v>
      </c>
      <c r="E70" s="14">
        <v>48922</v>
      </c>
      <c r="F70" s="14">
        <v>3931322.899999999</v>
      </c>
      <c r="G70" s="14">
        <v>3931322.899999999</v>
      </c>
      <c r="H70" s="14">
        <v>4981</v>
      </c>
    </row>
    <row r="71" spans="1:8" x14ac:dyDescent="0.2">
      <c r="A71" s="2">
        <v>2019</v>
      </c>
      <c r="B71" s="2">
        <v>10</v>
      </c>
      <c r="C71" s="14">
        <v>617663.5</v>
      </c>
      <c r="D71" s="14">
        <v>630781.97408032522</v>
      </c>
      <c r="E71" s="14">
        <v>49150</v>
      </c>
      <c r="F71" s="14">
        <v>3818004.5999999996</v>
      </c>
      <c r="G71" s="14">
        <v>3838777.4643897298</v>
      </c>
      <c r="H71" s="14">
        <v>4997</v>
      </c>
    </row>
    <row r="72" spans="1:8" x14ac:dyDescent="0.2">
      <c r="A72" s="2">
        <v>2019</v>
      </c>
      <c r="B72" s="2">
        <v>11</v>
      </c>
      <c r="C72" s="14">
        <v>753116</v>
      </c>
      <c r="D72" s="14">
        <v>874354.25321012095</v>
      </c>
      <c r="E72" s="14">
        <v>49171</v>
      </c>
      <c r="F72" s="14">
        <v>4227391.8999999994</v>
      </c>
      <c r="G72" s="14">
        <v>4419874.353907424</v>
      </c>
      <c r="H72" s="14">
        <v>5011</v>
      </c>
    </row>
    <row r="73" spans="1:8" x14ac:dyDescent="0.2">
      <c r="A73" s="2">
        <v>2019</v>
      </c>
      <c r="B73" s="2">
        <v>12</v>
      </c>
      <c r="C73" s="14">
        <v>1192292.2</v>
      </c>
      <c r="D73" s="14">
        <v>1181708.2982380637</v>
      </c>
      <c r="E73" s="14">
        <v>49350</v>
      </c>
      <c r="F73" s="14">
        <v>5275041.7</v>
      </c>
      <c r="G73" s="14">
        <v>5258250.2063983697</v>
      </c>
      <c r="H73" s="14">
        <v>5023</v>
      </c>
    </row>
    <row r="74" spans="1:8" x14ac:dyDescent="0.2">
      <c r="A74" s="2">
        <v>2020</v>
      </c>
      <c r="B74" s="2">
        <v>1</v>
      </c>
      <c r="C74" s="14">
        <v>1480479.6</v>
      </c>
      <c r="D74" s="14">
        <v>1825942.9436033519</v>
      </c>
      <c r="E74" s="14">
        <v>49476</v>
      </c>
      <c r="F74" s="14">
        <v>6102485.5</v>
      </c>
      <c r="G74" s="14">
        <v>6649096.4128997503</v>
      </c>
      <c r="H74" s="14">
        <v>5028</v>
      </c>
    </row>
    <row r="75" spans="1:8" x14ac:dyDescent="0.2">
      <c r="A75" s="2">
        <v>2020</v>
      </c>
      <c r="B75" s="2">
        <v>2</v>
      </c>
      <c r="C75" s="14">
        <v>1423256.6</v>
      </c>
      <c r="D75" s="14">
        <v>1705052.4425193656</v>
      </c>
      <c r="E75" s="14">
        <v>49567</v>
      </c>
      <c r="F75" s="14">
        <v>5179580.1000000006</v>
      </c>
      <c r="G75" s="14">
        <v>5624600.5953451134</v>
      </c>
      <c r="H75" s="14">
        <v>5030</v>
      </c>
    </row>
    <row r="76" spans="1:8" x14ac:dyDescent="0.2">
      <c r="A76" s="2">
        <v>2020</v>
      </c>
      <c r="B76" s="2">
        <v>3</v>
      </c>
      <c r="C76" s="14">
        <v>1322604.4999999995</v>
      </c>
      <c r="D76" s="14">
        <v>1501838.7374964983</v>
      </c>
      <c r="E76" s="14">
        <v>49713</v>
      </c>
      <c r="F76" s="14">
        <v>5336212.3</v>
      </c>
      <c r="G76" s="14">
        <v>5618266.8016567612</v>
      </c>
      <c r="H76" s="14">
        <v>5042</v>
      </c>
    </row>
    <row r="77" spans="1:8" x14ac:dyDescent="0.2">
      <c r="A77" s="2">
        <v>2020</v>
      </c>
      <c r="B77" s="2">
        <v>4</v>
      </c>
      <c r="C77" s="14">
        <v>1002101.9</v>
      </c>
      <c r="D77" s="14">
        <v>1237946.9013352208</v>
      </c>
      <c r="E77" s="14">
        <v>49778</v>
      </c>
      <c r="F77" s="14">
        <v>3207746.1000000006</v>
      </c>
      <c r="G77" s="14">
        <v>3573433.6684868881</v>
      </c>
      <c r="H77" s="14">
        <v>5048</v>
      </c>
    </row>
    <row r="78" spans="1:8" x14ac:dyDescent="0.2">
      <c r="A78" s="2">
        <v>2020</v>
      </c>
      <c r="B78" s="2">
        <v>5</v>
      </c>
      <c r="C78" s="14">
        <v>804032.70000000007</v>
      </c>
      <c r="D78" s="14">
        <v>857420.44368163147</v>
      </c>
      <c r="E78" s="14">
        <v>49838</v>
      </c>
      <c r="F78" s="14">
        <v>2290981.5</v>
      </c>
      <c r="G78" s="14">
        <v>2373500.2307017972</v>
      </c>
      <c r="H78" s="14">
        <v>5035</v>
      </c>
    </row>
    <row r="79" spans="1:8" x14ac:dyDescent="0.2">
      <c r="A79" s="2">
        <v>2020</v>
      </c>
      <c r="B79" s="2">
        <v>6</v>
      </c>
      <c r="C79" s="14">
        <v>781747.50000000012</v>
      </c>
      <c r="D79" s="14">
        <v>783207.68737756286</v>
      </c>
      <c r="E79" s="14">
        <v>49901</v>
      </c>
      <c r="F79" s="14">
        <v>2714123.0999999996</v>
      </c>
      <c r="G79" s="14">
        <v>2716391.8905773452</v>
      </c>
      <c r="H79" s="14">
        <v>5051</v>
      </c>
    </row>
    <row r="80" spans="1:8" x14ac:dyDescent="0.2">
      <c r="A80" s="2">
        <v>2020</v>
      </c>
      <c r="B80" s="2">
        <v>7</v>
      </c>
      <c r="C80" s="14">
        <v>663300.29999999993</v>
      </c>
      <c r="D80" s="14">
        <v>663393.75729358406</v>
      </c>
      <c r="E80" s="14">
        <v>50030</v>
      </c>
      <c r="F80" s="14">
        <v>2878661.2000000007</v>
      </c>
      <c r="G80" s="14">
        <v>2878806.6312629185</v>
      </c>
      <c r="H80" s="14">
        <v>5059</v>
      </c>
    </row>
    <row r="81" spans="1:8" x14ac:dyDescent="0.2">
      <c r="A81" s="2">
        <v>2020</v>
      </c>
      <c r="B81" s="2">
        <v>8</v>
      </c>
      <c r="C81" s="14">
        <v>604153.60000000021</v>
      </c>
      <c r="D81" s="14">
        <v>604153.60000000021</v>
      </c>
      <c r="E81" s="14">
        <v>50150</v>
      </c>
      <c r="F81" s="14">
        <v>2924253.1999999997</v>
      </c>
      <c r="G81" s="14">
        <v>2924253.1999999997</v>
      </c>
      <c r="H81" s="14">
        <v>5068</v>
      </c>
    </row>
    <row r="82" spans="1:8" x14ac:dyDescent="0.2">
      <c r="A82" s="2">
        <v>2020</v>
      </c>
      <c r="B82" s="2">
        <v>9</v>
      </c>
      <c r="C82" s="14">
        <v>599884.80000000005</v>
      </c>
      <c r="D82" s="14">
        <v>599884.80000000005</v>
      </c>
      <c r="E82" s="14">
        <v>50238</v>
      </c>
      <c r="F82" s="14">
        <v>2951175</v>
      </c>
      <c r="G82" s="14">
        <v>2951175</v>
      </c>
      <c r="H82" s="14">
        <v>5074</v>
      </c>
    </row>
    <row r="83" spans="1:8" x14ac:dyDescent="0.2">
      <c r="A83" s="2">
        <v>2020</v>
      </c>
      <c r="B83" s="2">
        <v>10</v>
      </c>
      <c r="C83" s="14">
        <v>694497.09999999986</v>
      </c>
      <c r="D83" s="14">
        <v>696870.18655418791</v>
      </c>
      <c r="E83" s="14">
        <v>50246</v>
      </c>
      <c r="F83" s="14">
        <v>3229670.8999999994</v>
      </c>
      <c r="G83" s="14">
        <v>3233386.9926819946</v>
      </c>
      <c r="H83" s="14">
        <v>5054</v>
      </c>
    </row>
    <row r="84" spans="1:8" x14ac:dyDescent="0.2">
      <c r="A84" s="2">
        <v>2020</v>
      </c>
      <c r="B84" s="2">
        <v>11</v>
      </c>
      <c r="C84" s="14">
        <v>772223.9</v>
      </c>
      <c r="D84" s="14">
        <v>895867.26148474484</v>
      </c>
      <c r="E84" s="14">
        <v>50288</v>
      </c>
      <c r="F84" s="14">
        <v>3441873.5</v>
      </c>
      <c r="G84" s="14">
        <v>3635212.2858302789</v>
      </c>
      <c r="H84" s="14">
        <v>5052</v>
      </c>
    </row>
    <row r="85" spans="1:8" x14ac:dyDescent="0.2">
      <c r="A85" s="2">
        <v>2020</v>
      </c>
      <c r="B85" s="2">
        <v>12</v>
      </c>
      <c r="C85" s="14">
        <v>1204267.2999999998</v>
      </c>
      <c r="D85" s="14">
        <v>1234161.7561571244</v>
      </c>
      <c r="E85" s="14">
        <v>50353</v>
      </c>
      <c r="F85" s="14">
        <v>3755581</v>
      </c>
      <c r="G85" s="14">
        <v>3802125.6361478209</v>
      </c>
      <c r="H85" s="14">
        <v>5056</v>
      </c>
    </row>
    <row r="86" spans="1:8" x14ac:dyDescent="0.2">
      <c r="A86" s="2">
        <v>2021</v>
      </c>
      <c r="B86" s="2">
        <v>1</v>
      </c>
      <c r="C86" s="14">
        <v>1900182.4999999998</v>
      </c>
      <c r="D86" s="14">
        <v>1711657.863298323</v>
      </c>
      <c r="E86" s="14">
        <v>50559</v>
      </c>
      <c r="F86" s="14">
        <v>5188450.8000000007</v>
      </c>
      <c r="G86" s="14">
        <v>4896249.0761012519</v>
      </c>
      <c r="H86" s="14">
        <v>5067</v>
      </c>
    </row>
    <row r="87" spans="1:8" x14ac:dyDescent="0.2">
      <c r="A87" s="2">
        <v>2021</v>
      </c>
      <c r="B87" s="2">
        <v>2</v>
      </c>
      <c r="C87" s="14">
        <v>1686198.8</v>
      </c>
      <c r="D87" s="14">
        <v>1698109.0120440028</v>
      </c>
      <c r="E87" s="14">
        <v>50661</v>
      </c>
      <c r="F87" s="14">
        <v>5405979.5999999996</v>
      </c>
      <c r="G87" s="14">
        <v>5424445.1852610493</v>
      </c>
      <c r="H87" s="14">
        <v>5089</v>
      </c>
    </row>
    <row r="88" spans="1:8" x14ac:dyDescent="0.2">
      <c r="A88" s="2">
        <v>2021</v>
      </c>
      <c r="B88" s="2">
        <v>3</v>
      </c>
      <c r="C88" s="14">
        <v>1274803.5</v>
      </c>
      <c r="D88" s="14">
        <v>1423718.6512834975</v>
      </c>
      <c r="E88" s="14">
        <v>50835</v>
      </c>
      <c r="F88" s="14">
        <v>4580881</v>
      </c>
      <c r="G88" s="14">
        <v>4812534.2206201423</v>
      </c>
      <c r="H88" s="14">
        <v>5111</v>
      </c>
    </row>
    <row r="89" spans="1:8" x14ac:dyDescent="0.2">
      <c r="A89" s="2">
        <v>2021</v>
      </c>
      <c r="B89" s="2">
        <v>4</v>
      </c>
      <c r="C89" s="14">
        <v>1350946</v>
      </c>
      <c r="D89" s="14">
        <v>1333330.6918156291</v>
      </c>
      <c r="E89" s="14">
        <v>50967</v>
      </c>
      <c r="F89" s="14">
        <v>4028103.3</v>
      </c>
      <c r="G89" s="14">
        <v>4000700.3787971055</v>
      </c>
      <c r="H89" s="14">
        <v>5097</v>
      </c>
    </row>
    <row r="90" spans="1:8" x14ac:dyDescent="0.2">
      <c r="A90" s="2">
        <v>2021</v>
      </c>
      <c r="B90" s="2">
        <v>5</v>
      </c>
      <c r="C90" s="14">
        <v>951951.40000000014</v>
      </c>
      <c r="D90" s="14">
        <v>975251.90252562077</v>
      </c>
      <c r="E90" s="14">
        <v>51026</v>
      </c>
      <c r="F90" s="14">
        <v>4023230.4</v>
      </c>
      <c r="G90" s="14">
        <v>4059638.6102663702</v>
      </c>
      <c r="H90" s="14">
        <v>5098</v>
      </c>
    </row>
    <row r="91" spans="1:8" x14ac:dyDescent="0.2">
      <c r="A91" s="2">
        <v>2021</v>
      </c>
      <c r="B91" s="2">
        <v>6</v>
      </c>
      <c r="C91" s="14">
        <v>847988.4</v>
      </c>
      <c r="D91" s="14">
        <v>859587.27791063627</v>
      </c>
      <c r="E91" s="14">
        <v>51235</v>
      </c>
      <c r="F91" s="14">
        <v>3931600.9000000004</v>
      </c>
      <c r="G91" s="14">
        <v>3949746.892811676</v>
      </c>
      <c r="H91" s="14">
        <v>5109</v>
      </c>
    </row>
    <row r="92" spans="1:8" x14ac:dyDescent="0.2">
      <c r="A92" s="2">
        <v>2021</v>
      </c>
      <c r="B92" s="2">
        <v>7</v>
      </c>
      <c r="C92" s="14">
        <v>751747.29999999993</v>
      </c>
      <c r="D92" s="14">
        <v>751843.51027747907</v>
      </c>
      <c r="E92" s="14">
        <v>51291</v>
      </c>
      <c r="F92" s="14">
        <v>3825508.8000000007</v>
      </c>
      <c r="G92" s="14">
        <v>3825659.9011779409</v>
      </c>
      <c r="H92" s="14">
        <v>5129</v>
      </c>
    </row>
    <row r="93" spans="1:8" x14ac:dyDescent="0.2">
      <c r="A93" s="2">
        <v>2021</v>
      </c>
      <c r="B93" s="2">
        <v>8</v>
      </c>
      <c r="C93" s="14">
        <v>683142.10000000009</v>
      </c>
      <c r="D93" s="14">
        <v>683142.10000000009</v>
      </c>
      <c r="E93" s="14">
        <v>51333</v>
      </c>
      <c r="F93" s="14">
        <v>3837955.4999999995</v>
      </c>
      <c r="G93" s="14">
        <v>3837955.4999999995</v>
      </c>
      <c r="H93" s="14">
        <v>5152</v>
      </c>
    </row>
    <row r="94" spans="1:8" x14ac:dyDescent="0.2">
      <c r="A94" s="2">
        <v>2021</v>
      </c>
      <c r="B94" s="2">
        <v>9</v>
      </c>
      <c r="C94" s="14">
        <v>685247.10000000009</v>
      </c>
      <c r="D94" s="14">
        <v>685247.10000000009</v>
      </c>
      <c r="E94" s="14">
        <v>51381</v>
      </c>
      <c r="F94" s="14">
        <v>3915098.8</v>
      </c>
      <c r="G94" s="14">
        <v>3915098.8</v>
      </c>
      <c r="H94" s="14">
        <v>5159</v>
      </c>
    </row>
    <row r="95" spans="1:8" x14ac:dyDescent="0.2">
      <c r="A95" s="2">
        <v>2021</v>
      </c>
      <c r="B95" s="2">
        <v>10</v>
      </c>
      <c r="C95" s="14">
        <v>679283.5</v>
      </c>
      <c r="D95" s="14">
        <v>690941.8662900927</v>
      </c>
      <c r="E95" s="14">
        <v>51444</v>
      </c>
      <c r="F95" s="14">
        <v>3570947.1</v>
      </c>
      <c r="G95" s="14">
        <v>3589336.7402807162</v>
      </c>
      <c r="H95" s="14">
        <v>5161</v>
      </c>
    </row>
    <row r="96" spans="1:8" x14ac:dyDescent="0.2">
      <c r="A96" s="2">
        <v>2021</v>
      </c>
      <c r="B96" s="2">
        <v>11</v>
      </c>
      <c r="C96" s="14">
        <v>906318.79999999993</v>
      </c>
      <c r="D96" s="14">
        <v>956198.53561306093</v>
      </c>
      <c r="E96" s="14">
        <v>51564</v>
      </c>
      <c r="F96" s="14">
        <v>4020948.7</v>
      </c>
      <c r="G96" s="14">
        <v>4099987.6051215781</v>
      </c>
      <c r="H96" s="14">
        <v>5189</v>
      </c>
    </row>
    <row r="97" spans="1:8" x14ac:dyDescent="0.2">
      <c r="A97" s="2">
        <v>2021</v>
      </c>
      <c r="B97" s="2">
        <v>12</v>
      </c>
      <c r="C97" s="14">
        <v>1470213.7000000002</v>
      </c>
      <c r="D97" s="14">
        <v>1574966.7118298719</v>
      </c>
      <c r="E97" s="14">
        <v>51680</v>
      </c>
      <c r="F97" s="14">
        <v>5543630.2999999998</v>
      </c>
      <c r="G97" s="14">
        <v>5709632.0538773583</v>
      </c>
      <c r="H97" s="14">
        <v>5196</v>
      </c>
    </row>
    <row r="98" spans="1:8" x14ac:dyDescent="0.2">
      <c r="A98" s="2">
        <v>2022</v>
      </c>
      <c r="B98" s="2">
        <v>1</v>
      </c>
      <c r="C98" s="14">
        <v>1633888.8999999997</v>
      </c>
      <c r="D98" s="14">
        <v>1995665.4090388033</v>
      </c>
      <c r="E98" s="14">
        <v>51805</v>
      </c>
      <c r="F98" s="14">
        <v>5626810.6000000006</v>
      </c>
      <c r="G98" s="14">
        <v>6199884.4996985123</v>
      </c>
      <c r="H98" s="14">
        <v>5203</v>
      </c>
    </row>
    <row r="99" spans="1:8" x14ac:dyDescent="0.2">
      <c r="A99" s="2">
        <v>2022</v>
      </c>
      <c r="B99" s="2">
        <v>2</v>
      </c>
      <c r="C99" s="14">
        <v>1975726.8999999997</v>
      </c>
      <c r="D99" s="14">
        <v>1927493.1067946681</v>
      </c>
      <c r="E99" s="14">
        <v>51870</v>
      </c>
      <c r="F99" s="14">
        <v>5566897.0999999996</v>
      </c>
      <c r="G99" s="14">
        <v>5490282.9989310196</v>
      </c>
      <c r="H99" s="14">
        <v>5220</v>
      </c>
    </row>
    <row r="100" spans="1:8" x14ac:dyDescent="0.2">
      <c r="A100" s="2">
        <v>2022</v>
      </c>
      <c r="B100" s="2">
        <v>3</v>
      </c>
      <c r="C100" s="14">
        <v>1489658.5999999999</v>
      </c>
      <c r="D100" s="14">
        <v>1758631.2126091241</v>
      </c>
      <c r="E100" s="14">
        <v>52078</v>
      </c>
      <c r="F100" s="14">
        <v>5249255.8</v>
      </c>
      <c r="G100" s="14">
        <v>5674503.1812643996</v>
      </c>
      <c r="H100" s="14">
        <v>5213</v>
      </c>
    </row>
    <row r="101" spans="1:8" x14ac:dyDescent="0.2">
      <c r="A101" s="2">
        <v>2022</v>
      </c>
      <c r="B101" s="2">
        <v>4</v>
      </c>
      <c r="C101" s="14">
        <v>1303093.0999999999</v>
      </c>
      <c r="D101" s="14">
        <v>1475612.9857374243</v>
      </c>
      <c r="E101" s="14">
        <v>52205</v>
      </c>
      <c r="F101" s="14">
        <v>4894863.3999999994</v>
      </c>
      <c r="G101" s="14">
        <v>5167745.9606180685</v>
      </c>
      <c r="H101" s="14">
        <v>5228</v>
      </c>
    </row>
    <row r="102" spans="1:8" x14ac:dyDescent="0.2">
      <c r="A102" s="2">
        <v>2022</v>
      </c>
      <c r="B102" s="2">
        <v>5</v>
      </c>
      <c r="C102" s="14">
        <v>1053725.6000000001</v>
      </c>
      <c r="D102" s="14">
        <v>1116708.3779962023</v>
      </c>
      <c r="E102" s="14">
        <v>52357</v>
      </c>
      <c r="F102" s="14">
        <v>4468660.5</v>
      </c>
      <c r="G102" s="14">
        <v>4568438.4200931117</v>
      </c>
      <c r="H102" s="14">
        <v>5249</v>
      </c>
    </row>
    <row r="103" spans="1:8" x14ac:dyDescent="0.2">
      <c r="A103" s="2">
        <v>2022</v>
      </c>
      <c r="B103" s="2">
        <v>6</v>
      </c>
      <c r="C103" s="14">
        <v>803814</v>
      </c>
      <c r="D103" s="14">
        <v>811757.26176403067</v>
      </c>
      <c r="E103" s="14">
        <v>52324</v>
      </c>
      <c r="F103" s="14">
        <v>4124921.4</v>
      </c>
      <c r="G103" s="14">
        <v>4137571.4038236672</v>
      </c>
      <c r="H103" s="14">
        <v>5268</v>
      </c>
    </row>
    <row r="104" spans="1:8" x14ac:dyDescent="0.2">
      <c r="A104" s="2">
        <v>2022</v>
      </c>
      <c r="B104" s="2">
        <v>7</v>
      </c>
      <c r="C104" s="14">
        <v>666750</v>
      </c>
      <c r="D104" s="14">
        <v>666841.42739810026</v>
      </c>
      <c r="E104" s="14">
        <v>52392</v>
      </c>
      <c r="F104" s="14">
        <v>3905397.4999999995</v>
      </c>
      <c r="G104" s="14">
        <v>3905542.9626207049</v>
      </c>
      <c r="H104" s="14">
        <v>5270</v>
      </c>
    </row>
    <row r="105" spans="1:8" x14ac:dyDescent="0.2">
      <c r="A105" s="2">
        <v>2022</v>
      </c>
      <c r="B105" s="2">
        <v>8</v>
      </c>
      <c r="C105" s="14">
        <v>630231.5</v>
      </c>
      <c r="D105" s="14">
        <v>630231.5</v>
      </c>
      <c r="E105" s="14">
        <v>52494</v>
      </c>
      <c r="F105" s="14">
        <v>3907810.8</v>
      </c>
      <c r="G105" s="14">
        <v>3907810.8</v>
      </c>
      <c r="H105" s="14">
        <v>5278</v>
      </c>
    </row>
    <row r="106" spans="1:8" x14ac:dyDescent="0.2">
      <c r="A106" s="2">
        <v>2022</v>
      </c>
      <c r="B106" s="2">
        <v>9</v>
      </c>
      <c r="C106" s="14">
        <v>635316</v>
      </c>
      <c r="D106" s="14">
        <v>635316</v>
      </c>
      <c r="E106" s="14">
        <v>52435</v>
      </c>
      <c r="F106" s="14">
        <v>3981555.4000000008</v>
      </c>
      <c r="G106" s="14">
        <v>3981555.4000000008</v>
      </c>
      <c r="H106" s="14">
        <v>5282</v>
      </c>
    </row>
    <row r="107" spans="1:8" x14ac:dyDescent="0.2">
      <c r="A107" s="2">
        <v>2022</v>
      </c>
      <c r="B107" s="2">
        <v>10</v>
      </c>
      <c r="C107" s="14">
        <v>788210.60000000009</v>
      </c>
      <c r="D107" s="14">
        <v>761364.62958151964</v>
      </c>
      <c r="E107" s="14">
        <v>52490</v>
      </c>
      <c r="F107" s="14">
        <v>3970494.4999999995</v>
      </c>
      <c r="G107" s="14">
        <v>3927693.6738219941</v>
      </c>
      <c r="H107" s="14">
        <v>5293</v>
      </c>
    </row>
    <row r="108" spans="1:8" x14ac:dyDescent="0.2">
      <c r="A108" s="2">
        <v>2022</v>
      </c>
      <c r="B108" s="2">
        <v>11</v>
      </c>
      <c r="C108" s="14">
        <v>916690.50000000023</v>
      </c>
      <c r="D108" s="14">
        <v>995089.82128017361</v>
      </c>
      <c r="E108" s="14">
        <v>52584</v>
      </c>
      <c r="F108" s="14">
        <v>4315598.0999999996</v>
      </c>
      <c r="G108" s="14">
        <v>4440677.492715193</v>
      </c>
      <c r="H108" s="14">
        <v>5307</v>
      </c>
    </row>
    <row r="109" spans="1:8" x14ac:dyDescent="0.2">
      <c r="A109" s="2">
        <v>2022</v>
      </c>
      <c r="B109" s="2">
        <v>12</v>
      </c>
      <c r="C109" s="14">
        <v>1301100.5</v>
      </c>
      <c r="D109" s="14">
        <v>1568275.2404552444</v>
      </c>
      <c r="E109" s="14">
        <v>52774</v>
      </c>
      <c r="F109" s="14">
        <v>5121480.5</v>
      </c>
      <c r="G109" s="14">
        <v>5546610.1628620373</v>
      </c>
      <c r="H109" s="14">
        <v>5313</v>
      </c>
    </row>
    <row r="110" spans="1:8" x14ac:dyDescent="0.2">
      <c r="A110" s="2">
        <v>2023</v>
      </c>
      <c r="B110" s="2">
        <v>1</v>
      </c>
      <c r="C110" s="14">
        <v>1737277.9596093288</v>
      </c>
      <c r="D110" s="14">
        <v>1737277.9596093288</v>
      </c>
      <c r="E110" s="14">
        <v>53062.771126080741</v>
      </c>
      <c r="F110" s="14">
        <v>5722118.6926075788</v>
      </c>
      <c r="G110" s="14">
        <v>5722118.6926075788</v>
      </c>
      <c r="H110" s="14">
        <v>5309.5111911417716</v>
      </c>
    </row>
    <row r="111" spans="1:8" x14ac:dyDescent="0.2">
      <c r="A111" s="2">
        <v>2023</v>
      </c>
      <c r="B111" s="2">
        <v>2</v>
      </c>
      <c r="C111" s="14">
        <v>1713999.5592319116</v>
      </c>
      <c r="D111" s="14">
        <v>1713999.5592319116</v>
      </c>
      <c r="E111" s="14">
        <v>53172.983620950406</v>
      </c>
      <c r="F111" s="14">
        <v>5415821.8225081302</v>
      </c>
      <c r="G111" s="14">
        <v>5415821.8225081302</v>
      </c>
      <c r="H111" s="14">
        <v>5320.7550465242739</v>
      </c>
    </row>
    <row r="112" spans="1:8" x14ac:dyDescent="0.2">
      <c r="A112" s="2">
        <v>2023</v>
      </c>
      <c r="B112" s="2">
        <v>3</v>
      </c>
      <c r="C112" s="14">
        <v>1552861.8133558191</v>
      </c>
      <c r="D112" s="14">
        <v>1552861.8133558191</v>
      </c>
      <c r="E112" s="14">
        <v>53282.854276812825</v>
      </c>
      <c r="F112" s="14">
        <v>5352660.2765445169</v>
      </c>
      <c r="G112" s="14">
        <v>5352660.2765445169</v>
      </c>
      <c r="H112" s="14">
        <v>5327.4379526936964</v>
      </c>
    </row>
    <row r="113" spans="1:8" x14ac:dyDescent="0.2">
      <c r="A113" s="2">
        <v>2023</v>
      </c>
      <c r="B113" s="2">
        <v>4</v>
      </c>
      <c r="C113" s="14">
        <v>1333824.5979319697</v>
      </c>
      <c r="D113" s="14">
        <v>1333824.5979319697</v>
      </c>
      <c r="E113" s="14">
        <v>53392.415805006844</v>
      </c>
      <c r="F113" s="14">
        <v>4711552.7198426053</v>
      </c>
      <c r="G113" s="14">
        <v>4711552.7198426053</v>
      </c>
      <c r="H113" s="14">
        <v>5333.0753466056576</v>
      </c>
    </row>
    <row r="114" spans="1:8" x14ac:dyDescent="0.2">
      <c r="A114" s="2">
        <v>2023</v>
      </c>
      <c r="B114" s="2">
        <v>5</v>
      </c>
      <c r="C114" s="14">
        <v>994026.30955197755</v>
      </c>
      <c r="D114" s="14">
        <v>994026.30955197755</v>
      </c>
      <c r="E114" s="14">
        <v>53501.697786650147</v>
      </c>
      <c r="F114" s="14">
        <v>4310735.6519215023</v>
      </c>
      <c r="G114" s="14">
        <v>4310735.6519215023</v>
      </c>
      <c r="H114" s="14">
        <v>5340.0775435030346</v>
      </c>
    </row>
    <row r="115" spans="1:8" x14ac:dyDescent="0.2">
      <c r="A115" s="2">
        <v>2023</v>
      </c>
      <c r="B115" s="2">
        <v>6</v>
      </c>
      <c r="C115" s="14">
        <v>801090.99003185134</v>
      </c>
      <c r="D115" s="14">
        <v>801090.99003185134</v>
      </c>
      <c r="E115" s="14">
        <v>53610.726972177174</v>
      </c>
      <c r="F115" s="14">
        <v>4285217.4961489383</v>
      </c>
      <c r="G115" s="14">
        <v>4285217.4961489383</v>
      </c>
      <c r="H115" s="14">
        <v>5345.4389446078912</v>
      </c>
    </row>
    <row r="116" spans="1:8" x14ac:dyDescent="0.2">
      <c r="A116" s="2">
        <v>2023</v>
      </c>
      <c r="B116" s="2">
        <v>7</v>
      </c>
      <c r="C116" s="14">
        <v>743323.93566259753</v>
      </c>
      <c r="D116" s="14">
        <v>743323.93566259753</v>
      </c>
      <c r="E116" s="14">
        <v>53719.527552213483</v>
      </c>
      <c r="F116" s="14">
        <v>3963424.5439768527</v>
      </c>
      <c r="G116" s="14">
        <v>3963424.5439768527</v>
      </c>
      <c r="H116" s="14">
        <v>5357.5409578235231</v>
      </c>
    </row>
    <row r="117" spans="1:8" x14ac:dyDescent="0.2">
      <c r="A117" s="2">
        <v>2023</v>
      </c>
      <c r="B117" s="2">
        <v>8</v>
      </c>
      <c r="C117" s="14">
        <v>722980.35688576777</v>
      </c>
      <c r="D117" s="14">
        <v>722980.35688576777</v>
      </c>
      <c r="E117" s="14">
        <v>53814.733981445381</v>
      </c>
      <c r="F117" s="14">
        <v>3701995.4281007117</v>
      </c>
      <c r="G117" s="14">
        <v>3701995.4281007117</v>
      </c>
      <c r="H117" s="14">
        <v>5364.7931498941643</v>
      </c>
    </row>
    <row r="118" spans="1:8" x14ac:dyDescent="0.2">
      <c r="A118" s="2">
        <v>2023</v>
      </c>
      <c r="B118" s="2">
        <v>9</v>
      </c>
      <c r="C118" s="14">
        <v>773259.89093501004</v>
      </c>
      <c r="D118" s="14">
        <v>773259.89093501004</v>
      </c>
      <c r="E118" s="14">
        <v>53909.753463386194</v>
      </c>
      <c r="F118" s="14">
        <v>3945855.6011036611</v>
      </c>
      <c r="G118" s="14">
        <v>3945855.6011036611</v>
      </c>
      <c r="H118" s="14">
        <v>5372.0453419648047</v>
      </c>
    </row>
    <row r="119" spans="1:8" x14ac:dyDescent="0.2">
      <c r="A119" s="2">
        <v>2023</v>
      </c>
      <c r="B119" s="2">
        <v>10</v>
      </c>
      <c r="C119" s="14">
        <v>795625.79342690704</v>
      </c>
      <c r="D119" s="14">
        <v>795625.79342690704</v>
      </c>
      <c r="E119" s="14">
        <v>54004.603887440135</v>
      </c>
      <c r="F119" s="14">
        <v>3808813.3001472936</v>
      </c>
      <c r="G119" s="14">
        <v>3808813.3001472936</v>
      </c>
      <c r="H119" s="14">
        <v>5379.297534035446</v>
      </c>
    </row>
    <row r="120" spans="1:8" x14ac:dyDescent="0.2">
      <c r="A120" s="2">
        <v>2023</v>
      </c>
      <c r="B120" s="2">
        <v>11</v>
      </c>
      <c r="C120" s="14">
        <v>1009365.3218543386</v>
      </c>
      <c r="D120" s="14">
        <v>1009365.3218543386</v>
      </c>
      <c r="E120" s="14">
        <v>54099.301431134401</v>
      </c>
      <c r="F120" s="14">
        <v>4510130.1430760613</v>
      </c>
      <c r="G120" s="14">
        <v>4510130.1430760613</v>
      </c>
      <c r="H120" s="14">
        <v>5386.5497261060873</v>
      </c>
    </row>
    <row r="121" spans="1:8" x14ac:dyDescent="0.2">
      <c r="A121" s="2">
        <v>2023</v>
      </c>
      <c r="B121" s="2">
        <v>12</v>
      </c>
      <c r="C121" s="14">
        <v>1473284.6366369603</v>
      </c>
      <c r="D121" s="14">
        <v>1473284.6366369603</v>
      </c>
      <c r="E121" s="14">
        <v>54193.860723932368</v>
      </c>
      <c r="F121" s="14">
        <v>5454281.3639012752</v>
      </c>
      <c r="G121" s="14">
        <v>5454281.3639012752</v>
      </c>
      <c r="H121" s="14">
        <v>5393.8019181767286</v>
      </c>
    </row>
    <row r="122" spans="1:8" x14ac:dyDescent="0.2">
      <c r="A122" s="2">
        <v>2024</v>
      </c>
      <c r="B122" s="2">
        <v>1</v>
      </c>
      <c r="C122" s="14">
        <v>1768621.8224155465</v>
      </c>
      <c r="D122" s="14">
        <v>1768621.8224155465</v>
      </c>
      <c r="E122" s="14">
        <v>54288.29499537142</v>
      </c>
      <c r="F122" s="14">
        <v>6033640.7654309645</v>
      </c>
      <c r="G122" s="14">
        <v>6033640.7654309645</v>
      </c>
      <c r="H122" s="14">
        <v>5401.054110247369</v>
      </c>
    </row>
    <row r="123" spans="1:8" x14ac:dyDescent="0.2">
      <c r="A123" s="2">
        <v>2024</v>
      </c>
      <c r="B123" s="2">
        <v>2</v>
      </c>
      <c r="C123" s="14">
        <v>1744869.3535891802</v>
      </c>
      <c r="D123" s="14">
        <v>1744869.3535891802</v>
      </c>
      <c r="E123" s="14">
        <v>54382.616209024891</v>
      </c>
      <c r="F123" s="14">
        <v>5709727.2526828051</v>
      </c>
      <c r="G123" s="14">
        <v>5709727.2526828051</v>
      </c>
      <c r="H123" s="14">
        <v>5408.3063023180102</v>
      </c>
    </row>
    <row r="124" spans="1:8" x14ac:dyDescent="0.2">
      <c r="A124" s="2">
        <v>2024</v>
      </c>
      <c r="B124" s="2">
        <v>3</v>
      </c>
      <c r="C124" s="14">
        <v>1582971.609027046</v>
      </c>
      <c r="D124" s="14">
        <v>1582971.609027046</v>
      </c>
      <c r="E124" s="14">
        <v>54476.835183645053</v>
      </c>
      <c r="F124" s="14">
        <v>5644048.0566801745</v>
      </c>
      <c r="G124" s="14">
        <v>5644048.0566801745</v>
      </c>
      <c r="H124" s="14">
        <v>5415.5584943886515</v>
      </c>
    </row>
    <row r="125" spans="1:8" x14ac:dyDescent="0.2">
      <c r="A125" s="2">
        <v>2024</v>
      </c>
      <c r="B125" s="2">
        <v>4</v>
      </c>
      <c r="C125" s="14">
        <v>1361874.1189929431</v>
      </c>
      <c r="D125" s="14">
        <v>1361874.1189929431</v>
      </c>
      <c r="E125" s="14">
        <v>54570.961702713568</v>
      </c>
      <c r="F125" s="14">
        <v>4992856.7642474473</v>
      </c>
      <c r="G125" s="14">
        <v>4992856.7642474473</v>
      </c>
      <c r="H125" s="14">
        <v>5422.8106864592928</v>
      </c>
    </row>
    <row r="126" spans="1:8" x14ac:dyDescent="0.2">
      <c r="A126" s="2">
        <v>2024</v>
      </c>
      <c r="B126" s="2">
        <v>5</v>
      </c>
      <c r="C126" s="14">
        <v>1017043.3167658406</v>
      </c>
      <c r="D126" s="14">
        <v>1017043.3167658406</v>
      </c>
      <c r="E126" s="14">
        <v>54665.004613508892</v>
      </c>
      <c r="F126" s="14">
        <v>4583288.2563886829</v>
      </c>
      <c r="G126" s="14">
        <v>4583288.2563886829</v>
      </c>
      <c r="H126" s="14">
        <v>5430.0628785299332</v>
      </c>
    </row>
    <row r="127" spans="1:8" x14ac:dyDescent="0.2">
      <c r="A127" s="2">
        <v>2024</v>
      </c>
      <c r="B127" s="2">
        <v>6</v>
      </c>
      <c r="C127" s="14">
        <v>821144.76769921882</v>
      </c>
      <c r="D127" s="14">
        <v>821144.76769921882</v>
      </c>
      <c r="E127" s="14">
        <v>54758.971916693634</v>
      </c>
      <c r="F127" s="14">
        <v>4556160.2381909965</v>
      </c>
      <c r="G127" s="14">
        <v>4556160.2381909965</v>
      </c>
      <c r="H127" s="14">
        <v>5437.3150706005745</v>
      </c>
    </row>
    <row r="128" spans="1:8" x14ac:dyDescent="0.2">
      <c r="A128" s="2">
        <v>2024</v>
      </c>
      <c r="B128" s="2">
        <v>7</v>
      </c>
      <c r="C128" s="14">
        <v>762496.63945055089</v>
      </c>
      <c r="D128" s="14">
        <v>762496.63945055089</v>
      </c>
      <c r="E128" s="14">
        <v>54852.870847329024</v>
      </c>
      <c r="F128" s="14">
        <v>4219928.716458831</v>
      </c>
      <c r="G128" s="14">
        <v>4219928.716458831</v>
      </c>
      <c r="H128" s="14">
        <v>5444.5672626712158</v>
      </c>
    </row>
    <row r="129" spans="1:8" x14ac:dyDescent="0.2">
      <c r="A129" s="2">
        <v>2024</v>
      </c>
      <c r="B129" s="2">
        <v>8</v>
      </c>
      <c r="C129" s="14">
        <v>742063.36006459862</v>
      </c>
      <c r="D129" s="14">
        <v>742063.36006459862</v>
      </c>
      <c r="E129" s="14">
        <v>54947.284401055629</v>
      </c>
      <c r="F129" s="14">
        <v>3947715.5677230339</v>
      </c>
      <c r="G129" s="14">
        <v>3947715.5677230339</v>
      </c>
      <c r="H129" s="14">
        <v>5450.258514314688</v>
      </c>
    </row>
    <row r="130" spans="1:8" x14ac:dyDescent="0.2">
      <c r="A130" s="2">
        <v>2024</v>
      </c>
      <c r="B130" s="2">
        <v>9</v>
      </c>
      <c r="C130" s="14">
        <v>793517.70604975754</v>
      </c>
      <c r="D130" s="14">
        <v>793517.70604975754</v>
      </c>
      <c r="E130" s="14">
        <v>55041.642041589424</v>
      </c>
      <c r="F130" s="14">
        <v>4191020.8736584373</v>
      </c>
      <c r="G130" s="14">
        <v>4191020.8736584373</v>
      </c>
      <c r="H130" s="14">
        <v>5455.9497659581612</v>
      </c>
    </row>
    <row r="131" spans="1:8" x14ac:dyDescent="0.2">
      <c r="A131" s="2">
        <v>2024</v>
      </c>
      <c r="B131" s="2">
        <v>10</v>
      </c>
      <c r="C131" s="14">
        <v>816510.17540850281</v>
      </c>
      <c r="D131" s="14">
        <v>816510.17540850281</v>
      </c>
      <c r="E131" s="14">
        <v>55135.949119388832</v>
      </c>
      <c r="F131" s="14">
        <v>4044496.3396558855</v>
      </c>
      <c r="G131" s="14">
        <v>4044496.3396558855</v>
      </c>
      <c r="H131" s="14">
        <v>5461.6410176016325</v>
      </c>
    </row>
    <row r="132" spans="1:8" x14ac:dyDescent="0.2">
      <c r="A132" s="2">
        <v>2024</v>
      </c>
      <c r="B132" s="2">
        <v>11</v>
      </c>
      <c r="C132" s="14">
        <v>1033154.1239699421</v>
      </c>
      <c r="D132" s="14">
        <v>1033154.1239699421</v>
      </c>
      <c r="E132" s="14">
        <v>55230.210472914936</v>
      </c>
      <c r="F132" s="14">
        <v>4748019.6394548221</v>
      </c>
      <c r="G132" s="14">
        <v>4748019.6394548221</v>
      </c>
      <c r="H132" s="14">
        <v>5467.3322692451038</v>
      </c>
    </row>
    <row r="133" spans="1:8" x14ac:dyDescent="0.2">
      <c r="A133" s="2">
        <v>2024</v>
      </c>
      <c r="B133" s="2">
        <v>12</v>
      </c>
      <c r="C133" s="14">
        <v>1503066.6654773254</v>
      </c>
      <c r="D133" s="14">
        <v>1503066.6654773254</v>
      </c>
      <c r="E133" s="14">
        <v>55324.430477625741</v>
      </c>
      <c r="F133" s="14">
        <v>5695983.4580567544</v>
      </c>
      <c r="G133" s="14">
        <v>5695983.4580567544</v>
      </c>
      <c r="H133" s="14">
        <v>5473.023520888577</v>
      </c>
    </row>
    <row r="134" spans="1:8" x14ac:dyDescent="0.2">
      <c r="A134" s="2">
        <v>2025</v>
      </c>
      <c r="B134" s="2">
        <v>1</v>
      </c>
      <c r="C134" s="14">
        <v>1800588.4853961936</v>
      </c>
      <c r="D134" s="14">
        <v>1800588.4853961936</v>
      </c>
      <c r="E134" s="14">
        <v>55418.613090281724</v>
      </c>
      <c r="F134" s="14">
        <v>6252055.470539581</v>
      </c>
      <c r="G134" s="14">
        <v>6252055.470539581</v>
      </c>
      <c r="H134" s="14">
        <v>5478.7147725320492</v>
      </c>
    </row>
    <row r="135" spans="1:8" x14ac:dyDescent="0.2">
      <c r="A135" s="2">
        <v>2025</v>
      </c>
      <c r="B135" s="2">
        <v>2</v>
      </c>
      <c r="C135" s="14">
        <v>1776402.2458050349</v>
      </c>
      <c r="D135" s="14">
        <v>1776402.2458050349</v>
      </c>
      <c r="E135" s="14">
        <v>55512.761889012319</v>
      </c>
      <c r="F135" s="14">
        <v>5914344.2318690456</v>
      </c>
      <c r="G135" s="14">
        <v>5914344.2318690456</v>
      </c>
      <c r="H135" s="14">
        <v>5484.4060241755205</v>
      </c>
    </row>
    <row r="136" spans="1:8" x14ac:dyDescent="0.2">
      <c r="A136" s="2">
        <v>2025</v>
      </c>
      <c r="B136" s="2">
        <v>3</v>
      </c>
      <c r="C136" s="14">
        <v>1613761.5663717731</v>
      </c>
      <c r="D136" s="14">
        <v>1613761.5663717731</v>
      </c>
      <c r="E136" s="14">
        <v>55606.880109547565</v>
      </c>
      <c r="F136" s="14">
        <v>5844474.5651072841</v>
      </c>
      <c r="G136" s="14">
        <v>5844474.5651072841</v>
      </c>
      <c r="H136" s="14">
        <v>5490.0972758189928</v>
      </c>
    </row>
    <row r="137" spans="1:8" x14ac:dyDescent="0.2">
      <c r="A137" s="2">
        <v>2025</v>
      </c>
      <c r="B137" s="2">
        <v>4</v>
      </c>
      <c r="C137" s="14">
        <v>1390831.4450290592</v>
      </c>
      <c r="D137" s="14">
        <v>1390831.4450290592</v>
      </c>
      <c r="E137" s="14">
        <v>55700.97067798338</v>
      </c>
      <c r="F137" s="14">
        <v>5182376.4274446005</v>
      </c>
      <c r="G137" s="14">
        <v>5182376.4274446005</v>
      </c>
      <c r="H137" s="14">
        <v>5495.788527462465</v>
      </c>
    </row>
    <row r="138" spans="1:8" x14ac:dyDescent="0.2">
      <c r="A138" s="2">
        <v>2025</v>
      </c>
      <c r="B138" s="2">
        <v>5</v>
      </c>
      <c r="C138" s="14">
        <v>1041284.9815349565</v>
      </c>
      <c r="D138" s="14">
        <v>1041284.9815349565</v>
      </c>
      <c r="E138" s="14">
        <v>55795.036240410969</v>
      </c>
      <c r="F138" s="14">
        <v>4764334.2470851829</v>
      </c>
      <c r="G138" s="14">
        <v>4764334.2470851829</v>
      </c>
      <c r="H138" s="14">
        <v>5501.4797791059382</v>
      </c>
    </row>
    <row r="139" spans="1:8" x14ac:dyDescent="0.2">
      <c r="A139" s="2">
        <v>2025</v>
      </c>
      <c r="B139" s="2">
        <v>6</v>
      </c>
      <c r="C139" s="14">
        <v>842653.36990800418</v>
      </c>
      <c r="D139" s="14">
        <v>842653.36990800418</v>
      </c>
      <c r="E139" s="14">
        <v>55889.079189711156</v>
      </c>
      <c r="F139" s="14">
        <v>4733157.7509675389</v>
      </c>
      <c r="G139" s="14">
        <v>4733157.7509675389</v>
      </c>
      <c r="H139" s="14">
        <v>5507.1710307494104</v>
      </c>
    </row>
    <row r="140" spans="1:8" x14ac:dyDescent="0.2">
      <c r="A140" s="2">
        <v>2025</v>
      </c>
      <c r="B140" s="2">
        <v>7</v>
      </c>
      <c r="C140" s="14">
        <v>783415.65061876469</v>
      </c>
      <c r="D140" s="14">
        <v>783415.65061876469</v>
      </c>
      <c r="E140" s="14">
        <v>55983.101689784678</v>
      </c>
      <c r="F140" s="14">
        <v>4387000.9519537399</v>
      </c>
      <c r="G140" s="14">
        <v>4387000.9519537399</v>
      </c>
      <c r="H140" s="14">
        <v>5512.8622823928808</v>
      </c>
    </row>
    <row r="141" spans="1:8" x14ac:dyDescent="0.2">
      <c r="A141" s="2">
        <v>2025</v>
      </c>
      <c r="B141" s="2">
        <v>8</v>
      </c>
      <c r="C141" s="14">
        <v>762911.17458962672</v>
      </c>
      <c r="D141" s="14">
        <v>762911.17458962672</v>
      </c>
      <c r="E141" s="14">
        <v>56081.261247809416</v>
      </c>
      <c r="F141" s="14">
        <v>4105439.2225420051</v>
      </c>
      <c r="G141" s="14">
        <v>4105439.2225420051</v>
      </c>
      <c r="H141" s="14">
        <v>5517.0832931719879</v>
      </c>
    </row>
    <row r="142" spans="1:8" x14ac:dyDescent="0.2">
      <c r="A142" s="2">
        <v>2025</v>
      </c>
      <c r="B142" s="2">
        <v>9</v>
      </c>
      <c r="C142" s="14">
        <v>815364.40140012908</v>
      </c>
      <c r="D142" s="14">
        <v>815364.40140012908</v>
      </c>
      <c r="E142" s="14">
        <v>56179.404083018242</v>
      </c>
      <c r="F142" s="14">
        <v>4347494.5682873102</v>
      </c>
      <c r="G142" s="14">
        <v>4347494.5682873102</v>
      </c>
      <c r="H142" s="14">
        <v>5521.304303951094</v>
      </c>
    </row>
    <row r="143" spans="1:8" x14ac:dyDescent="0.2">
      <c r="A143" s="2">
        <v>2025</v>
      </c>
      <c r="B143" s="2">
        <v>10</v>
      </c>
      <c r="C143" s="14">
        <v>838796.10422461526</v>
      </c>
      <c r="D143" s="14">
        <v>838796.10422461526</v>
      </c>
      <c r="E143" s="14">
        <v>56277.531795654832</v>
      </c>
      <c r="F143" s="14">
        <v>4192651.0430531586</v>
      </c>
      <c r="G143" s="14">
        <v>4192651.0430531586</v>
      </c>
      <c r="H143" s="14">
        <v>5525.5253147302019</v>
      </c>
    </row>
    <row r="144" spans="1:8" x14ac:dyDescent="0.2">
      <c r="A144" s="2">
        <v>2025</v>
      </c>
      <c r="B144" s="2">
        <v>11</v>
      </c>
      <c r="C144" s="14">
        <v>1058128.4673105269</v>
      </c>
      <c r="D144" s="14">
        <v>1058128.4673105269</v>
      </c>
      <c r="E144" s="14">
        <v>56375.645832831906</v>
      </c>
      <c r="F144" s="14">
        <v>4895836.5111270603</v>
      </c>
      <c r="G144" s="14">
        <v>4895836.5111270603</v>
      </c>
      <c r="H144" s="14">
        <v>5529.746325509308</v>
      </c>
    </row>
    <row r="145" spans="1:8" x14ac:dyDescent="0.2">
      <c r="A145" s="2">
        <v>2025</v>
      </c>
      <c r="B145" s="2">
        <v>12</v>
      </c>
      <c r="C145" s="14">
        <v>1533187.744744092</v>
      </c>
      <c r="D145" s="14">
        <v>1533187.744744092</v>
      </c>
      <c r="E145" s="14">
        <v>56473.747503184801</v>
      </c>
      <c r="F145" s="14">
        <v>5836487.739054163</v>
      </c>
      <c r="G145" s="14">
        <v>5836487.739054163</v>
      </c>
      <c r="H145" s="14">
        <v>5533.9673362884132</v>
      </c>
    </row>
    <row r="146" spans="1:8" x14ac:dyDescent="0.2">
      <c r="A146" s="2">
        <v>2026</v>
      </c>
      <c r="B146" s="2">
        <v>1</v>
      </c>
      <c r="C146" s="14">
        <v>1836032.8647541825</v>
      </c>
      <c r="D146" s="14">
        <v>1836032.8647541825</v>
      </c>
      <c r="E146" s="14">
        <v>56571.837990122527</v>
      </c>
      <c r="F146" s="14">
        <v>6394443.4913977273</v>
      </c>
      <c r="G146" s="14">
        <v>6394443.4913977273</v>
      </c>
      <c r="H146" s="14">
        <v>5538.1883470675202</v>
      </c>
    </row>
    <row r="147" spans="1:8" x14ac:dyDescent="0.2">
      <c r="A147" s="2">
        <v>2026</v>
      </c>
      <c r="B147" s="2">
        <v>2</v>
      </c>
      <c r="C147" s="14">
        <v>1811408.9121598902</v>
      </c>
      <c r="D147" s="14">
        <v>1811408.9121598902</v>
      </c>
      <c r="E147" s="14">
        <v>56669.918363811128</v>
      </c>
      <c r="F147" s="14">
        <v>6047781.0565557415</v>
      </c>
      <c r="G147" s="14">
        <v>6047781.0565557415</v>
      </c>
      <c r="H147" s="14">
        <v>5542.4093578466254</v>
      </c>
    </row>
    <row r="148" spans="1:8" x14ac:dyDescent="0.2">
      <c r="A148" s="2">
        <v>2026</v>
      </c>
      <c r="B148" s="2">
        <v>3</v>
      </c>
      <c r="C148" s="14">
        <v>1648267.9605880899</v>
      </c>
      <c r="D148" s="14">
        <v>1648267.9605880899</v>
      </c>
      <c r="E148" s="14">
        <v>56767.989592009952</v>
      </c>
      <c r="F148" s="14">
        <v>5978051.7164708544</v>
      </c>
      <c r="G148" s="14">
        <v>5978051.7164708544</v>
      </c>
      <c r="H148" s="14">
        <v>5546.6303686257334</v>
      </c>
    </row>
    <row r="149" spans="1:8" x14ac:dyDescent="0.2">
      <c r="A149" s="2">
        <v>2026</v>
      </c>
      <c r="B149" s="2">
        <v>4</v>
      </c>
      <c r="C149" s="14">
        <v>1423662.5830505521</v>
      </c>
      <c r="D149" s="14">
        <v>1423662.5830505521</v>
      </c>
      <c r="E149" s="14">
        <v>56866.052549871434</v>
      </c>
      <c r="F149" s="14">
        <v>5310459.7329155039</v>
      </c>
      <c r="G149" s="14">
        <v>5310459.7329155039</v>
      </c>
      <c r="H149" s="14">
        <v>5550.8513794048395</v>
      </c>
    </row>
    <row r="150" spans="1:8" x14ac:dyDescent="0.2">
      <c r="A150" s="2">
        <v>2026</v>
      </c>
      <c r="B150" s="2">
        <v>5</v>
      </c>
      <c r="C150" s="14">
        <v>1069440.231041613</v>
      </c>
      <c r="D150" s="14">
        <v>1069440.231041613</v>
      </c>
      <c r="E150" s="14">
        <v>56964.108028802642</v>
      </c>
      <c r="F150" s="14">
        <v>4888992.9074100433</v>
      </c>
      <c r="G150" s="14">
        <v>4888992.9074100433</v>
      </c>
      <c r="H150" s="14">
        <v>5555.0723901839456</v>
      </c>
    </row>
    <row r="151" spans="1:8" x14ac:dyDescent="0.2">
      <c r="A151" s="2">
        <v>2026</v>
      </c>
      <c r="B151" s="2">
        <v>6</v>
      </c>
      <c r="C151" s="14">
        <v>868047.07278880617</v>
      </c>
      <c r="D151" s="14">
        <v>868047.07278880617</v>
      </c>
      <c r="E151" s="14">
        <v>57062.156744479085</v>
      </c>
      <c r="F151" s="14">
        <v>4856065.7788230469</v>
      </c>
      <c r="G151" s="14">
        <v>4856065.7788230469</v>
      </c>
      <c r="H151" s="14">
        <v>5559.2934009630517</v>
      </c>
    </row>
    <row r="152" spans="1:8" x14ac:dyDescent="0.2">
      <c r="A152" s="2">
        <v>2026</v>
      </c>
      <c r="B152" s="2">
        <v>7</v>
      </c>
      <c r="C152" s="14">
        <v>808084.35920847836</v>
      </c>
      <c r="D152" s="14">
        <v>808084.35920847836</v>
      </c>
      <c r="E152" s="14">
        <v>57160.199344091758</v>
      </c>
      <c r="F152" s="14">
        <v>4503279.7676156797</v>
      </c>
      <c r="G152" s="14">
        <v>4503279.7676156797</v>
      </c>
      <c r="H152" s="14">
        <v>5563.5144117421578</v>
      </c>
    </row>
    <row r="153" spans="1:8" x14ac:dyDescent="0.2">
      <c r="A153" s="2">
        <v>2026</v>
      </c>
      <c r="B153" s="2">
        <v>8</v>
      </c>
      <c r="C153" s="14">
        <v>787340.77423361852</v>
      </c>
      <c r="D153" s="14">
        <v>787340.77423361852</v>
      </c>
      <c r="E153" s="14">
        <v>57257.885530766551</v>
      </c>
      <c r="F153" s="14">
        <v>4217156.3242622102</v>
      </c>
      <c r="G153" s="14">
        <v>4217156.3242622102</v>
      </c>
      <c r="H153" s="14">
        <v>5568.2551277871316</v>
      </c>
    </row>
    <row r="154" spans="1:8" x14ac:dyDescent="0.2">
      <c r="A154" s="2">
        <v>2026</v>
      </c>
      <c r="B154" s="2">
        <v>9</v>
      </c>
      <c r="C154" s="14">
        <v>840775.56510181795</v>
      </c>
      <c r="D154" s="14">
        <v>840775.56510181795</v>
      </c>
      <c r="E154" s="14">
        <v>57355.566715892368</v>
      </c>
      <c r="F154" s="14">
        <v>4459615.4107374093</v>
      </c>
      <c r="G154" s="14">
        <v>4459615.4107374093</v>
      </c>
      <c r="H154" s="14">
        <v>5572.9958438321037</v>
      </c>
    </row>
    <row r="155" spans="1:8" x14ac:dyDescent="0.2">
      <c r="A155" s="2">
        <v>2026</v>
      </c>
      <c r="B155" s="2">
        <v>10</v>
      </c>
      <c r="C155" s="14">
        <v>864581.49232183956</v>
      </c>
      <c r="D155" s="14">
        <v>864581.49232183956</v>
      </c>
      <c r="E155" s="14">
        <v>57453.24337807863</v>
      </c>
      <c r="F155" s="14">
        <v>4301113.1508159786</v>
      </c>
      <c r="G155" s="14">
        <v>4301113.1508159786</v>
      </c>
      <c r="H155" s="14">
        <v>5577.7365598770784</v>
      </c>
    </row>
    <row r="156" spans="1:8" x14ac:dyDescent="0.2">
      <c r="A156" s="2">
        <v>2026</v>
      </c>
      <c r="B156" s="2">
        <v>11</v>
      </c>
      <c r="C156" s="14">
        <v>1086338.7770319742</v>
      </c>
      <c r="D156" s="14">
        <v>1086338.7770319742</v>
      </c>
      <c r="E156" s="14">
        <v>57550.915950135553</v>
      </c>
      <c r="F156" s="14">
        <v>5005256.4537363257</v>
      </c>
      <c r="G156" s="14">
        <v>5005256.4537363257</v>
      </c>
      <c r="H156" s="14">
        <v>5582.4772759220496</v>
      </c>
    </row>
    <row r="157" spans="1:8" x14ac:dyDescent="0.2">
      <c r="A157" s="2">
        <v>2026</v>
      </c>
      <c r="B157" s="2">
        <v>12</v>
      </c>
      <c r="C157" s="14">
        <v>1566511.811937992</v>
      </c>
      <c r="D157" s="14">
        <v>1566511.811937992</v>
      </c>
      <c r="E157" s="14">
        <v>57648.584823456724</v>
      </c>
      <c r="F157" s="14">
        <v>5944908.5928600179</v>
      </c>
      <c r="G157" s="14">
        <v>5944908.5928600179</v>
      </c>
      <c r="H157" s="14">
        <v>5587.2179919670225</v>
      </c>
    </row>
    <row r="158" spans="1:8" x14ac:dyDescent="0.2">
      <c r="A158" s="2">
        <v>2027</v>
      </c>
      <c r="B158" s="2">
        <v>1</v>
      </c>
      <c r="C158" s="14">
        <v>1873028.6099015523</v>
      </c>
      <c r="D158" s="14">
        <v>1873028.6099015523</v>
      </c>
      <c r="E158" s="14">
        <v>57746.25035198246</v>
      </c>
      <c r="F158" s="14">
        <v>6487457.6941816658</v>
      </c>
      <c r="G158" s="14">
        <v>6487457.6941816658</v>
      </c>
      <c r="H158" s="14">
        <v>5591.9587080119954</v>
      </c>
    </row>
    <row r="159" spans="1:8" x14ac:dyDescent="0.2">
      <c r="A159" s="2">
        <v>2027</v>
      </c>
      <c r="B159" s="2">
        <v>2</v>
      </c>
      <c r="C159" s="14">
        <v>1847888.347475003</v>
      </c>
      <c r="D159" s="14">
        <v>1847888.347475003</v>
      </c>
      <c r="E159" s="14">
        <v>57843.912855783696</v>
      </c>
      <c r="F159" s="14">
        <v>6137306.9471273879</v>
      </c>
      <c r="G159" s="14">
        <v>6137306.9471273879</v>
      </c>
      <c r="H159" s="14">
        <v>5596.6994240569684</v>
      </c>
    </row>
    <row r="160" spans="1:8" x14ac:dyDescent="0.2">
      <c r="A160" s="2">
        <v>2027</v>
      </c>
      <c r="B160" s="2">
        <v>3</v>
      </c>
      <c r="C160" s="14">
        <v>1684437.601047494</v>
      </c>
      <c r="D160" s="14">
        <v>1684437.601047494</v>
      </c>
      <c r="E160" s="14">
        <v>57941.572624303102</v>
      </c>
      <c r="F160" s="14">
        <v>6073115.6948290747</v>
      </c>
      <c r="G160" s="14">
        <v>6073115.6948290747</v>
      </c>
      <c r="H160" s="14">
        <v>5601.4401401019413</v>
      </c>
    </row>
    <row r="161" spans="1:8" x14ac:dyDescent="0.2">
      <c r="A161" s="2">
        <v>2027</v>
      </c>
      <c r="B161" s="2">
        <v>4</v>
      </c>
      <c r="C161" s="14">
        <v>1458316.1508422494</v>
      </c>
      <c r="D161" s="14">
        <v>1458316.1508422494</v>
      </c>
      <c r="E161" s="14">
        <v>58039.229919285892</v>
      </c>
      <c r="F161" s="14">
        <v>5404795.5781572843</v>
      </c>
      <c r="G161" s="14">
        <v>5404795.5781572843</v>
      </c>
      <c r="H161" s="14">
        <v>5606.1808561469143</v>
      </c>
    </row>
    <row r="162" spans="1:8" x14ac:dyDescent="0.2">
      <c r="A162" s="2">
        <v>2027</v>
      </c>
      <c r="B162" s="2">
        <v>5</v>
      </c>
      <c r="C162" s="14">
        <v>1099510.3711352204</v>
      </c>
      <c r="D162" s="14">
        <v>1099510.3711352204</v>
      </c>
      <c r="E162" s="14">
        <v>58136.884977430345</v>
      </c>
      <c r="F162" s="14">
        <v>4984255.8514328729</v>
      </c>
      <c r="G162" s="14">
        <v>4984255.8514328729</v>
      </c>
      <c r="H162" s="14">
        <v>5610.9215721918863</v>
      </c>
    </row>
    <row r="163" spans="1:8" x14ac:dyDescent="0.2">
      <c r="A163" s="2">
        <v>2027</v>
      </c>
      <c r="B163" s="2">
        <v>6</v>
      </c>
      <c r="C163" s="14">
        <v>895367.34004073206</v>
      </c>
      <c r="D163" s="14">
        <v>895367.34004073206</v>
      </c>
      <c r="E163" s="14">
        <v>58234.538012784491</v>
      </c>
      <c r="F163" s="14">
        <v>4953039.794482518</v>
      </c>
      <c r="G163" s="14">
        <v>4953039.794482518</v>
      </c>
      <c r="H163" s="14">
        <v>5615.6622882368601</v>
      </c>
    </row>
    <row r="164" spans="1:8" x14ac:dyDescent="0.2">
      <c r="A164" s="2">
        <v>2027</v>
      </c>
      <c r="B164" s="2">
        <v>7</v>
      </c>
      <c r="C164" s="14">
        <v>834608.69489764189</v>
      </c>
      <c r="D164" s="14">
        <v>834608.69489764189</v>
      </c>
      <c r="E164" s="14">
        <v>58332.189218913671</v>
      </c>
      <c r="F164" s="14">
        <v>4596537.4535431461</v>
      </c>
      <c r="G164" s="14">
        <v>4596537.4535431461</v>
      </c>
      <c r="H164" s="14">
        <v>5620.4030042818331</v>
      </c>
    </row>
    <row r="165" spans="1:8" x14ac:dyDescent="0.2">
      <c r="A165" s="2">
        <v>2027</v>
      </c>
      <c r="B165" s="2">
        <v>8</v>
      </c>
      <c r="C165" s="14">
        <v>813622.08613258949</v>
      </c>
      <c r="D165" s="14">
        <v>813622.08613258949</v>
      </c>
      <c r="E165" s="14">
        <v>58430.580733433904</v>
      </c>
      <c r="F165" s="14">
        <v>4307246.4924308732</v>
      </c>
      <c r="G165" s="14">
        <v>4307246.4924308732</v>
      </c>
      <c r="H165" s="14">
        <v>5625.848871361688</v>
      </c>
    </row>
    <row r="166" spans="1:8" x14ac:dyDescent="0.2">
      <c r="A166" s="2">
        <v>2027</v>
      </c>
      <c r="B166" s="2">
        <v>9</v>
      </c>
      <c r="C166" s="14">
        <v>868062.58053074707</v>
      </c>
      <c r="D166" s="14">
        <v>868062.58053074707</v>
      </c>
      <c r="E166" s="14">
        <v>58528.970752064204</v>
      </c>
      <c r="F166" s="14">
        <v>4551665.1416321145</v>
      </c>
      <c r="G166" s="14">
        <v>4551665.1416321145</v>
      </c>
      <c r="H166" s="14">
        <v>5631.294738441542</v>
      </c>
    </row>
    <row r="167" spans="1:8" x14ac:dyDescent="0.2">
      <c r="A167" s="2">
        <v>2027</v>
      </c>
      <c r="B167" s="2">
        <v>10</v>
      </c>
      <c r="C167" s="14">
        <v>892248.76128891413</v>
      </c>
      <c r="D167" s="14">
        <v>892248.76128891413</v>
      </c>
      <c r="E167" s="14">
        <v>58627.35941794965</v>
      </c>
      <c r="F167" s="14">
        <v>4391194.034744842</v>
      </c>
      <c r="G167" s="14">
        <v>4391194.034744842</v>
      </c>
      <c r="H167" s="14">
        <v>5636.7406055213987</v>
      </c>
    </row>
    <row r="168" spans="1:8" x14ac:dyDescent="0.2">
      <c r="A168" s="2">
        <v>2027</v>
      </c>
      <c r="B168" s="2">
        <v>11</v>
      </c>
      <c r="C168" s="14">
        <v>1116381.8175789805</v>
      </c>
      <c r="D168" s="14">
        <v>1116381.8175789805</v>
      </c>
      <c r="E168" s="14">
        <v>58725.74686053738</v>
      </c>
      <c r="F168" s="14">
        <v>5098440.1142343823</v>
      </c>
      <c r="G168" s="14">
        <v>5098440.1142343823</v>
      </c>
      <c r="H168" s="14">
        <v>5642.1864726012527</v>
      </c>
    </row>
    <row r="169" spans="1:8" x14ac:dyDescent="0.2">
      <c r="A169" s="2">
        <v>2027</v>
      </c>
      <c r="B169" s="2">
        <v>12</v>
      </c>
      <c r="C169" s="14">
        <v>1601611.1551167786</v>
      </c>
      <c r="D169" s="14">
        <v>1601611.1551167786</v>
      </c>
      <c r="E169" s="14">
        <v>58824.13319688748</v>
      </c>
      <c r="F169" s="14">
        <v>6039186.1875422839</v>
      </c>
      <c r="G169" s="14">
        <v>6039186.1875422839</v>
      </c>
      <c r="H169" s="14">
        <v>5647.6323396811085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2.75" x14ac:dyDescent="0.2"/>
  <cols>
    <col min="1" max="1" width="10" style="34" bestFit="1" customWidth="1"/>
    <col min="2" max="2" width="9.140625" style="22" bestFit="1" customWidth="1"/>
    <col min="3" max="3" width="5.5703125" style="22" bestFit="1" customWidth="1"/>
    <col min="4" max="4" width="6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9.140625" style="39" bestFit="1" customWidth="1"/>
    <col min="9" max="9" width="5.85546875" style="39" bestFit="1" customWidth="1"/>
    <col min="10" max="10" width="6.28515625" style="39" bestFit="1" customWidth="1"/>
    <col min="11" max="11" width="9.7109375" style="39" bestFit="1" customWidth="1"/>
    <col min="12" max="12" width="8.5703125" style="39" bestFit="1" customWidth="1"/>
    <col min="13" max="13" width="1.7109375" style="39" customWidth="1"/>
    <col min="14" max="14" width="9.140625" style="39" bestFit="1" customWidth="1"/>
    <col min="15" max="15" width="5.5703125" style="39" bestFit="1" customWidth="1"/>
    <col min="16" max="16" width="6.28515625" style="39" bestFit="1" customWidth="1"/>
    <col min="17" max="17" width="9.710937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SUMIF(Div5Monthly!$A$2:$A$308,'Eustis(5)'!$A3,Div5Monthly!C$2:C$308)</f>
        <v>870326.3</v>
      </c>
      <c r="C3" s="21">
        <f>SUMIF(Div5Monthly!$A$2:$A$308,'Eustis(5)'!$A3,Div5Monthly!E$2:E$308)/12</f>
        <v>5371.916666666667</v>
      </c>
      <c r="D3" s="21">
        <f t="shared" ref="D3:D14" si="0">B3/C3</f>
        <v>162.0141104199308</v>
      </c>
      <c r="E3" s="21">
        <f>SUMIF(Div5Monthly!$A$2:$A$308,'Eustis(5)'!$A3,Div5Monthly!D$2:D$308)</f>
        <v>927392.32426557178</v>
      </c>
      <c r="F3" s="21">
        <f t="shared" ref="F3:F14" si="1">E3/C3</f>
        <v>172.63713899736067</v>
      </c>
      <c r="H3" s="21">
        <f>SUMIF(Div5Monthly!$A$2:$A$308,'Eustis(5)'!$A3,Div5Monthly!F$2:F$308)</f>
        <v>2375754.5999999996</v>
      </c>
      <c r="I3" s="21">
        <f>SUMIF(Div5Monthly!$A$2:$A$308,'Eustis(5)'!$A3,Div5Monthly!H$2:H$308)/12</f>
        <v>441.83333333333331</v>
      </c>
      <c r="J3" s="21">
        <f t="shared" ref="J3:J14" si="2">H3/I3</f>
        <v>5377.0379479441717</v>
      </c>
      <c r="K3" s="21">
        <f>SUMIF(Div5Monthly!$A$2:$A$308,'Eustis(5)'!$A3,Div5Monthly!G$2:G$308)</f>
        <v>2458269.8751454731</v>
      </c>
      <c r="L3" s="21">
        <f t="shared" ref="L3:L14" si="3">K3/I3</f>
        <v>5563.7945118343414</v>
      </c>
      <c r="N3" s="21">
        <f t="shared" ref="N3:N14" si="4">SUM(B3,H3)</f>
        <v>3246080.8999999994</v>
      </c>
      <c r="O3" s="21">
        <f t="shared" ref="O3:O14" si="5">SUM(C3,I3)</f>
        <v>5813.75</v>
      </c>
      <c r="P3" s="21">
        <f>N3/O3</f>
        <v>558.34545689099104</v>
      </c>
      <c r="Q3" s="21">
        <f t="shared" ref="Q3:Q14" si="6">SUM(E3,K3)</f>
        <v>3385662.1994110448</v>
      </c>
      <c r="R3" s="21">
        <f t="shared" ref="R3:R14" si="7">Q3/O3</f>
        <v>582.35428069852412</v>
      </c>
    </row>
    <row r="4" spans="1:19" x14ac:dyDescent="0.2">
      <c r="A4" s="34">
        <f t="shared" ref="A4:A14" si="8">A3+1</f>
        <v>2017</v>
      </c>
      <c r="B4" s="21">
        <f>SUMIF(Div5Monthly!$A$2:$A$308,'Eustis(5)'!$A4,Div5Monthly!C$2:C$308)</f>
        <v>805365.7</v>
      </c>
      <c r="C4" s="21">
        <f>SUMIF(Div5Monthly!$A$2:$A$308,'Eustis(5)'!$A4,Div5Monthly!E$2:E$308)/12</f>
        <v>5438.166666666667</v>
      </c>
      <c r="D4" s="21">
        <f t="shared" si="0"/>
        <v>148.09507493334149</v>
      </c>
      <c r="E4" s="21">
        <f>SUMIF(Div5Monthly!$A$2:$A$308,'Eustis(5)'!$A4,Div5Monthly!D$2:D$308)</f>
        <v>1053506.9884938463</v>
      </c>
      <c r="F4" s="21">
        <f t="shared" si="1"/>
        <v>193.72465999457773</v>
      </c>
      <c r="H4" s="21">
        <f>SUMIF(Div5Monthly!$A$2:$A$308,'Eustis(5)'!$A4,Div5Monthly!F$2:F$308)</f>
        <v>2366019.3000000003</v>
      </c>
      <c r="I4" s="21">
        <f>SUMIF(Div5Monthly!$A$2:$A$308,'Eustis(5)'!$A4,Div5Monthly!H$2:H$308)/12</f>
        <v>446.25</v>
      </c>
      <c r="J4" s="21">
        <f t="shared" si="2"/>
        <v>5302.0040336134462</v>
      </c>
      <c r="K4" s="21">
        <f>SUMIF(Div5Monthly!$A$2:$A$308,'Eustis(5)'!$A4,Div5Monthly!G$2:G$308)</f>
        <v>2724082.4038707879</v>
      </c>
      <c r="L4" s="21">
        <f t="shared" si="3"/>
        <v>6104.3863392062476</v>
      </c>
      <c r="N4" s="21">
        <f t="shared" si="4"/>
        <v>3171385</v>
      </c>
      <c r="O4" s="21">
        <f t="shared" si="5"/>
        <v>5884.416666666667</v>
      </c>
      <c r="P4" s="21">
        <f t="shared" ref="P4:P14" si="9">N4/O4</f>
        <v>538.94636964864821</v>
      </c>
      <c r="Q4" s="21">
        <f t="shared" si="6"/>
        <v>3777589.3923646342</v>
      </c>
      <c r="R4" s="21">
        <f t="shared" si="7"/>
        <v>641.96497399027953</v>
      </c>
    </row>
    <row r="5" spans="1:19" x14ac:dyDescent="0.2">
      <c r="A5" s="34">
        <f t="shared" si="8"/>
        <v>2018</v>
      </c>
      <c r="B5" s="21">
        <f>SUMIF(Div5Monthly!$A$2:$A$308,'Eustis(5)'!$A5,Div5Monthly!C$2:C$308)</f>
        <v>969017</v>
      </c>
      <c r="C5" s="21">
        <f>SUMIF(Div5Monthly!$A$2:$A$308,'Eustis(5)'!$A5,Div5Monthly!E$2:E$308)/12</f>
        <v>5489</v>
      </c>
      <c r="D5" s="21">
        <f t="shared" si="0"/>
        <v>176.53798506103115</v>
      </c>
      <c r="E5" s="21">
        <f>SUMIF(Div5Monthly!$A$2:$A$308,'Eustis(5)'!$A5,Div5Monthly!D$2:D$308)</f>
        <v>1014974.5771345769</v>
      </c>
      <c r="F5" s="21">
        <f t="shared" si="1"/>
        <v>184.91065351331332</v>
      </c>
      <c r="H5" s="21">
        <f>SUMIF(Div5Monthly!$A$2:$A$308,'Eustis(5)'!$A5,Div5Monthly!F$2:F$308)</f>
        <v>2461124.7999999998</v>
      </c>
      <c r="I5" s="21">
        <f>SUMIF(Div5Monthly!$A$2:$A$308,'Eustis(5)'!$A5,Div5Monthly!H$2:H$308)/12</f>
        <v>453.16666666666669</v>
      </c>
      <c r="J5" s="21">
        <f t="shared" si="2"/>
        <v>5430.9484369253396</v>
      </c>
      <c r="K5" s="21">
        <f>SUMIF(Div5Monthly!$A$2:$A$308,'Eustis(5)'!$A5,Div5Monthly!G$2:G$308)</f>
        <v>2526287.8965374939</v>
      </c>
      <c r="L5" s="21">
        <f t="shared" si="3"/>
        <v>5574.7434274457382</v>
      </c>
      <c r="N5" s="21">
        <f t="shared" si="4"/>
        <v>3430141.8</v>
      </c>
      <c r="O5" s="21">
        <f t="shared" si="5"/>
        <v>5942.166666666667</v>
      </c>
      <c r="P5" s="21">
        <f t="shared" si="9"/>
        <v>577.25439093484408</v>
      </c>
      <c r="Q5" s="21">
        <f t="shared" si="6"/>
        <v>3541262.4736720705</v>
      </c>
      <c r="R5" s="21">
        <f t="shared" si="7"/>
        <v>595.95475393465972</v>
      </c>
    </row>
    <row r="6" spans="1:19" x14ac:dyDescent="0.2">
      <c r="A6" s="34">
        <f t="shared" si="8"/>
        <v>2019</v>
      </c>
      <c r="B6" s="21">
        <f>SUMIF(Div5Monthly!$A$2:$A$308,'Eustis(5)'!$A6,Div5Monthly!C$2:C$308)</f>
        <v>875221.10000000009</v>
      </c>
      <c r="C6" s="21">
        <f>SUMIF(Div5Monthly!$A$2:$A$308,'Eustis(5)'!$A6,Div5Monthly!E$2:E$308)/12</f>
        <v>5551.333333333333</v>
      </c>
      <c r="D6" s="21">
        <f t="shared" si="0"/>
        <v>157.65961931067613</v>
      </c>
      <c r="E6" s="21">
        <f>SUMIF(Div5Monthly!$A$2:$A$308,'Eustis(5)'!$A6,Div5Monthly!D$2:D$308)</f>
        <v>1003386.7697919633</v>
      </c>
      <c r="F6" s="21">
        <f t="shared" si="1"/>
        <v>180.74698627212021</v>
      </c>
      <c r="H6" s="21">
        <f>SUMIF(Div5Monthly!$A$2:$A$308,'Eustis(5)'!$A6,Div5Monthly!F$2:F$308)</f>
        <v>2369942.6999999997</v>
      </c>
      <c r="I6" s="21">
        <f>SUMIF(Div5Monthly!$A$2:$A$308,'Eustis(5)'!$A6,Div5Monthly!H$2:H$308)/12</f>
        <v>449.91666666666669</v>
      </c>
      <c r="J6" s="21">
        <f t="shared" si="2"/>
        <v>5267.5147990368578</v>
      </c>
      <c r="K6" s="21">
        <f>SUMIF(Div5Monthly!$A$2:$A$308,'Eustis(5)'!$A6,Div5Monthly!G$2:G$308)</f>
        <v>2551287.1424657642</v>
      </c>
      <c r="L6" s="21">
        <f t="shared" si="3"/>
        <v>5670.5770901257956</v>
      </c>
      <c r="N6" s="21">
        <f t="shared" si="4"/>
        <v>3245163.8</v>
      </c>
      <c r="O6" s="21">
        <f t="shared" si="5"/>
        <v>6001.25</v>
      </c>
      <c r="P6" s="21">
        <f t="shared" si="9"/>
        <v>540.74797750468645</v>
      </c>
      <c r="Q6" s="21">
        <f t="shared" si="6"/>
        <v>3554673.9122577272</v>
      </c>
      <c r="R6" s="21">
        <f t="shared" si="7"/>
        <v>592.32225157387666</v>
      </c>
    </row>
    <row r="7" spans="1:19" x14ac:dyDescent="0.2">
      <c r="A7" s="34">
        <f t="shared" si="8"/>
        <v>2020</v>
      </c>
      <c r="B7" s="21">
        <f>SUMIF(Div5Monthly!$A$2:$A$308,'Eustis(5)'!$A7,Div5Monthly!C$2:C$308)</f>
        <v>874210.30000000028</v>
      </c>
      <c r="C7" s="21">
        <f>SUMIF(Div5Monthly!$A$2:$A$308,'Eustis(5)'!$A7,Div5Monthly!E$2:E$308)/12</f>
        <v>5653.5</v>
      </c>
      <c r="D7" s="21">
        <f t="shared" si="0"/>
        <v>154.63169717873888</v>
      </c>
      <c r="E7" s="21">
        <f>SUMIF(Div5Monthly!$A$2:$A$308,'Eustis(5)'!$A7,Div5Monthly!D$2:D$308)</f>
        <v>1063872.2449231239</v>
      </c>
      <c r="F7" s="21">
        <f t="shared" si="1"/>
        <v>188.17940124226124</v>
      </c>
      <c r="H7" s="21">
        <f>SUMIF(Div5Monthly!$A$2:$A$308,'Eustis(5)'!$A7,Div5Monthly!F$2:F$308)</f>
        <v>2334868</v>
      </c>
      <c r="I7" s="21">
        <f>SUMIF(Div5Monthly!$A$2:$A$308,'Eustis(5)'!$A7,Div5Monthly!H$2:H$308)/12</f>
        <v>458</v>
      </c>
      <c r="J7" s="21">
        <f t="shared" si="2"/>
        <v>5097.9650655021833</v>
      </c>
      <c r="K7" s="21">
        <f>SUMIF(Div5Monthly!$A$2:$A$308,'Eustis(5)'!$A7,Div5Monthly!G$2:G$308)</f>
        <v>2604960.9510299093</v>
      </c>
      <c r="L7" s="21">
        <f t="shared" si="3"/>
        <v>5687.6876660041689</v>
      </c>
      <c r="N7" s="21">
        <f t="shared" si="4"/>
        <v>3209078.3000000003</v>
      </c>
      <c r="O7" s="21">
        <f t="shared" si="5"/>
        <v>6111.5</v>
      </c>
      <c r="P7" s="21">
        <f t="shared" si="9"/>
        <v>525.08848891434184</v>
      </c>
      <c r="Q7" s="21">
        <f t="shared" si="6"/>
        <v>3668833.1959530329</v>
      </c>
      <c r="R7" s="21">
        <f t="shared" si="7"/>
        <v>600.31632102643096</v>
      </c>
    </row>
    <row r="8" spans="1:19" x14ac:dyDescent="0.2">
      <c r="A8" s="34">
        <f t="shared" si="8"/>
        <v>2021</v>
      </c>
      <c r="B8" s="21">
        <f>SUMIF(Div5Monthly!$A$2:$A$308,'Eustis(5)'!$A8,Div5Monthly!C$2:C$308)</f>
        <v>964718.10000000009</v>
      </c>
      <c r="C8" s="21">
        <f>SUMIF(Div5Monthly!$A$2:$A$308,'Eustis(5)'!$A8,Div5Monthly!E$2:E$308)/12</f>
        <v>5778.416666666667</v>
      </c>
      <c r="D8" s="21">
        <f t="shared" si="0"/>
        <v>166.95197934843745</v>
      </c>
      <c r="E8" s="21">
        <f>SUMIF(Div5Monthly!$A$2:$A$308,'Eustis(5)'!$A8,Div5Monthly!D$2:D$308)</f>
        <v>1045764.2489828151</v>
      </c>
      <c r="F8" s="21">
        <f t="shared" si="1"/>
        <v>180.9776465264963</v>
      </c>
      <c r="H8" s="21">
        <f>SUMIF(Div5Monthly!$A$2:$A$308,'Eustis(5)'!$A8,Div5Monthly!F$2:F$308)</f>
        <v>2697405.6</v>
      </c>
      <c r="I8" s="21">
        <f>SUMIF(Div5Monthly!$A$2:$A$308,'Eustis(5)'!$A8,Div5Monthly!H$2:H$308)/12</f>
        <v>466.41666666666669</v>
      </c>
      <c r="J8" s="21">
        <f t="shared" si="2"/>
        <v>5783.2530284080758</v>
      </c>
      <c r="K8" s="21">
        <f>SUMIF(Div5Monthly!$A$2:$A$308,'Eustis(5)'!$A8,Div5Monthly!G$2:G$308)</f>
        <v>2812415.0076092733</v>
      </c>
      <c r="L8" s="21">
        <f t="shared" si="3"/>
        <v>6029.8338558712303</v>
      </c>
      <c r="N8" s="21">
        <f t="shared" si="4"/>
        <v>3662123.7</v>
      </c>
      <c r="O8" s="21">
        <f t="shared" si="5"/>
        <v>6244.8333333333339</v>
      </c>
      <c r="P8" s="21">
        <f t="shared" si="9"/>
        <v>586.42456964423923</v>
      </c>
      <c r="Q8" s="21">
        <f t="shared" si="6"/>
        <v>3858179.2565920884</v>
      </c>
      <c r="R8" s="21">
        <f t="shared" si="7"/>
        <v>617.81941176846271</v>
      </c>
    </row>
    <row r="9" spans="1:19" x14ac:dyDescent="0.2">
      <c r="A9" s="34">
        <f t="shared" si="8"/>
        <v>2022</v>
      </c>
      <c r="B9" s="21">
        <f>SUMIF(Div5Monthly!$A$2:$A$308,'Eustis(5)'!$A9,Div5Monthly!C$2:C$308)</f>
        <v>880045.89999999991</v>
      </c>
      <c r="C9" s="21">
        <f>SUMIF(Div5Monthly!$A$2:$A$308,'Eustis(5)'!$A9,Div5Monthly!E$2:E$308)/12</f>
        <v>5875.583333333333</v>
      </c>
      <c r="D9" s="21">
        <f t="shared" si="0"/>
        <v>149.7801750180833</v>
      </c>
      <c r="E9" s="21">
        <f>SUMIF(Div5Monthly!$A$2:$A$308,'Eustis(5)'!$A9,Div5Monthly!D$2:D$308)</f>
        <v>1047781.2832218406</v>
      </c>
      <c r="F9" s="21">
        <f t="shared" si="1"/>
        <v>178.32804400502204</v>
      </c>
      <c r="H9" s="21">
        <f>SUMIF(Div5Monthly!$A$2:$A$308,'Eustis(5)'!$A9,Div5Monthly!F$2:F$308)</f>
        <v>2677209.5</v>
      </c>
      <c r="I9" s="21">
        <f>SUMIF(Div5Monthly!$A$2:$A$308,'Eustis(5)'!$A9,Div5Monthly!H$2:H$308)/12</f>
        <v>467.75</v>
      </c>
      <c r="J9" s="21">
        <f t="shared" si="2"/>
        <v>5723.5905932656333</v>
      </c>
      <c r="K9" s="21">
        <f>SUMIF(Div5Monthly!$A$2:$A$308,'Eustis(5)'!$A9,Div5Monthly!G$2:G$308)</f>
        <v>2916000.7308532083</v>
      </c>
      <c r="L9" s="21">
        <f t="shared" si="3"/>
        <v>6234.1009745659185</v>
      </c>
      <c r="N9" s="21">
        <f t="shared" si="4"/>
        <v>3557255.4</v>
      </c>
      <c r="O9" s="21">
        <f t="shared" si="5"/>
        <v>6343.333333333333</v>
      </c>
      <c r="P9" s="21">
        <f t="shared" si="9"/>
        <v>560.78645296899629</v>
      </c>
      <c r="Q9" s="21">
        <f t="shared" si="6"/>
        <v>3963782.0140750492</v>
      </c>
      <c r="R9" s="21">
        <f t="shared" si="7"/>
        <v>624.87367536653437</v>
      </c>
    </row>
    <row r="10" spans="1:19" x14ac:dyDescent="0.2">
      <c r="A10" s="34">
        <f t="shared" si="8"/>
        <v>2023</v>
      </c>
      <c r="B10" s="21">
        <f>SUMIF(Div5Monthly!$A$2:$A$308,'Eustis(5)'!$A10,Div5Monthly!C$2:C$308)</f>
        <v>1060108.2911824158</v>
      </c>
      <c r="C10" s="21">
        <f>SUMIF(Div5Monthly!$A$2:$A$308,'Eustis(5)'!$A10,Div5Monthly!E$2:E$308)/12</f>
        <v>5968.5183354554538</v>
      </c>
      <c r="D10" s="21">
        <f t="shared" si="0"/>
        <v>177.6166598810523</v>
      </c>
      <c r="E10" s="21">
        <f>SUMIF(Div5Monthly!$A$2:$A$308,'Eustis(5)'!$A10,Div5Monthly!D$2:D$308)</f>
        <v>1060108.2911824158</v>
      </c>
      <c r="F10" s="21">
        <f t="shared" si="1"/>
        <v>177.6166598810523</v>
      </c>
      <c r="H10" s="21">
        <f>SUMIF(Div5Monthly!$A$2:$A$308,'Eustis(5)'!$A10,Div5Monthly!F$2:F$308)</f>
        <v>2708761.0587384659</v>
      </c>
      <c r="I10" s="21">
        <f>SUMIF(Div5Monthly!$A$2:$A$308,'Eustis(5)'!$A10,Div5Monthly!H$2:H$308)/12</f>
        <v>471.38445878112333</v>
      </c>
      <c r="J10" s="21">
        <f t="shared" si="2"/>
        <v>5746.3944945122121</v>
      </c>
      <c r="K10" s="21">
        <f>SUMIF(Div5Monthly!$A$2:$A$308,'Eustis(5)'!$A10,Div5Monthly!G$2:G$308)</f>
        <v>2708761.0587384659</v>
      </c>
      <c r="L10" s="21">
        <f t="shared" si="3"/>
        <v>5746.3944945122121</v>
      </c>
      <c r="N10" s="21">
        <f t="shared" si="4"/>
        <v>3768869.3499208819</v>
      </c>
      <c r="O10" s="21">
        <f t="shared" si="5"/>
        <v>6439.9027942365774</v>
      </c>
      <c r="P10" s="21">
        <f t="shared" si="9"/>
        <v>585.23699352944425</v>
      </c>
      <c r="Q10" s="21">
        <f t="shared" si="6"/>
        <v>3768869.3499208819</v>
      </c>
      <c r="R10" s="21">
        <f t="shared" si="7"/>
        <v>585.23699352944425</v>
      </c>
    </row>
    <row r="11" spans="1:19" x14ac:dyDescent="0.2">
      <c r="A11" s="34">
        <f t="shared" si="8"/>
        <v>2024</v>
      </c>
      <c r="B11" s="21">
        <f>SUMIF(Div5Monthly!$A$2:$A$308,'Eustis(5)'!$A11,Div5Monthly!C$2:C$308)</f>
        <v>1069434.4917668146</v>
      </c>
      <c r="C11" s="21">
        <f>SUMIF(Div5Monthly!$A$2:$A$308,'Eustis(5)'!$A11,Div5Monthly!E$2:E$308)/12</f>
        <v>6053.0056062809635</v>
      </c>
      <c r="D11" s="21">
        <f t="shared" si="0"/>
        <v>176.67825892265901</v>
      </c>
      <c r="E11" s="21">
        <f>SUMIF(Div5Monthly!$A$2:$A$308,'Eustis(5)'!$A11,Div5Monthly!D$2:D$308)</f>
        <v>1069434.4917668146</v>
      </c>
      <c r="F11" s="21">
        <f t="shared" si="1"/>
        <v>176.67825892265901</v>
      </c>
      <c r="H11" s="21">
        <f>SUMIF(Div5Monthly!$A$2:$A$308,'Eustis(5)'!$A11,Div5Monthly!F$2:F$308)</f>
        <v>2743254.0914878082</v>
      </c>
      <c r="I11" s="21">
        <f>SUMIF(Div5Monthly!$A$2:$A$308,'Eustis(5)'!$A11,Div5Monthly!H$2:H$308)/12</f>
        <v>475.24263418509435</v>
      </c>
      <c r="J11" s="21">
        <f t="shared" si="2"/>
        <v>5772.3232179951765</v>
      </c>
      <c r="K11" s="21">
        <f>SUMIF(Div5Monthly!$A$2:$A$308,'Eustis(5)'!$A11,Div5Monthly!G$2:G$308)</f>
        <v>2743254.0914878082</v>
      </c>
      <c r="L11" s="21">
        <f t="shared" si="3"/>
        <v>5772.3232179951765</v>
      </c>
      <c r="N11" s="21">
        <f t="shared" si="4"/>
        <v>3812688.5832546228</v>
      </c>
      <c r="O11" s="21">
        <f t="shared" si="5"/>
        <v>6528.2482404660577</v>
      </c>
      <c r="P11" s="21">
        <f t="shared" si="9"/>
        <v>584.02935103191351</v>
      </c>
      <c r="Q11" s="21">
        <f t="shared" si="6"/>
        <v>3812688.5832546228</v>
      </c>
      <c r="R11" s="21">
        <f t="shared" si="7"/>
        <v>584.02935103191351</v>
      </c>
    </row>
    <row r="12" spans="1:19" x14ac:dyDescent="0.2">
      <c r="A12" s="34">
        <f t="shared" si="8"/>
        <v>2025</v>
      </c>
      <c r="B12" s="21">
        <f>SUMIF(Div5Monthly!$A$2:$A$308,'Eustis(5)'!$A12,Div5Monthly!C$2:C$308)</f>
        <v>1076196.1050230439</v>
      </c>
      <c r="C12" s="21">
        <f>SUMIF(Div5Monthly!$A$2:$A$308,'Eustis(5)'!$A12,Div5Monthly!E$2:E$308)/12</f>
        <v>6138.8911680646852</v>
      </c>
      <c r="D12" s="21">
        <f t="shared" si="0"/>
        <v>175.3078977228912</v>
      </c>
      <c r="E12" s="21">
        <f>SUMIF(Div5Monthly!$A$2:$A$308,'Eustis(5)'!$A12,Div5Monthly!D$2:D$308)</f>
        <v>1076196.1050230439</v>
      </c>
      <c r="F12" s="21">
        <f t="shared" si="1"/>
        <v>175.3078977228912</v>
      </c>
      <c r="H12" s="21">
        <f>SUMIF(Div5Monthly!$A$2:$A$308,'Eustis(5)'!$A12,Div5Monthly!F$2:F$308)</f>
        <v>2756650.460767006</v>
      </c>
      <c r="I12" s="21">
        <f>SUMIF(Div5Monthly!$A$2:$A$308,'Eustis(5)'!$A12,Div5Monthly!H$2:H$308)/12</f>
        <v>478.07082470660561</v>
      </c>
      <c r="J12" s="21">
        <f t="shared" si="2"/>
        <v>5766.1968024482057</v>
      </c>
      <c r="K12" s="21">
        <f>SUMIF(Div5Monthly!$A$2:$A$308,'Eustis(5)'!$A12,Div5Monthly!G$2:G$308)</f>
        <v>2756650.460767006</v>
      </c>
      <c r="L12" s="21">
        <f t="shared" si="3"/>
        <v>5766.1968024482057</v>
      </c>
      <c r="N12" s="21">
        <f t="shared" si="4"/>
        <v>3832846.5657900497</v>
      </c>
      <c r="O12" s="21">
        <f t="shared" si="5"/>
        <v>6616.9619927712911</v>
      </c>
      <c r="P12" s="21">
        <f t="shared" si="9"/>
        <v>579.24566741916431</v>
      </c>
      <c r="Q12" s="21">
        <f t="shared" si="6"/>
        <v>3832846.5657900497</v>
      </c>
      <c r="R12" s="21">
        <f t="shared" si="7"/>
        <v>579.24566741916431</v>
      </c>
    </row>
    <row r="13" spans="1:19" x14ac:dyDescent="0.2">
      <c r="A13" s="34">
        <f t="shared" si="8"/>
        <v>2026</v>
      </c>
      <c r="B13" s="21">
        <f>SUMIF(Div5Monthly!$A$2:$A$308,'Eustis(5)'!$A13,Div5Monthly!C$2:C$308)</f>
        <v>1084815.196787213</v>
      </c>
      <c r="C13" s="21">
        <f>SUMIF(Div5Monthly!$A$2:$A$308,'Eustis(5)'!$A13,Div5Monthly!E$2:E$308)/12</f>
        <v>6227.7943907567524</v>
      </c>
      <c r="D13" s="21">
        <f t="shared" si="0"/>
        <v>174.18930824005491</v>
      </c>
      <c r="E13" s="21">
        <f>SUMIF(Div5Monthly!$A$2:$A$308,'Eustis(5)'!$A13,Div5Monthly!D$2:D$308)</f>
        <v>1084815.196787213</v>
      </c>
      <c r="F13" s="21">
        <f t="shared" si="1"/>
        <v>174.18930824005491</v>
      </c>
      <c r="H13" s="21">
        <f>SUMIF(Div5Monthly!$A$2:$A$308,'Eustis(5)'!$A13,Div5Monthly!F$2:F$308)</f>
        <v>2762117.8593902984</v>
      </c>
      <c r="I13" s="21">
        <f>SUMIF(Div5Monthly!$A$2:$A$308,'Eustis(5)'!$A13,Div5Monthly!H$2:H$308)/12</f>
        <v>480.25221712324759</v>
      </c>
      <c r="J13" s="21">
        <f t="shared" si="2"/>
        <v>5751.3901256627687</v>
      </c>
      <c r="K13" s="21">
        <f>SUMIF(Div5Monthly!$A$2:$A$308,'Eustis(5)'!$A13,Div5Monthly!G$2:G$308)</f>
        <v>2762117.8593902984</v>
      </c>
      <c r="L13" s="21">
        <f t="shared" si="3"/>
        <v>5751.3901256627687</v>
      </c>
      <c r="N13" s="21">
        <f t="shared" si="4"/>
        <v>3846933.0561775113</v>
      </c>
      <c r="O13" s="21">
        <f t="shared" si="5"/>
        <v>6708.04660788</v>
      </c>
      <c r="P13" s="21">
        <f t="shared" si="9"/>
        <v>573.48037082188512</v>
      </c>
      <c r="Q13" s="21">
        <f t="shared" si="6"/>
        <v>3846933.0561775113</v>
      </c>
      <c r="R13" s="21">
        <f t="shared" si="7"/>
        <v>573.48037082188512</v>
      </c>
    </row>
    <row r="14" spans="1:19" x14ac:dyDescent="0.2">
      <c r="A14" s="34">
        <f t="shared" si="8"/>
        <v>2027</v>
      </c>
      <c r="B14" s="21">
        <f>SUMIF(Div5Monthly!$A$2:$A$308,'Eustis(5)'!$A14,Div5Monthly!C$2:C$308)</f>
        <v>1093485.391896578</v>
      </c>
      <c r="C14" s="21">
        <f>SUMIF(Div5Monthly!$A$2:$A$308,'Eustis(5)'!$A14,Div5Monthly!E$2:E$308)/12</f>
        <v>6316.7015165599369</v>
      </c>
      <c r="D14" s="21">
        <f t="shared" si="0"/>
        <v>173.11018876384838</v>
      </c>
      <c r="E14" s="21">
        <f>SUMIF(Div5Monthly!$A$2:$A$308,'Eustis(5)'!$A14,Div5Monthly!D$2:D$308)</f>
        <v>1093485.391896578</v>
      </c>
      <c r="F14" s="21">
        <f t="shared" si="1"/>
        <v>173.11018876384838</v>
      </c>
      <c r="H14" s="21">
        <f>SUMIF(Div5Monthly!$A$2:$A$308,'Eustis(5)'!$A14,Div5Monthly!F$2:F$308)</f>
        <v>2763317.4134806865</v>
      </c>
      <c r="I14" s="21">
        <f>SUMIF(Div5Monthly!$A$2:$A$308,'Eustis(5)'!$A14,Div5Monthly!H$2:H$308)/12</f>
        <v>482.53893466092705</v>
      </c>
      <c r="J14" s="21">
        <f t="shared" si="2"/>
        <v>5726.6206206187871</v>
      </c>
      <c r="K14" s="21">
        <f>SUMIF(Div5Monthly!$A$2:$A$308,'Eustis(5)'!$A14,Div5Monthly!G$2:G$308)</f>
        <v>2763317.4134806865</v>
      </c>
      <c r="L14" s="21">
        <f t="shared" si="3"/>
        <v>5726.6206206187871</v>
      </c>
      <c r="N14" s="21">
        <f t="shared" si="4"/>
        <v>3856802.8053772645</v>
      </c>
      <c r="O14" s="21">
        <f t="shared" si="5"/>
        <v>6799.2404512208641</v>
      </c>
      <c r="P14" s="21">
        <f t="shared" si="9"/>
        <v>567.24024294283356</v>
      </c>
      <c r="Q14" s="21">
        <f t="shared" si="6"/>
        <v>3856802.8053772645</v>
      </c>
      <c r="R14" s="21">
        <f t="shared" si="7"/>
        <v>567.24024294283356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-7.4639362271368914E-2</v>
      </c>
      <c r="C17" s="23">
        <f t="shared" si="11"/>
        <v>1.2332655942168369E-2</v>
      </c>
      <c r="D17" s="23">
        <f t="shared" si="11"/>
        <v>-8.591248904500981E-2</v>
      </c>
      <c r="E17" s="23">
        <f t="shared" si="11"/>
        <v>0.13598847103694567</v>
      </c>
      <c r="F17" s="23">
        <f t="shared" si="11"/>
        <v>0.12214938871026737</v>
      </c>
      <c r="H17" s="23">
        <f t="shared" ref="H17:L27" si="12">H4/H3-1</f>
        <v>-4.0977717143004799E-3</v>
      </c>
      <c r="I17" s="23">
        <f t="shared" si="12"/>
        <v>9.9962278385514747E-3</v>
      </c>
      <c r="J17" s="23">
        <f t="shared" si="12"/>
        <v>-1.3954507120302884E-2</v>
      </c>
      <c r="K17" s="23">
        <f t="shared" si="12"/>
        <v>0.10812992154068723</v>
      </c>
      <c r="L17" s="23">
        <f t="shared" si="12"/>
        <v>9.7162435855970841E-2</v>
      </c>
      <c r="N17" s="23">
        <f t="shared" ref="N17:R27" si="13">N4/N3-1</f>
        <v>-2.301110240351667E-2</v>
      </c>
      <c r="O17" s="23">
        <f t="shared" si="13"/>
        <v>1.2155092094890074E-2</v>
      </c>
      <c r="P17" s="23">
        <f t="shared" si="13"/>
        <v>-3.4743879444030679E-2</v>
      </c>
      <c r="Q17" s="23">
        <f t="shared" si="13"/>
        <v>0.11576086740779012</v>
      </c>
      <c r="R17" s="23">
        <f t="shared" si="13"/>
        <v>0.10236156111062389</v>
      </c>
    </row>
    <row r="18" spans="1:18" x14ac:dyDescent="0.2">
      <c r="A18" s="34">
        <f t="shared" si="10"/>
        <v>2018</v>
      </c>
      <c r="B18" s="23">
        <f t="shared" si="11"/>
        <v>0.20320122895723025</v>
      </c>
      <c r="C18" s="23">
        <f t="shared" si="11"/>
        <v>9.3475129486040309E-3</v>
      </c>
      <c r="D18" s="23">
        <f t="shared" si="11"/>
        <v>0.19205844718666021</v>
      </c>
      <c r="E18" s="23">
        <f t="shared" si="11"/>
        <v>-3.6575373281915846E-2</v>
      </c>
      <c r="F18" s="23">
        <f t="shared" si="11"/>
        <v>-4.5497596854789268E-2</v>
      </c>
      <c r="H18" s="23">
        <f t="shared" si="12"/>
        <v>4.0196417670810947E-2</v>
      </c>
      <c r="I18" s="23">
        <f t="shared" si="12"/>
        <v>1.5499533146591915E-2</v>
      </c>
      <c r="J18" s="23">
        <f t="shared" si="12"/>
        <v>2.431993685678413E-2</v>
      </c>
      <c r="K18" s="23">
        <f t="shared" si="12"/>
        <v>-7.2609590316444761E-2</v>
      </c>
      <c r="L18" s="23">
        <f t="shared" si="12"/>
        <v>-8.6764317054902951E-2</v>
      </c>
      <c r="N18" s="23">
        <f t="shared" si="13"/>
        <v>8.1591102940828719E-2</v>
      </c>
      <c r="O18" s="23">
        <f t="shared" si="13"/>
        <v>9.8140569017035606E-3</v>
      </c>
      <c r="P18" s="23">
        <f t="shared" si="13"/>
        <v>7.1079468094700671E-2</v>
      </c>
      <c r="Q18" s="23">
        <f t="shared" si="13"/>
        <v>-6.2560245210936394E-2</v>
      </c>
      <c r="R18" s="23">
        <f t="shared" si="13"/>
        <v>-7.1670919629201579E-2</v>
      </c>
    </row>
    <row r="19" spans="1:18" x14ac:dyDescent="0.2">
      <c r="A19" s="34">
        <f t="shared" si="10"/>
        <v>2019</v>
      </c>
      <c r="B19" s="23">
        <f t="shared" si="11"/>
        <v>-9.679489627116955E-2</v>
      </c>
      <c r="C19" s="23">
        <f t="shared" si="11"/>
        <v>1.1356045424181671E-2</v>
      </c>
      <c r="D19" s="23">
        <f t="shared" si="11"/>
        <v>-0.10693656520339545</v>
      </c>
      <c r="E19" s="23">
        <f t="shared" si="11"/>
        <v>-1.1416844917759073E-2</v>
      </c>
      <c r="F19" s="23">
        <f t="shared" si="11"/>
        <v>-2.2517184175617766E-2</v>
      </c>
      <c r="H19" s="23">
        <f t="shared" si="12"/>
        <v>-3.7048954201753692E-2</v>
      </c>
      <c r="I19" s="23">
        <f t="shared" si="12"/>
        <v>-7.1717543214416812E-3</v>
      </c>
      <c r="J19" s="23">
        <f t="shared" si="12"/>
        <v>-3.0093019623844475E-2</v>
      </c>
      <c r="K19" s="23">
        <f t="shared" si="12"/>
        <v>9.8956441039574905E-3</v>
      </c>
      <c r="L19" s="23">
        <f t="shared" si="12"/>
        <v>1.7190685800578143E-2</v>
      </c>
      <c r="N19" s="23">
        <f t="shared" si="13"/>
        <v>-5.3927216653259058E-2</v>
      </c>
      <c r="O19" s="23">
        <f t="shared" si="13"/>
        <v>9.9430622948979419E-3</v>
      </c>
      <c r="P19" s="23">
        <f t="shared" si="13"/>
        <v>-6.3241465120839946E-2</v>
      </c>
      <c r="Q19" s="23">
        <f t="shared" si="13"/>
        <v>3.7871913435860716E-3</v>
      </c>
      <c r="R19" s="23">
        <f t="shared" si="13"/>
        <v>-6.0952653482504449E-3</v>
      </c>
    </row>
    <row r="20" spans="1:18" x14ac:dyDescent="0.2">
      <c r="A20" s="34">
        <f t="shared" si="10"/>
        <v>2020</v>
      </c>
      <c r="B20" s="23">
        <f t="shared" si="11"/>
        <v>-1.1549081712035614E-3</v>
      </c>
      <c r="C20" s="23">
        <f t="shared" si="11"/>
        <v>1.8403987030142899E-2</v>
      </c>
      <c r="D20" s="23">
        <f t="shared" si="11"/>
        <v>-1.9205438559194987E-2</v>
      </c>
      <c r="E20" s="23">
        <f t="shared" si="11"/>
        <v>6.0281316190466949E-2</v>
      </c>
      <c r="F20" s="23">
        <f t="shared" si="11"/>
        <v>4.1120547144013253E-2</v>
      </c>
      <c r="H20" s="23">
        <f t="shared" si="12"/>
        <v>-1.479980929496727E-2</v>
      </c>
      <c r="I20" s="23">
        <f t="shared" si="12"/>
        <v>1.7966290053713641E-2</v>
      </c>
      <c r="J20" s="23">
        <f t="shared" si="12"/>
        <v>-3.218780392713394E-2</v>
      </c>
      <c r="K20" s="23">
        <f t="shared" si="12"/>
        <v>2.1037933234073547E-2</v>
      </c>
      <c r="L20" s="23">
        <f t="shared" si="12"/>
        <v>3.0174311373296625E-3</v>
      </c>
      <c r="N20" s="23">
        <f t="shared" si="13"/>
        <v>-1.1119777682716547E-2</v>
      </c>
      <c r="O20" s="23">
        <f t="shared" si="13"/>
        <v>1.8371172672359881E-2</v>
      </c>
      <c r="P20" s="23">
        <f t="shared" si="13"/>
        <v>-2.8958940655878673E-2</v>
      </c>
      <c r="Q20" s="23">
        <f t="shared" si="13"/>
        <v>3.2115261909579251E-2</v>
      </c>
      <c r="R20" s="23">
        <f t="shared" si="13"/>
        <v>1.3496149150758807E-2</v>
      </c>
    </row>
    <row r="21" spans="1:18" x14ac:dyDescent="0.2">
      <c r="A21" s="34">
        <f t="shared" si="10"/>
        <v>2021</v>
      </c>
      <c r="B21" s="23">
        <f t="shared" si="11"/>
        <v>0.10353092385207519</v>
      </c>
      <c r="C21" s="23">
        <f t="shared" si="11"/>
        <v>2.2095457091477311E-2</v>
      </c>
      <c r="D21" s="23">
        <f t="shared" si="11"/>
        <v>7.9675010974351146E-2</v>
      </c>
      <c r="E21" s="23">
        <f t="shared" si="11"/>
        <v>-1.7020836878414158E-2</v>
      </c>
      <c r="F21" s="23">
        <f t="shared" si="11"/>
        <v>-3.8270685676661476E-2</v>
      </c>
      <c r="H21" s="23">
        <f t="shared" si="12"/>
        <v>0.15527113310045793</v>
      </c>
      <c r="I21" s="23">
        <f t="shared" si="12"/>
        <v>1.8377001455604169E-2</v>
      </c>
      <c r="J21" s="23">
        <f t="shared" si="12"/>
        <v>0.13442382482046034</v>
      </c>
      <c r="K21" s="23">
        <f t="shared" si="12"/>
        <v>7.9638067702068271E-2</v>
      </c>
      <c r="L21" s="23">
        <f t="shared" si="12"/>
        <v>6.0155586937746364E-2</v>
      </c>
      <c r="N21" s="23">
        <f t="shared" si="13"/>
        <v>0.1411761751029883</v>
      </c>
      <c r="O21" s="23">
        <f t="shared" si="13"/>
        <v>2.1816793476778784E-2</v>
      </c>
      <c r="P21" s="23">
        <f t="shared" si="13"/>
        <v>0.11681094144096393</v>
      </c>
      <c r="Q21" s="23">
        <f t="shared" si="13"/>
        <v>5.1609340225093003E-2</v>
      </c>
      <c r="R21" s="23">
        <f t="shared" si="13"/>
        <v>2.9156446574873485E-2</v>
      </c>
    </row>
    <row r="22" spans="1:18" x14ac:dyDescent="0.2">
      <c r="A22" s="34">
        <f t="shared" si="10"/>
        <v>2022</v>
      </c>
      <c r="B22" s="23">
        <f t="shared" si="11"/>
        <v>-8.7768851854236107E-2</v>
      </c>
      <c r="C22" s="23">
        <f t="shared" si="11"/>
        <v>1.6815448291775281E-2</v>
      </c>
      <c r="D22" s="23">
        <f t="shared" si="11"/>
        <v>-0.10285475139240907</v>
      </c>
      <c r="E22" s="23">
        <f t="shared" si="11"/>
        <v>1.9287657241939815E-3</v>
      </c>
      <c r="F22" s="23">
        <f t="shared" si="11"/>
        <v>-1.4640496063066832E-2</v>
      </c>
      <c r="H22" s="23">
        <f t="shared" si="12"/>
        <v>-7.4872314345310054E-3</v>
      </c>
      <c r="I22" s="23">
        <f t="shared" si="12"/>
        <v>2.8586742897980244E-3</v>
      </c>
      <c r="J22" s="23">
        <f t="shared" si="12"/>
        <v>-1.0316414455562084E-2</v>
      </c>
      <c r="K22" s="23">
        <f t="shared" si="12"/>
        <v>3.683159240854339E-2</v>
      </c>
      <c r="L22" s="23">
        <f t="shared" si="12"/>
        <v>3.3876077447108077E-2</v>
      </c>
      <c r="N22" s="23">
        <f t="shared" si="13"/>
        <v>-2.8635925105424564E-2</v>
      </c>
      <c r="O22" s="23">
        <f t="shared" si="13"/>
        <v>1.5773039045610782E-2</v>
      </c>
      <c r="P22" s="23">
        <f t="shared" si="13"/>
        <v>-4.3719376715059211E-2</v>
      </c>
      <c r="Q22" s="23">
        <f t="shared" si="13"/>
        <v>2.7371138161226716E-2</v>
      </c>
      <c r="R22" s="23">
        <f t="shared" si="13"/>
        <v>1.1418002516106363E-2</v>
      </c>
    </row>
    <row r="23" spans="1:18" x14ac:dyDescent="0.2">
      <c r="A23" s="34">
        <f t="shared" si="10"/>
        <v>2023</v>
      </c>
      <c r="B23" s="23">
        <f t="shared" si="11"/>
        <v>0.20460568157003611</v>
      </c>
      <c r="C23" s="23">
        <f t="shared" si="11"/>
        <v>1.5817153267979833E-2</v>
      </c>
      <c r="D23" s="23">
        <f t="shared" si="11"/>
        <v>0.18584892733372915</v>
      </c>
      <c r="E23" s="23">
        <f t="shared" si="11"/>
        <v>1.1764867494741482E-2</v>
      </c>
      <c r="F23" s="23">
        <f t="shared" si="11"/>
        <v>-3.9891881724991585E-3</v>
      </c>
      <c r="H23" s="23">
        <f t="shared" si="12"/>
        <v>1.1785240840683553E-2</v>
      </c>
      <c r="I23" s="23">
        <f t="shared" si="12"/>
        <v>7.7700882546731798E-3</v>
      </c>
      <c r="J23" s="23">
        <f t="shared" si="12"/>
        <v>3.9841950389341019E-3</v>
      </c>
      <c r="K23" s="23">
        <f t="shared" si="12"/>
        <v>-7.1069828591608486E-2</v>
      </c>
      <c r="L23" s="23">
        <f t="shared" si="12"/>
        <v>-7.8232046937235511E-2</v>
      </c>
      <c r="N23" s="23">
        <f t="shared" si="13"/>
        <v>5.9487983325819727E-2</v>
      </c>
      <c r="O23" s="23">
        <f t="shared" si="13"/>
        <v>1.5223772081436326E-2</v>
      </c>
      <c r="P23" s="23">
        <f t="shared" si="13"/>
        <v>4.3600447961962052E-2</v>
      </c>
      <c r="Q23" s="23">
        <f t="shared" si="13"/>
        <v>-4.9173406474435022E-2</v>
      </c>
      <c r="R23" s="23">
        <f t="shared" si="13"/>
        <v>-6.3431511679285069E-2</v>
      </c>
    </row>
    <row r="24" spans="1:18" x14ac:dyDescent="0.2">
      <c r="A24" s="34">
        <f t="shared" si="10"/>
        <v>2024</v>
      </c>
      <c r="B24" s="23">
        <f t="shared" si="11"/>
        <v>8.7974036822187074E-3</v>
      </c>
      <c r="C24" s="23">
        <f t="shared" si="11"/>
        <v>1.4155484841794186E-2</v>
      </c>
      <c r="D24" s="23">
        <f t="shared" si="11"/>
        <v>-5.2832935774252965E-3</v>
      </c>
      <c r="E24" s="23">
        <f t="shared" si="11"/>
        <v>8.7974036822187074E-3</v>
      </c>
      <c r="F24" s="23">
        <f t="shared" si="11"/>
        <v>-5.2832935774252965E-3</v>
      </c>
      <c r="H24" s="23">
        <f t="shared" si="12"/>
        <v>1.273387796168568E-2</v>
      </c>
      <c r="I24" s="23">
        <f t="shared" si="12"/>
        <v>8.1847743006786544E-3</v>
      </c>
      <c r="J24" s="23">
        <f t="shared" si="12"/>
        <v>4.5121725471033436E-3</v>
      </c>
      <c r="K24" s="23">
        <f t="shared" si="12"/>
        <v>1.273387796168568E-2</v>
      </c>
      <c r="L24" s="23">
        <f t="shared" si="12"/>
        <v>4.5121725471033436E-3</v>
      </c>
      <c r="N24" s="23">
        <f t="shared" si="13"/>
        <v>1.1626625723882178E-2</v>
      </c>
      <c r="O24" s="23">
        <f t="shared" si="13"/>
        <v>1.37184440592093E-2</v>
      </c>
      <c r="P24" s="23">
        <f t="shared" si="13"/>
        <v>-2.0635101862711558E-3</v>
      </c>
      <c r="Q24" s="23">
        <f t="shared" si="13"/>
        <v>1.1626625723882178E-2</v>
      </c>
      <c r="R24" s="23">
        <f t="shared" si="13"/>
        <v>-2.0635101862711558E-3</v>
      </c>
    </row>
    <row r="25" spans="1:18" x14ac:dyDescent="0.2">
      <c r="A25" s="34">
        <f t="shared" si="10"/>
        <v>2025</v>
      </c>
      <c r="B25" s="23">
        <f t="shared" si="11"/>
        <v>6.3226063010726197E-3</v>
      </c>
      <c r="C25" s="23">
        <f t="shared" si="11"/>
        <v>1.4188911653179703E-2</v>
      </c>
      <c r="D25" s="23">
        <f t="shared" si="11"/>
        <v>-7.7562525696367457E-3</v>
      </c>
      <c r="E25" s="23">
        <f t="shared" si="11"/>
        <v>6.3226063010726197E-3</v>
      </c>
      <c r="F25" s="23">
        <f t="shared" si="11"/>
        <v>-7.7562525696367457E-3</v>
      </c>
      <c r="H25" s="23">
        <f t="shared" si="12"/>
        <v>4.8833862385428972E-3</v>
      </c>
      <c r="I25" s="23">
        <f t="shared" si="12"/>
        <v>5.9510454619897679E-3</v>
      </c>
      <c r="J25" s="23">
        <f t="shared" si="12"/>
        <v>-1.0613431222755709E-3</v>
      </c>
      <c r="K25" s="23">
        <f t="shared" si="12"/>
        <v>4.8833862385428972E-3</v>
      </c>
      <c r="L25" s="23">
        <f t="shared" si="12"/>
        <v>-1.0613431222755709E-3</v>
      </c>
      <c r="N25" s="23">
        <f t="shared" si="13"/>
        <v>5.2870781589562377E-3</v>
      </c>
      <c r="O25" s="23">
        <f t="shared" si="13"/>
        <v>1.3589212456004862E-2</v>
      </c>
      <c r="P25" s="23">
        <f t="shared" si="13"/>
        <v>-8.1908274032751471E-3</v>
      </c>
      <c r="Q25" s="23">
        <f t="shared" si="13"/>
        <v>5.2870781589562377E-3</v>
      </c>
      <c r="R25" s="23">
        <f t="shared" si="13"/>
        <v>-8.1908274032751471E-3</v>
      </c>
    </row>
    <row r="26" spans="1:18" x14ac:dyDescent="0.2">
      <c r="A26" s="34">
        <f t="shared" si="10"/>
        <v>2026</v>
      </c>
      <c r="B26" s="23">
        <f t="shared" si="11"/>
        <v>8.0088486883944654E-3</v>
      </c>
      <c r="C26" s="23">
        <f t="shared" si="11"/>
        <v>1.4481967550516783E-2</v>
      </c>
      <c r="D26" s="23">
        <f t="shared" si="11"/>
        <v>-6.3807135751775546E-3</v>
      </c>
      <c r="E26" s="23">
        <f t="shared" si="11"/>
        <v>8.0088486883944654E-3</v>
      </c>
      <c r="F26" s="23">
        <f t="shared" si="11"/>
        <v>-6.3807135751775546E-3</v>
      </c>
      <c r="H26" s="23">
        <f t="shared" si="12"/>
        <v>1.9833485242706228E-3</v>
      </c>
      <c r="I26" s="23">
        <f t="shared" si="12"/>
        <v>4.5629063810381787E-3</v>
      </c>
      <c r="J26" s="23">
        <f t="shared" si="12"/>
        <v>-2.5678410385074901E-3</v>
      </c>
      <c r="K26" s="23">
        <f t="shared" si="12"/>
        <v>1.9833485242706228E-3</v>
      </c>
      <c r="L26" s="23">
        <f t="shared" si="12"/>
        <v>-2.5678410385074901E-3</v>
      </c>
      <c r="N26" s="23">
        <f t="shared" si="13"/>
        <v>3.675203310560482E-3</v>
      </c>
      <c r="O26" s="23">
        <f t="shared" si="13"/>
        <v>1.3765322395415724E-2</v>
      </c>
      <c r="P26" s="23">
        <f t="shared" si="13"/>
        <v>-9.9531112989874604E-3</v>
      </c>
      <c r="Q26" s="23">
        <f t="shared" si="13"/>
        <v>3.675203310560482E-3</v>
      </c>
      <c r="R26" s="23">
        <f t="shared" si="13"/>
        <v>-9.9531112989874604E-3</v>
      </c>
    </row>
    <row r="27" spans="1:18" x14ac:dyDescent="0.2">
      <c r="A27" s="34">
        <f t="shared" si="10"/>
        <v>2027</v>
      </c>
      <c r="B27" s="23">
        <f t="shared" si="11"/>
        <v>7.9923245314434954E-3</v>
      </c>
      <c r="C27" s="23">
        <f t="shared" si="11"/>
        <v>1.4275860798349305E-2</v>
      </c>
      <c r="D27" s="23">
        <f t="shared" si="11"/>
        <v>-6.1950959396391836E-3</v>
      </c>
      <c r="E27" s="23">
        <f t="shared" si="11"/>
        <v>7.9923245314434954E-3</v>
      </c>
      <c r="F27" s="23">
        <f t="shared" si="11"/>
        <v>-6.1950959396391836E-3</v>
      </c>
      <c r="H27" s="23">
        <f t="shared" si="12"/>
        <v>4.3428780068532902E-4</v>
      </c>
      <c r="I27" s="23">
        <f t="shared" si="12"/>
        <v>4.7614929325616728E-3</v>
      </c>
      <c r="J27" s="23">
        <f t="shared" si="12"/>
        <v>-4.3066988159018438E-3</v>
      </c>
      <c r="K27" s="23">
        <f t="shared" si="12"/>
        <v>4.3428780068532902E-4</v>
      </c>
      <c r="L27" s="23">
        <f t="shared" si="12"/>
        <v>-4.3066988159018438E-3</v>
      </c>
      <c r="N27" s="23">
        <f t="shared" si="13"/>
        <v>2.5656150121728949E-3</v>
      </c>
      <c r="O27" s="23">
        <f t="shared" si="13"/>
        <v>1.3594694353157522E-2</v>
      </c>
      <c r="P27" s="23">
        <f t="shared" si="13"/>
        <v>-1.0881153386485543E-2</v>
      </c>
      <c r="Q27" s="23">
        <f t="shared" si="13"/>
        <v>2.5656150121728949E-3</v>
      </c>
      <c r="R27" s="23">
        <f t="shared" si="13"/>
        <v>-1.0881153386485543E-2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7.7290223735545505E-3</v>
      </c>
      <c r="C29" s="24">
        <f>AVERAGE(C17:C21)</f>
        <v>1.4707131687314856E-2</v>
      </c>
      <c r="D29" s="24">
        <f>AVERAGE(D17:D21)</f>
        <v>1.1935793070682221E-2</v>
      </c>
      <c r="E29" s="24">
        <f>AVERAGE(E17:E21)</f>
        <v>2.6251346429864708E-2</v>
      </c>
      <c r="F29" s="24">
        <f>AVERAGE(F17:F21)</f>
        <v>1.1396893829442423E-2</v>
      </c>
      <c r="H29" s="24">
        <f>AVERAGE(H17:H21)</f>
        <v>2.7904203112049487E-2</v>
      </c>
      <c r="I29" s="24">
        <f>AVERAGE(I17:I21)</f>
        <v>1.0933459634603904E-2</v>
      </c>
      <c r="J29" s="24">
        <f>AVERAGE(J17:J21)</f>
        <v>1.6501686201192634E-2</v>
      </c>
      <c r="K29" s="24">
        <f>AVERAGE(K17:K21)</f>
        <v>2.9218395252868356E-2</v>
      </c>
      <c r="L29" s="24">
        <f>AVERAGE(L17:L21)</f>
        <v>1.8152364535344412E-2</v>
      </c>
      <c r="N29" s="24">
        <f>AVERAGE(N17:N21)</f>
        <v>2.6941836260864948E-2</v>
      </c>
      <c r="O29" s="24">
        <f>AVERAGE(O17:O21)</f>
        <v>1.4420035488126048E-2</v>
      </c>
      <c r="P29" s="24">
        <f>AVERAGE(P17:P21)</f>
        <v>1.2189224862983062E-2</v>
      </c>
      <c r="Q29" s="24">
        <f>AVERAGE(Q17:Q21)</f>
        <v>2.8142483135022413E-2</v>
      </c>
      <c r="R29" s="24">
        <f>AVERAGE(R17:R21)</f>
        <v>1.3449594371760831E-2</v>
      </c>
    </row>
    <row r="30" spans="1:18" x14ac:dyDescent="0.2">
      <c r="A30" s="42" t="s">
        <v>66</v>
      </c>
      <c r="B30" s="24">
        <f>AVERAGE(B23:B27)</f>
        <v>4.7145372954633079E-2</v>
      </c>
      <c r="C30" s="24">
        <f>AVERAGE(C23:C27)</f>
        <v>1.4583875622363962E-2</v>
      </c>
      <c r="D30" s="24">
        <f>AVERAGE(D23:D27)</f>
        <v>3.2046714334370077E-2</v>
      </c>
      <c r="E30" s="24">
        <f>AVERAGE(E23:E27)</f>
        <v>8.5772101395741544E-3</v>
      </c>
      <c r="F30" s="24">
        <f>AVERAGE(F23:F27)</f>
        <v>-5.9209087668755881E-3</v>
      </c>
      <c r="H30" s="24">
        <f>AVERAGE(H23:H27)</f>
        <v>6.3640282731736164E-3</v>
      </c>
      <c r="I30" s="24">
        <f>AVERAGE(I23:I27)</f>
        <v>6.2460614661882909E-3</v>
      </c>
      <c r="J30" s="24">
        <f>AVERAGE(J23:J27)</f>
        <v>1.1209692187050813E-4</v>
      </c>
      <c r="K30" s="24">
        <f>AVERAGE(K23:K27)</f>
        <v>-1.0206985613284791E-2</v>
      </c>
      <c r="L30" s="24">
        <f>AVERAGE(L23:L27)</f>
        <v>-1.6331151473363413E-2</v>
      </c>
      <c r="N30" s="24">
        <f>AVERAGE(N23:N27)</f>
        <v>1.6528501106278303E-2</v>
      </c>
      <c r="O30" s="24">
        <f>AVERAGE(O23:O27)</f>
        <v>1.3978289069044747E-2</v>
      </c>
      <c r="P30" s="24">
        <f>AVERAGE(P23:P27)</f>
        <v>2.5023691373885493E-3</v>
      </c>
      <c r="Q30" s="24">
        <f>AVERAGE(Q23:Q27)</f>
        <v>-5.2037768537726457E-3</v>
      </c>
      <c r="R30" s="24">
        <f>AVERAGE(R23:R27)</f>
        <v>-1.8904022790860876E-2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A7" sqref="A7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188407.29999999996</v>
      </c>
      <c r="D2" s="14">
        <v>215857.18125439889</v>
      </c>
      <c r="E2" s="14">
        <v>5143</v>
      </c>
      <c r="F2" s="14">
        <v>350290.4</v>
      </c>
      <c r="G2" s="14">
        <v>391613.62105262047</v>
      </c>
      <c r="H2" s="14">
        <v>440</v>
      </c>
    </row>
    <row r="3" spans="1:8" x14ac:dyDescent="0.2">
      <c r="A3" s="2">
        <v>2014</v>
      </c>
      <c r="B3" s="2">
        <v>2</v>
      </c>
      <c r="C3" s="14">
        <v>176429.59999999998</v>
      </c>
      <c r="D3" s="14">
        <v>162955.17706442441</v>
      </c>
      <c r="E3" s="14">
        <v>5186</v>
      </c>
      <c r="F3" s="14">
        <v>322157.69999999995</v>
      </c>
      <c r="G3" s="14">
        <v>301966.91337861249</v>
      </c>
      <c r="H3" s="14">
        <v>442</v>
      </c>
    </row>
    <row r="4" spans="1:8" x14ac:dyDescent="0.2">
      <c r="A4" s="2">
        <v>2014</v>
      </c>
      <c r="B4" s="2">
        <v>3</v>
      </c>
      <c r="C4" s="14">
        <v>101179.5</v>
      </c>
      <c r="D4" s="14">
        <v>120415.34987180412</v>
      </c>
      <c r="E4" s="14">
        <v>5205</v>
      </c>
      <c r="F4" s="14">
        <v>229134.7</v>
      </c>
      <c r="G4" s="14">
        <v>257703.63255289404</v>
      </c>
      <c r="H4" s="14">
        <v>440</v>
      </c>
    </row>
    <row r="5" spans="1:8" x14ac:dyDescent="0.2">
      <c r="A5" s="2">
        <v>2014</v>
      </c>
      <c r="B5" s="2">
        <v>4</v>
      </c>
      <c r="C5" s="14">
        <v>75967.899999999994</v>
      </c>
      <c r="D5" s="14">
        <v>75487.870651314603</v>
      </c>
      <c r="E5" s="14">
        <v>5171</v>
      </c>
      <c r="F5" s="14">
        <v>208782.1</v>
      </c>
      <c r="G5" s="14">
        <v>208055.10348833687</v>
      </c>
      <c r="H5" s="14">
        <v>446</v>
      </c>
    </row>
    <row r="6" spans="1:8" x14ac:dyDescent="0.2">
      <c r="A6" s="2">
        <v>2014</v>
      </c>
      <c r="B6" s="2">
        <v>5</v>
      </c>
      <c r="C6" s="14">
        <v>46335.200000000004</v>
      </c>
      <c r="D6" s="14">
        <v>46564.301501993315</v>
      </c>
      <c r="E6" s="14">
        <v>5110</v>
      </c>
      <c r="F6" s="14">
        <v>120260.4</v>
      </c>
      <c r="G6" s="14">
        <v>120597.93618240881</v>
      </c>
      <c r="H6" s="14">
        <v>429</v>
      </c>
    </row>
    <row r="7" spans="1:8" x14ac:dyDescent="0.2">
      <c r="A7" s="2">
        <v>2014</v>
      </c>
      <c r="B7" s="2">
        <v>6</v>
      </c>
      <c r="C7" s="14">
        <v>46103.900000000009</v>
      </c>
      <c r="D7" s="14">
        <v>46117.935515969424</v>
      </c>
      <c r="E7" s="14">
        <v>5065</v>
      </c>
      <c r="F7" s="14">
        <v>131751.6</v>
      </c>
      <c r="G7" s="14">
        <v>131772.69313532335</v>
      </c>
      <c r="H7" s="14">
        <v>434</v>
      </c>
    </row>
    <row r="8" spans="1:8" x14ac:dyDescent="0.2">
      <c r="A8" s="2">
        <v>2014</v>
      </c>
      <c r="B8" s="2">
        <v>7</v>
      </c>
      <c r="C8" s="14">
        <v>46406.2</v>
      </c>
      <c r="D8" s="14">
        <v>46406.2</v>
      </c>
      <c r="E8" s="14">
        <v>5080</v>
      </c>
      <c r="F8" s="14">
        <v>131909.69999999998</v>
      </c>
      <c r="G8" s="14">
        <v>131909.69999999998</v>
      </c>
      <c r="H8" s="14">
        <v>429</v>
      </c>
    </row>
    <row r="9" spans="1:8" x14ac:dyDescent="0.2">
      <c r="A9" s="2">
        <v>2014</v>
      </c>
      <c r="B9" s="2">
        <v>8</v>
      </c>
      <c r="C9" s="14">
        <v>39085.600000000006</v>
      </c>
      <c r="D9" s="14">
        <v>39085.600000000006</v>
      </c>
      <c r="E9" s="14">
        <v>5058</v>
      </c>
      <c r="F9" s="14">
        <v>114329.60000000001</v>
      </c>
      <c r="G9" s="14">
        <v>114329.60000000001</v>
      </c>
      <c r="H9" s="14">
        <v>429</v>
      </c>
    </row>
    <row r="10" spans="1:8" x14ac:dyDescent="0.2">
      <c r="A10" s="2">
        <v>2014</v>
      </c>
      <c r="B10" s="2">
        <v>9</v>
      </c>
      <c r="C10" s="14">
        <v>43102.700000000004</v>
      </c>
      <c r="D10" s="14">
        <v>43102.700000000004</v>
      </c>
      <c r="E10" s="14">
        <v>5098</v>
      </c>
      <c r="F10" s="14">
        <v>127541.20000000001</v>
      </c>
      <c r="G10" s="14">
        <v>127541.20000000001</v>
      </c>
      <c r="H10" s="14">
        <v>428</v>
      </c>
    </row>
    <row r="11" spans="1:8" x14ac:dyDescent="0.2">
      <c r="A11" s="2">
        <v>2014</v>
      </c>
      <c r="B11" s="2">
        <v>10</v>
      </c>
      <c r="C11" s="14">
        <v>42531.499999999993</v>
      </c>
      <c r="D11" s="14">
        <v>42853.323172293225</v>
      </c>
      <c r="E11" s="14">
        <v>5086</v>
      </c>
      <c r="F11" s="14">
        <v>139914.70000000001</v>
      </c>
      <c r="G11" s="14">
        <v>140397.37905375715</v>
      </c>
      <c r="H11" s="14">
        <v>436</v>
      </c>
    </row>
    <row r="12" spans="1:8" x14ac:dyDescent="0.2">
      <c r="A12" s="2">
        <v>2014</v>
      </c>
      <c r="B12" s="2">
        <v>11</v>
      </c>
      <c r="C12" s="14">
        <v>71086.899999999994</v>
      </c>
      <c r="D12" s="14">
        <v>70662.800113853082</v>
      </c>
      <c r="E12" s="14">
        <v>5145</v>
      </c>
      <c r="F12" s="14">
        <v>201037</v>
      </c>
      <c r="G12" s="14">
        <v>200400.12679137153</v>
      </c>
      <c r="H12" s="14">
        <v>442</v>
      </c>
    </row>
    <row r="13" spans="1:8" x14ac:dyDescent="0.2">
      <c r="A13" s="2">
        <v>2014</v>
      </c>
      <c r="B13" s="2">
        <v>12</v>
      </c>
      <c r="C13" s="14">
        <v>139387.4</v>
      </c>
      <c r="D13" s="14">
        <v>121134.78472163912</v>
      </c>
      <c r="E13" s="14">
        <v>5198</v>
      </c>
      <c r="F13" s="14">
        <v>331748.80000000005</v>
      </c>
      <c r="G13" s="14">
        <v>304585.12174485618</v>
      </c>
      <c r="H13" s="14">
        <v>443</v>
      </c>
    </row>
    <row r="14" spans="1:8" x14ac:dyDescent="0.2">
      <c r="A14" s="2">
        <v>2015</v>
      </c>
      <c r="B14" s="2">
        <v>1</v>
      </c>
      <c r="C14" s="14">
        <v>151406.69999999998</v>
      </c>
      <c r="D14" s="14">
        <v>171742.7692906312</v>
      </c>
      <c r="E14" s="14">
        <v>5223</v>
      </c>
      <c r="F14" s="14">
        <v>316292.5</v>
      </c>
      <c r="G14" s="14">
        <v>346549.20449577353</v>
      </c>
      <c r="H14" s="14">
        <v>448</v>
      </c>
    </row>
    <row r="15" spans="1:8" x14ac:dyDescent="0.2">
      <c r="A15" s="2">
        <v>2015</v>
      </c>
      <c r="B15" s="2">
        <v>2</v>
      </c>
      <c r="C15" s="14">
        <v>186572.90000000002</v>
      </c>
      <c r="D15" s="14">
        <v>187440.51654894272</v>
      </c>
      <c r="E15" s="14">
        <v>5253</v>
      </c>
      <c r="F15" s="14">
        <v>374391.6</v>
      </c>
      <c r="G15" s="14">
        <v>375681.81656209519</v>
      </c>
      <c r="H15" s="14">
        <v>450</v>
      </c>
    </row>
    <row r="16" spans="1:8" x14ac:dyDescent="0.2">
      <c r="A16" s="2">
        <v>2015</v>
      </c>
      <c r="B16" s="2">
        <v>3</v>
      </c>
      <c r="C16" s="14">
        <v>120207.7</v>
      </c>
      <c r="D16" s="14">
        <v>108077.48234690465</v>
      </c>
      <c r="E16" s="14">
        <v>5298</v>
      </c>
      <c r="F16" s="14">
        <v>294521.2</v>
      </c>
      <c r="G16" s="14">
        <v>276779.26915959059</v>
      </c>
      <c r="H16" s="14">
        <v>446</v>
      </c>
    </row>
    <row r="17" spans="1:8" x14ac:dyDescent="0.2">
      <c r="A17" s="2">
        <v>2015</v>
      </c>
      <c r="B17" s="2">
        <v>4</v>
      </c>
      <c r="C17" s="14">
        <v>60933.899999999994</v>
      </c>
      <c r="D17" s="14">
        <v>73709.669264900629</v>
      </c>
      <c r="E17" s="14">
        <v>5278</v>
      </c>
      <c r="F17" s="14">
        <v>199493.1</v>
      </c>
      <c r="G17" s="14">
        <v>217970.75461497513</v>
      </c>
      <c r="H17" s="14">
        <v>439</v>
      </c>
    </row>
    <row r="18" spans="1:8" x14ac:dyDescent="0.2">
      <c r="A18" s="2">
        <v>2015</v>
      </c>
      <c r="B18" s="2">
        <v>5</v>
      </c>
      <c r="C18" s="14">
        <v>48261.9</v>
      </c>
      <c r="D18" s="14">
        <v>50379.607198594887</v>
      </c>
      <c r="E18" s="14">
        <v>5231</v>
      </c>
      <c r="F18" s="14">
        <v>159543</v>
      </c>
      <c r="G18" s="14">
        <v>162587.81973258636</v>
      </c>
      <c r="H18" s="14">
        <v>432</v>
      </c>
    </row>
    <row r="19" spans="1:8" x14ac:dyDescent="0.2">
      <c r="A19" s="2">
        <v>2015</v>
      </c>
      <c r="B19" s="2">
        <v>6</v>
      </c>
      <c r="C19" s="14">
        <v>46062.3</v>
      </c>
      <c r="D19" s="14">
        <v>46076.762995582831</v>
      </c>
      <c r="E19" s="14">
        <v>5206</v>
      </c>
      <c r="F19" s="14">
        <v>151740.6</v>
      </c>
      <c r="G19" s="14">
        <v>151761.37375370253</v>
      </c>
      <c r="H19" s="14">
        <v>429</v>
      </c>
    </row>
    <row r="20" spans="1:8" x14ac:dyDescent="0.2">
      <c r="A20" s="2">
        <v>2015</v>
      </c>
      <c r="B20" s="2">
        <v>7</v>
      </c>
      <c r="C20" s="14">
        <v>42668.899999999987</v>
      </c>
      <c r="D20" s="14">
        <v>42668.899999999987</v>
      </c>
      <c r="E20" s="14">
        <v>5191</v>
      </c>
      <c r="F20" s="14">
        <v>153531.6</v>
      </c>
      <c r="G20" s="14">
        <v>153531.6</v>
      </c>
      <c r="H20" s="14">
        <v>426</v>
      </c>
    </row>
    <row r="21" spans="1:8" x14ac:dyDescent="0.2">
      <c r="A21" s="2">
        <v>2015</v>
      </c>
      <c r="B21" s="2">
        <v>8</v>
      </c>
      <c r="C21" s="14">
        <v>42780.5</v>
      </c>
      <c r="D21" s="14">
        <v>42780.5</v>
      </c>
      <c r="E21" s="14">
        <v>5162</v>
      </c>
      <c r="F21" s="14">
        <v>150389</v>
      </c>
      <c r="G21" s="14">
        <v>150389</v>
      </c>
      <c r="H21" s="14">
        <v>425</v>
      </c>
    </row>
    <row r="22" spans="1:8" x14ac:dyDescent="0.2">
      <c r="A22" s="2">
        <v>2015</v>
      </c>
      <c r="B22" s="2">
        <v>9</v>
      </c>
      <c r="C22" s="14">
        <v>40979.799999999996</v>
      </c>
      <c r="D22" s="14">
        <v>40979.799999999996</v>
      </c>
      <c r="E22" s="14">
        <v>5180</v>
      </c>
      <c r="F22" s="14">
        <v>141504.79999999999</v>
      </c>
      <c r="G22" s="14">
        <v>141504.79999999999</v>
      </c>
      <c r="H22" s="14">
        <v>427</v>
      </c>
    </row>
    <row r="23" spans="1:8" x14ac:dyDescent="0.2">
      <c r="A23" s="2">
        <v>2015</v>
      </c>
      <c r="B23" s="2">
        <v>10</v>
      </c>
      <c r="C23" s="14">
        <v>44089.499999999993</v>
      </c>
      <c r="D23" s="14">
        <v>44419.243275145716</v>
      </c>
      <c r="E23" s="14">
        <v>5208</v>
      </c>
      <c r="F23" s="14">
        <v>150036.9</v>
      </c>
      <c r="G23" s="14">
        <v>150517.54231722926</v>
      </c>
      <c r="H23" s="14">
        <v>434</v>
      </c>
    </row>
    <row r="24" spans="1:8" x14ac:dyDescent="0.2">
      <c r="A24" s="2">
        <v>2015</v>
      </c>
      <c r="B24" s="2">
        <v>11</v>
      </c>
      <c r="C24" s="14">
        <v>49031.6</v>
      </c>
      <c r="D24" s="14">
        <v>61362.900773405978</v>
      </c>
      <c r="E24" s="14">
        <v>5230</v>
      </c>
      <c r="F24" s="14">
        <v>155105.1</v>
      </c>
      <c r="G24" s="14">
        <v>173311.20386532735</v>
      </c>
      <c r="H24" s="14">
        <v>441</v>
      </c>
    </row>
    <row r="25" spans="1:8" x14ac:dyDescent="0.2">
      <c r="A25" s="2">
        <v>2015</v>
      </c>
      <c r="B25" s="2">
        <v>12</v>
      </c>
      <c r="C25" s="14">
        <v>66474.600000000006</v>
      </c>
      <c r="D25" s="14">
        <v>117210.5677887818</v>
      </c>
      <c r="E25" s="14">
        <v>5285</v>
      </c>
      <c r="F25" s="14">
        <v>190041.5</v>
      </c>
      <c r="G25" s="14">
        <v>265085.74029231066</v>
      </c>
      <c r="H25" s="14">
        <v>446</v>
      </c>
    </row>
    <row r="26" spans="1:8" x14ac:dyDescent="0.2">
      <c r="A26" s="2">
        <v>2016</v>
      </c>
      <c r="B26" s="2">
        <v>1</v>
      </c>
      <c r="C26" s="14">
        <v>137304.19999999998</v>
      </c>
      <c r="D26" s="14">
        <v>132148.67049596406</v>
      </c>
      <c r="E26" s="14">
        <v>5312</v>
      </c>
      <c r="F26" s="14">
        <v>281398.5</v>
      </c>
      <c r="G26" s="14">
        <v>273925.0199254881</v>
      </c>
      <c r="H26" s="14">
        <v>440</v>
      </c>
    </row>
    <row r="27" spans="1:8" x14ac:dyDescent="0.2">
      <c r="A27" s="2">
        <v>2016</v>
      </c>
      <c r="B27" s="2">
        <v>2</v>
      </c>
      <c r="C27" s="14">
        <v>172370.50000000003</v>
      </c>
      <c r="D27" s="14">
        <v>161591.51434454051</v>
      </c>
      <c r="E27" s="14">
        <v>5350</v>
      </c>
      <c r="F27" s="14">
        <v>341099.9</v>
      </c>
      <c r="G27" s="14">
        <v>325647.92485574435</v>
      </c>
      <c r="H27" s="14">
        <v>438</v>
      </c>
    </row>
    <row r="28" spans="1:8" x14ac:dyDescent="0.2">
      <c r="A28" s="2">
        <v>2016</v>
      </c>
      <c r="B28" s="2">
        <v>3</v>
      </c>
      <c r="C28" s="14">
        <v>103442.5</v>
      </c>
      <c r="D28" s="14">
        <v>110977.13236275459</v>
      </c>
      <c r="E28" s="14">
        <v>5374</v>
      </c>
      <c r="F28" s="14">
        <v>271147.90000000002</v>
      </c>
      <c r="G28" s="14">
        <v>282080.75580374419</v>
      </c>
      <c r="H28" s="14">
        <v>445</v>
      </c>
    </row>
    <row r="29" spans="1:8" x14ac:dyDescent="0.2">
      <c r="A29" s="2">
        <v>2016</v>
      </c>
      <c r="B29" s="2">
        <v>4</v>
      </c>
      <c r="C29" s="14">
        <v>62954.100000000006</v>
      </c>
      <c r="D29" s="14">
        <v>80031.771419537225</v>
      </c>
      <c r="E29" s="14">
        <v>5355</v>
      </c>
      <c r="F29" s="14">
        <v>199565.7</v>
      </c>
      <c r="G29" s="14">
        <v>224285.44331050044</v>
      </c>
      <c r="H29" s="14">
        <v>442</v>
      </c>
    </row>
    <row r="30" spans="1:8" x14ac:dyDescent="0.2">
      <c r="A30" s="2">
        <v>2016</v>
      </c>
      <c r="B30" s="2">
        <v>5</v>
      </c>
      <c r="C30" s="14">
        <v>51744.3</v>
      </c>
      <c r="D30" s="14">
        <v>54704.095766915918</v>
      </c>
      <c r="E30" s="14">
        <v>5294</v>
      </c>
      <c r="F30" s="14">
        <v>172310.5</v>
      </c>
      <c r="G30" s="14">
        <v>176606.40404883528</v>
      </c>
      <c r="H30" s="14">
        <v>438</v>
      </c>
    </row>
    <row r="31" spans="1:8" x14ac:dyDescent="0.2">
      <c r="A31" s="2">
        <v>2016</v>
      </c>
      <c r="B31" s="2">
        <v>6</v>
      </c>
      <c r="C31" s="14">
        <v>51518.7</v>
      </c>
      <c r="D31" s="14">
        <v>51534.69196313931</v>
      </c>
      <c r="E31" s="14">
        <v>5285</v>
      </c>
      <c r="F31" s="14">
        <v>162316.5</v>
      </c>
      <c r="G31" s="14">
        <v>162339.65103234872</v>
      </c>
      <c r="H31" s="14">
        <v>436</v>
      </c>
    </row>
    <row r="32" spans="1:8" x14ac:dyDescent="0.2">
      <c r="A32" s="2">
        <v>2016</v>
      </c>
      <c r="B32" s="2">
        <v>7</v>
      </c>
      <c r="C32" s="14">
        <v>34325.799999999996</v>
      </c>
      <c r="D32" s="14">
        <v>34325.799999999996</v>
      </c>
      <c r="E32" s="14">
        <v>5292</v>
      </c>
      <c r="F32" s="14">
        <v>113312.19999999998</v>
      </c>
      <c r="G32" s="14">
        <v>113312.19999999998</v>
      </c>
      <c r="H32" s="14">
        <v>440</v>
      </c>
    </row>
    <row r="33" spans="1:8" x14ac:dyDescent="0.2">
      <c r="A33" s="2">
        <v>2016</v>
      </c>
      <c r="B33" s="2">
        <v>8</v>
      </c>
      <c r="C33" s="14">
        <v>39110.300000000003</v>
      </c>
      <c r="D33" s="14">
        <v>39110.300000000003</v>
      </c>
      <c r="E33" s="14">
        <v>5348</v>
      </c>
      <c r="F33" s="14">
        <v>121901.79999999999</v>
      </c>
      <c r="G33" s="14">
        <v>121901.79999999999</v>
      </c>
      <c r="H33" s="14">
        <v>437</v>
      </c>
    </row>
    <row r="34" spans="1:8" x14ac:dyDescent="0.2">
      <c r="A34" s="2">
        <v>2016</v>
      </c>
      <c r="B34" s="2">
        <v>9</v>
      </c>
      <c r="C34" s="14">
        <v>38645.699999999997</v>
      </c>
      <c r="D34" s="14">
        <v>38645.699999999997</v>
      </c>
      <c r="E34" s="14">
        <v>5386</v>
      </c>
      <c r="F34" s="14">
        <v>121957.60000000002</v>
      </c>
      <c r="G34" s="14">
        <v>121957.60000000002</v>
      </c>
      <c r="H34" s="14">
        <v>442</v>
      </c>
    </row>
    <row r="35" spans="1:8" x14ac:dyDescent="0.2">
      <c r="A35" s="2">
        <v>2016</v>
      </c>
      <c r="B35" s="2">
        <v>10</v>
      </c>
      <c r="C35" s="14">
        <v>43482.2</v>
      </c>
      <c r="D35" s="14">
        <v>43772.699859510256</v>
      </c>
      <c r="E35" s="14">
        <v>5441</v>
      </c>
      <c r="F35" s="14">
        <v>147346.4</v>
      </c>
      <c r="G35" s="14">
        <v>147762.29065489385</v>
      </c>
      <c r="H35" s="14">
        <v>443</v>
      </c>
    </row>
    <row r="36" spans="1:8" x14ac:dyDescent="0.2">
      <c r="A36" s="2">
        <v>2016</v>
      </c>
      <c r="B36" s="2">
        <v>11</v>
      </c>
      <c r="C36" s="14">
        <v>58583.700000000004</v>
      </c>
      <c r="D36" s="14">
        <v>68228.507510817974</v>
      </c>
      <c r="E36" s="14">
        <v>5522</v>
      </c>
      <c r="F36" s="14">
        <v>193750.3</v>
      </c>
      <c r="G36" s="14">
        <v>207544.91661568885</v>
      </c>
      <c r="H36" s="14">
        <v>449</v>
      </c>
    </row>
    <row r="37" spans="1:8" x14ac:dyDescent="0.2">
      <c r="A37" s="2">
        <v>2016</v>
      </c>
      <c r="B37" s="2">
        <v>12</v>
      </c>
      <c r="C37" s="14">
        <v>76844.299999999988</v>
      </c>
      <c r="D37" s="14">
        <v>112321.44054239182</v>
      </c>
      <c r="E37" s="14">
        <v>5504</v>
      </c>
      <c r="F37" s="14">
        <v>249647.29999999996</v>
      </c>
      <c r="G37" s="14">
        <v>300905.86889822932</v>
      </c>
      <c r="H37" s="14">
        <v>452</v>
      </c>
    </row>
    <row r="38" spans="1:8" x14ac:dyDescent="0.2">
      <c r="A38" s="2">
        <v>2017</v>
      </c>
      <c r="B38" s="2">
        <v>1</v>
      </c>
      <c r="C38" s="14">
        <v>109062.8</v>
      </c>
      <c r="D38" s="14">
        <v>197349.18190160947</v>
      </c>
      <c r="E38" s="14">
        <v>5427</v>
      </c>
      <c r="F38" s="14">
        <v>284496</v>
      </c>
      <c r="G38" s="14">
        <v>411401.21735275205</v>
      </c>
      <c r="H38" s="14">
        <v>444</v>
      </c>
    </row>
    <row r="39" spans="1:8" x14ac:dyDescent="0.2">
      <c r="A39" s="2">
        <v>2017</v>
      </c>
      <c r="B39" s="2">
        <v>2</v>
      </c>
      <c r="C39" s="14">
        <v>108904.40000000001</v>
      </c>
      <c r="D39" s="14">
        <v>181977.55387391633</v>
      </c>
      <c r="E39" s="14">
        <v>5449</v>
      </c>
      <c r="F39" s="14">
        <v>288773.2</v>
      </c>
      <c r="G39" s="14">
        <v>394774.0553408307</v>
      </c>
      <c r="H39" s="14">
        <v>450</v>
      </c>
    </row>
    <row r="40" spans="1:8" x14ac:dyDescent="0.2">
      <c r="A40" s="2">
        <v>2017</v>
      </c>
      <c r="B40" s="2">
        <v>3</v>
      </c>
      <c r="C40" s="14">
        <v>88217.799999999988</v>
      </c>
      <c r="D40" s="14">
        <v>136765.53459152507</v>
      </c>
      <c r="E40" s="14">
        <v>5502</v>
      </c>
      <c r="F40" s="14">
        <v>270691.59999999998</v>
      </c>
      <c r="G40" s="14">
        <v>341035.29808999336</v>
      </c>
      <c r="H40" s="14">
        <v>454</v>
      </c>
    </row>
    <row r="41" spans="1:8" x14ac:dyDescent="0.2">
      <c r="A41" s="2">
        <v>2017</v>
      </c>
      <c r="B41" s="2">
        <v>4</v>
      </c>
      <c r="C41" s="14">
        <v>73480</v>
      </c>
      <c r="D41" s="14">
        <v>77016.015459902163</v>
      </c>
      <c r="E41" s="14">
        <v>5479</v>
      </c>
      <c r="F41" s="14">
        <v>206777.2</v>
      </c>
      <c r="G41" s="14">
        <v>211864.80166802695</v>
      </c>
      <c r="H41" s="14">
        <v>449</v>
      </c>
    </row>
    <row r="42" spans="1:8" x14ac:dyDescent="0.2">
      <c r="A42" s="2">
        <v>2017</v>
      </c>
      <c r="B42" s="2">
        <v>5</v>
      </c>
      <c r="C42" s="14">
        <v>53780.499999999993</v>
      </c>
      <c r="D42" s="14">
        <v>55382.786259411099</v>
      </c>
      <c r="E42" s="14">
        <v>5453</v>
      </c>
      <c r="F42" s="14">
        <v>144829.79999999999</v>
      </c>
      <c r="G42" s="14">
        <v>147150.95858647232</v>
      </c>
      <c r="H42" s="14">
        <v>450</v>
      </c>
    </row>
    <row r="43" spans="1:8" x14ac:dyDescent="0.2">
      <c r="A43" s="2">
        <v>2017</v>
      </c>
      <c r="B43" s="2">
        <v>6</v>
      </c>
      <c r="C43" s="14">
        <v>43401.099999999991</v>
      </c>
      <c r="D43" s="14">
        <v>43416.000315031859</v>
      </c>
      <c r="E43" s="14">
        <v>5439</v>
      </c>
      <c r="F43" s="14">
        <v>127305.8</v>
      </c>
      <c r="G43" s="14">
        <v>127327.44036821036</v>
      </c>
      <c r="H43" s="14">
        <v>450</v>
      </c>
    </row>
    <row r="44" spans="1:8" x14ac:dyDescent="0.2">
      <c r="A44" s="2">
        <v>2017</v>
      </c>
      <c r="B44" s="2">
        <v>7</v>
      </c>
      <c r="C44" s="14">
        <v>44459.5</v>
      </c>
      <c r="D44" s="14">
        <v>44459.5</v>
      </c>
      <c r="E44" s="14">
        <v>5418</v>
      </c>
      <c r="F44" s="14">
        <v>126487.59999999998</v>
      </c>
      <c r="G44" s="14">
        <v>126487.59999999998</v>
      </c>
      <c r="H44" s="14">
        <v>435</v>
      </c>
    </row>
    <row r="45" spans="1:8" x14ac:dyDescent="0.2">
      <c r="A45" s="2">
        <v>2017</v>
      </c>
      <c r="B45" s="2">
        <v>8</v>
      </c>
      <c r="C45" s="14">
        <v>39446.1</v>
      </c>
      <c r="D45" s="14">
        <v>39446.1</v>
      </c>
      <c r="E45" s="14">
        <v>5411</v>
      </c>
      <c r="F45" s="14">
        <v>146950.1</v>
      </c>
      <c r="G45" s="14">
        <v>146950.1</v>
      </c>
      <c r="H45" s="14">
        <v>448</v>
      </c>
    </row>
    <row r="46" spans="1:8" x14ac:dyDescent="0.2">
      <c r="A46" s="2">
        <v>2017</v>
      </c>
      <c r="B46" s="2">
        <v>9</v>
      </c>
      <c r="C46" s="14">
        <v>48083.5</v>
      </c>
      <c r="D46" s="14">
        <v>48083.5</v>
      </c>
      <c r="E46" s="14">
        <v>5403</v>
      </c>
      <c r="F46" s="14">
        <v>146505.00000000003</v>
      </c>
      <c r="G46" s="14">
        <v>146505.00000000003</v>
      </c>
      <c r="H46" s="14">
        <v>442</v>
      </c>
    </row>
    <row r="47" spans="1:8" x14ac:dyDescent="0.2">
      <c r="A47" s="2">
        <v>2017</v>
      </c>
      <c r="B47" s="2">
        <v>10</v>
      </c>
      <c r="C47" s="14">
        <v>46939.099999999991</v>
      </c>
      <c r="D47" s="14">
        <v>47276.336150092182</v>
      </c>
      <c r="E47" s="14">
        <v>5420</v>
      </c>
      <c r="F47" s="14">
        <v>159813.30000000002</v>
      </c>
      <c r="G47" s="14">
        <v>160298.31099785195</v>
      </c>
      <c r="H47" s="14">
        <v>444</v>
      </c>
    </row>
    <row r="48" spans="1:8" x14ac:dyDescent="0.2">
      <c r="A48" s="2">
        <v>2017</v>
      </c>
      <c r="B48" s="2">
        <v>11</v>
      </c>
      <c r="C48" s="14">
        <v>55384.599999999991</v>
      </c>
      <c r="D48" s="14">
        <v>56395.481504263604</v>
      </c>
      <c r="E48" s="14">
        <v>5414</v>
      </c>
      <c r="F48" s="14">
        <v>197070.7</v>
      </c>
      <c r="G48" s="14">
        <v>198529.46032179709</v>
      </c>
      <c r="H48" s="14">
        <v>445</v>
      </c>
    </row>
    <row r="49" spans="1:8" x14ac:dyDescent="0.2">
      <c r="A49" s="2">
        <v>2017</v>
      </c>
      <c r="B49" s="2">
        <v>12</v>
      </c>
      <c r="C49" s="14">
        <v>94206.299999999988</v>
      </c>
      <c r="D49" s="14">
        <v>125938.99843809451</v>
      </c>
      <c r="E49" s="14">
        <v>5443</v>
      </c>
      <c r="F49" s="14">
        <v>266319</v>
      </c>
      <c r="G49" s="14">
        <v>311758.16114485281</v>
      </c>
      <c r="H49" s="14">
        <v>444</v>
      </c>
    </row>
    <row r="50" spans="1:8" x14ac:dyDescent="0.2">
      <c r="A50" s="2">
        <v>2018</v>
      </c>
      <c r="B50" s="2">
        <v>1</v>
      </c>
      <c r="C50" s="14">
        <v>224680.4</v>
      </c>
      <c r="D50" s="14">
        <v>205383.83311032463</v>
      </c>
      <c r="E50" s="14">
        <v>5495</v>
      </c>
      <c r="F50" s="14">
        <v>434124.5</v>
      </c>
      <c r="G50" s="14">
        <v>406297.85523066012</v>
      </c>
      <c r="H50" s="14">
        <v>452</v>
      </c>
    </row>
    <row r="51" spans="1:8" x14ac:dyDescent="0.2">
      <c r="A51" s="2">
        <v>2018</v>
      </c>
      <c r="B51" s="2">
        <v>2</v>
      </c>
      <c r="C51" s="14">
        <v>131082.4</v>
      </c>
      <c r="D51" s="14">
        <v>156852.11718041974</v>
      </c>
      <c r="E51" s="14">
        <v>5507</v>
      </c>
      <c r="F51" s="14">
        <v>292315.59999999998</v>
      </c>
      <c r="G51" s="14">
        <v>328977.91313132877</v>
      </c>
      <c r="H51" s="14">
        <v>447</v>
      </c>
    </row>
    <row r="52" spans="1:8" x14ac:dyDescent="0.2">
      <c r="A52" s="2">
        <v>2018</v>
      </c>
      <c r="B52" s="2">
        <v>3</v>
      </c>
      <c r="C52" s="14">
        <v>88784</v>
      </c>
      <c r="D52" s="14">
        <v>131941.52430648939</v>
      </c>
      <c r="E52" s="14">
        <v>5523</v>
      </c>
      <c r="F52" s="14">
        <v>263690.5</v>
      </c>
      <c r="G52" s="14">
        <v>325169.38005926867</v>
      </c>
      <c r="H52" s="14">
        <v>449</v>
      </c>
    </row>
    <row r="53" spans="1:8" x14ac:dyDescent="0.2">
      <c r="A53" s="2">
        <v>2018</v>
      </c>
      <c r="B53" s="2">
        <v>4</v>
      </c>
      <c r="C53" s="14">
        <v>75703.5</v>
      </c>
      <c r="D53" s="14">
        <v>69697.933522872481</v>
      </c>
      <c r="E53" s="14">
        <v>5506</v>
      </c>
      <c r="F53" s="14">
        <v>234847.2</v>
      </c>
      <c r="G53" s="14">
        <v>226209.11289053314</v>
      </c>
      <c r="H53" s="14">
        <v>452</v>
      </c>
    </row>
    <row r="54" spans="1:8" x14ac:dyDescent="0.2">
      <c r="A54" s="2">
        <v>2018</v>
      </c>
      <c r="B54" s="2">
        <v>5</v>
      </c>
      <c r="C54" s="14">
        <v>55688.4</v>
      </c>
      <c r="D54" s="14">
        <v>57206.751267003325</v>
      </c>
      <c r="E54" s="14">
        <v>5466</v>
      </c>
      <c r="F54" s="14">
        <v>176989.6</v>
      </c>
      <c r="G54" s="14">
        <v>179184.52925473402</v>
      </c>
      <c r="H54" s="14">
        <v>451</v>
      </c>
    </row>
    <row r="55" spans="1:8" x14ac:dyDescent="0.2">
      <c r="A55" s="2">
        <v>2018</v>
      </c>
      <c r="B55" s="2">
        <v>6</v>
      </c>
      <c r="C55" s="14">
        <v>50339</v>
      </c>
      <c r="D55" s="14">
        <v>50353.879404059735</v>
      </c>
      <c r="E55" s="14">
        <v>5464</v>
      </c>
      <c r="F55" s="14">
        <v>155827.19999999998</v>
      </c>
      <c r="G55" s="14">
        <v>155848.71210193864</v>
      </c>
      <c r="H55" s="14">
        <v>451</v>
      </c>
    </row>
    <row r="56" spans="1:8" x14ac:dyDescent="0.2">
      <c r="A56" s="2">
        <v>2018</v>
      </c>
      <c r="B56" s="2">
        <v>7</v>
      </c>
      <c r="C56" s="14">
        <v>43764.7</v>
      </c>
      <c r="D56" s="14">
        <v>43764.7</v>
      </c>
      <c r="E56" s="14">
        <v>5464</v>
      </c>
      <c r="F56" s="14">
        <v>125063.8</v>
      </c>
      <c r="G56" s="14">
        <v>125063.8</v>
      </c>
      <c r="H56" s="14">
        <v>462</v>
      </c>
    </row>
    <row r="57" spans="1:8" x14ac:dyDescent="0.2">
      <c r="A57" s="2">
        <v>2018</v>
      </c>
      <c r="B57" s="2">
        <v>8</v>
      </c>
      <c r="C57" s="14">
        <v>43049.8</v>
      </c>
      <c r="D57" s="14">
        <v>43049.8</v>
      </c>
      <c r="E57" s="14">
        <v>5453</v>
      </c>
      <c r="F57" s="14">
        <v>125590.5</v>
      </c>
      <c r="G57" s="14">
        <v>125590.5</v>
      </c>
      <c r="H57" s="14">
        <v>457</v>
      </c>
    </row>
    <row r="58" spans="1:8" x14ac:dyDescent="0.2">
      <c r="A58" s="2">
        <v>2018</v>
      </c>
      <c r="B58" s="2">
        <v>9</v>
      </c>
      <c r="C58" s="14">
        <v>43928.5</v>
      </c>
      <c r="D58" s="14">
        <v>43928.5</v>
      </c>
      <c r="E58" s="14">
        <v>5469</v>
      </c>
      <c r="F58" s="14">
        <v>123480.70000000001</v>
      </c>
      <c r="G58" s="14">
        <v>123480.70000000001</v>
      </c>
      <c r="H58" s="14">
        <v>452</v>
      </c>
    </row>
    <row r="59" spans="1:8" x14ac:dyDescent="0.2">
      <c r="A59" s="2">
        <v>2018</v>
      </c>
      <c r="B59" s="2">
        <v>10</v>
      </c>
      <c r="C59" s="14">
        <v>44967.599999999991</v>
      </c>
      <c r="D59" s="14">
        <v>45325.488621921962</v>
      </c>
      <c r="E59" s="14">
        <v>5485</v>
      </c>
      <c r="F59" s="14">
        <v>144905.9</v>
      </c>
      <c r="G59" s="14">
        <v>145435.06525141656</v>
      </c>
      <c r="H59" s="14">
        <v>463</v>
      </c>
    </row>
    <row r="60" spans="1:8" x14ac:dyDescent="0.2">
      <c r="A60" s="2">
        <v>2018</v>
      </c>
      <c r="B60" s="2">
        <v>11</v>
      </c>
      <c r="C60" s="14">
        <v>51905.899999999994</v>
      </c>
      <c r="D60" s="14">
        <v>60940.711454656273</v>
      </c>
      <c r="E60" s="14">
        <v>5495</v>
      </c>
      <c r="F60" s="14">
        <v>141580.5</v>
      </c>
      <c r="G60" s="14">
        <v>154568.39760015588</v>
      </c>
      <c r="H60" s="14">
        <v>451</v>
      </c>
    </row>
    <row r="61" spans="1:8" x14ac:dyDescent="0.2">
      <c r="A61" s="2">
        <v>2018</v>
      </c>
      <c r="B61" s="2">
        <v>12</v>
      </c>
      <c r="C61" s="14">
        <v>115122.8</v>
      </c>
      <c r="D61" s="14">
        <v>106529.33826682926</v>
      </c>
      <c r="E61" s="14">
        <v>5541</v>
      </c>
      <c r="F61" s="14">
        <v>242708.80000000005</v>
      </c>
      <c r="G61" s="14">
        <v>230461.93101745821</v>
      </c>
      <c r="H61" s="14">
        <v>451</v>
      </c>
    </row>
    <row r="62" spans="1:8" x14ac:dyDescent="0.2">
      <c r="A62" s="2">
        <v>2019</v>
      </c>
      <c r="B62" s="2">
        <v>1</v>
      </c>
      <c r="C62" s="14">
        <v>138864.29999999999</v>
      </c>
      <c r="D62" s="14">
        <v>169206.81774267709</v>
      </c>
      <c r="E62" s="14">
        <v>5559</v>
      </c>
      <c r="F62" s="14">
        <v>297051.5</v>
      </c>
      <c r="G62" s="14">
        <v>340168.49934930546</v>
      </c>
      <c r="H62" s="14">
        <v>452</v>
      </c>
    </row>
    <row r="63" spans="1:8" x14ac:dyDescent="0.2">
      <c r="A63" s="2">
        <v>2019</v>
      </c>
      <c r="B63" s="2">
        <v>2</v>
      </c>
      <c r="C63" s="14">
        <v>152966.6</v>
      </c>
      <c r="D63" s="14">
        <v>174278.29924723442</v>
      </c>
      <c r="E63" s="14">
        <v>5571</v>
      </c>
      <c r="F63" s="14">
        <v>318297.79999999993</v>
      </c>
      <c r="G63" s="14">
        <v>348470.47368129616</v>
      </c>
      <c r="H63" s="14">
        <v>451</v>
      </c>
    </row>
    <row r="64" spans="1:8" x14ac:dyDescent="0.2">
      <c r="A64" s="2">
        <v>2019</v>
      </c>
      <c r="B64" s="2">
        <v>3</v>
      </c>
      <c r="C64" s="14">
        <v>81546.7</v>
      </c>
      <c r="D64" s="14">
        <v>129748.4704984421</v>
      </c>
      <c r="E64" s="14">
        <v>5570</v>
      </c>
      <c r="F64" s="14">
        <v>206908.30000000002</v>
      </c>
      <c r="G64" s="14">
        <v>274615.24402648729</v>
      </c>
      <c r="H64" s="14">
        <v>447</v>
      </c>
    </row>
    <row r="65" spans="1:8" x14ac:dyDescent="0.2">
      <c r="A65" s="2">
        <v>2019</v>
      </c>
      <c r="B65" s="2">
        <v>4</v>
      </c>
      <c r="C65" s="14">
        <v>68433.7</v>
      </c>
      <c r="D65" s="14">
        <v>80852.298877739333</v>
      </c>
      <c r="E65" s="14">
        <v>5573</v>
      </c>
      <c r="F65" s="14">
        <v>193144</v>
      </c>
      <c r="G65" s="14">
        <v>210711.35583375089</v>
      </c>
      <c r="H65" s="14">
        <v>450</v>
      </c>
    </row>
    <row r="66" spans="1:8" x14ac:dyDescent="0.2">
      <c r="A66" s="2">
        <v>2019</v>
      </c>
      <c r="B66" s="2">
        <v>5</v>
      </c>
      <c r="C66" s="14">
        <v>54496.9</v>
      </c>
      <c r="D66" s="14">
        <v>57273.204716143504</v>
      </c>
      <c r="E66" s="14">
        <v>5554</v>
      </c>
      <c r="F66" s="14">
        <v>162539.6</v>
      </c>
      <c r="G66" s="14">
        <v>166465.32875813515</v>
      </c>
      <c r="H66" s="14">
        <v>448</v>
      </c>
    </row>
    <row r="67" spans="1:8" x14ac:dyDescent="0.2">
      <c r="A67" s="2">
        <v>2019</v>
      </c>
      <c r="B67" s="2">
        <v>6</v>
      </c>
      <c r="C67" s="14">
        <v>45288.800000000003</v>
      </c>
      <c r="D67" s="14">
        <v>45303.06577817486</v>
      </c>
      <c r="E67" s="14">
        <v>5532</v>
      </c>
      <c r="F67" s="14">
        <v>132319.29999999999</v>
      </c>
      <c r="G67" s="14">
        <v>132339.42709021288</v>
      </c>
      <c r="H67" s="14">
        <v>445</v>
      </c>
    </row>
    <row r="68" spans="1:8" x14ac:dyDescent="0.2">
      <c r="A68" s="2">
        <v>2019</v>
      </c>
      <c r="B68" s="2">
        <v>7</v>
      </c>
      <c r="C68" s="14">
        <v>42318.399999999994</v>
      </c>
      <c r="D68" s="14">
        <v>42318.399999999994</v>
      </c>
      <c r="E68" s="14">
        <v>5519</v>
      </c>
      <c r="F68" s="14">
        <v>141916.79999999999</v>
      </c>
      <c r="G68" s="14">
        <v>141916.79999999999</v>
      </c>
      <c r="H68" s="14">
        <v>445</v>
      </c>
    </row>
    <row r="69" spans="1:8" x14ac:dyDescent="0.2">
      <c r="A69" s="2">
        <v>2019</v>
      </c>
      <c r="B69" s="2">
        <v>8</v>
      </c>
      <c r="C69" s="14">
        <v>40846.500000000007</v>
      </c>
      <c r="D69" s="14">
        <v>40846.500000000007</v>
      </c>
      <c r="E69" s="14">
        <v>5533</v>
      </c>
      <c r="F69" s="14">
        <v>139015.4</v>
      </c>
      <c r="G69" s="14">
        <v>139015.4</v>
      </c>
      <c r="H69" s="14">
        <v>447</v>
      </c>
    </row>
    <row r="70" spans="1:8" x14ac:dyDescent="0.2">
      <c r="A70" s="2">
        <v>2019</v>
      </c>
      <c r="B70" s="2">
        <v>9</v>
      </c>
      <c r="C70" s="14">
        <v>45258.3</v>
      </c>
      <c r="D70" s="14">
        <v>45258.3</v>
      </c>
      <c r="E70" s="14">
        <v>5538</v>
      </c>
      <c r="F70" s="14">
        <v>147759.9</v>
      </c>
      <c r="G70" s="14">
        <v>147759.9</v>
      </c>
      <c r="H70" s="14">
        <v>452</v>
      </c>
    </row>
    <row r="71" spans="1:8" x14ac:dyDescent="0.2">
      <c r="A71" s="2">
        <v>2019</v>
      </c>
      <c r="B71" s="2">
        <v>10</v>
      </c>
      <c r="C71" s="14">
        <v>45411.199999999997</v>
      </c>
      <c r="D71" s="14">
        <v>45720.38022639446</v>
      </c>
      <c r="E71" s="14">
        <v>5541</v>
      </c>
      <c r="F71" s="14">
        <v>152078.70000000001</v>
      </c>
      <c r="G71" s="14">
        <v>152520.44596954665</v>
      </c>
      <c r="H71" s="14">
        <v>451</v>
      </c>
    </row>
    <row r="72" spans="1:8" x14ac:dyDescent="0.2">
      <c r="A72" s="2">
        <v>2019</v>
      </c>
      <c r="B72" s="2">
        <v>11</v>
      </c>
      <c r="C72" s="14">
        <v>57160.600000000006</v>
      </c>
      <c r="D72" s="14">
        <v>63560.331970557912</v>
      </c>
      <c r="E72" s="14">
        <v>5556</v>
      </c>
      <c r="F72" s="14">
        <v>176925.50000000003</v>
      </c>
      <c r="G72" s="14">
        <v>186106.90754742804</v>
      </c>
      <c r="H72" s="14">
        <v>454</v>
      </c>
    </row>
    <row r="73" spans="1:8" x14ac:dyDescent="0.2">
      <c r="A73" s="2">
        <v>2019</v>
      </c>
      <c r="B73" s="2">
        <v>12</v>
      </c>
      <c r="C73" s="14">
        <v>102629.09999999999</v>
      </c>
      <c r="D73" s="14">
        <v>109020.70073459936</v>
      </c>
      <c r="E73" s="14">
        <v>5570</v>
      </c>
      <c r="F73" s="14">
        <v>301985.90000000002</v>
      </c>
      <c r="G73" s="14">
        <v>311197.36020960129</v>
      </c>
      <c r="H73" s="14">
        <v>457</v>
      </c>
    </row>
    <row r="74" spans="1:8" x14ac:dyDescent="0.2">
      <c r="A74" s="2">
        <v>2020</v>
      </c>
      <c r="B74" s="2">
        <v>1</v>
      </c>
      <c r="C74" s="14">
        <v>122501.9</v>
      </c>
      <c r="D74" s="14">
        <v>191579.4870517668</v>
      </c>
      <c r="E74" s="14">
        <v>5602</v>
      </c>
      <c r="F74" s="14">
        <v>324841.10000000003</v>
      </c>
      <c r="G74" s="14">
        <v>423711.76762897591</v>
      </c>
      <c r="H74" s="14">
        <v>457</v>
      </c>
    </row>
    <row r="75" spans="1:8" x14ac:dyDescent="0.2">
      <c r="A75" s="2">
        <v>2020</v>
      </c>
      <c r="B75" s="2">
        <v>2</v>
      </c>
      <c r="C75" s="14">
        <v>123161.3</v>
      </c>
      <c r="D75" s="14">
        <v>174738.63931452681</v>
      </c>
      <c r="E75" s="14">
        <v>5607</v>
      </c>
      <c r="F75" s="14">
        <v>312599.89999999997</v>
      </c>
      <c r="G75" s="14">
        <v>386481.58042224037</v>
      </c>
      <c r="H75" s="14">
        <v>458</v>
      </c>
    </row>
    <row r="76" spans="1:8" x14ac:dyDescent="0.2">
      <c r="A76" s="2">
        <v>2020</v>
      </c>
      <c r="B76" s="2">
        <v>3</v>
      </c>
      <c r="C76" s="14">
        <v>103131.29999999999</v>
      </c>
      <c r="D76" s="14">
        <v>127790.37645849652</v>
      </c>
      <c r="E76" s="14">
        <v>5627</v>
      </c>
      <c r="F76" s="14">
        <v>280144.59999999998</v>
      </c>
      <c r="G76" s="14">
        <v>315006.78245729819</v>
      </c>
      <c r="H76" s="14">
        <v>455</v>
      </c>
    </row>
    <row r="77" spans="1:8" x14ac:dyDescent="0.2">
      <c r="A77" s="2">
        <v>2020</v>
      </c>
      <c r="B77" s="2">
        <v>4</v>
      </c>
      <c r="C77" s="14">
        <v>65777.899999999994</v>
      </c>
      <c r="D77" s="14">
        <v>86990.691001582934</v>
      </c>
      <c r="E77" s="14">
        <v>5633</v>
      </c>
      <c r="F77" s="14">
        <v>148352.20000000001</v>
      </c>
      <c r="G77" s="14">
        <v>177937.76599958766</v>
      </c>
      <c r="H77" s="14">
        <v>456</v>
      </c>
    </row>
    <row r="78" spans="1:8" x14ac:dyDescent="0.2">
      <c r="A78" s="2">
        <v>2020</v>
      </c>
      <c r="B78" s="2">
        <v>5</v>
      </c>
      <c r="C78" s="14">
        <v>59801.700000000004</v>
      </c>
      <c r="D78" s="14">
        <v>63443.792169440952</v>
      </c>
      <c r="E78" s="14">
        <v>5638</v>
      </c>
      <c r="F78" s="14">
        <v>125520.29999999999</v>
      </c>
      <c r="G78" s="14">
        <v>130598.4958397803</v>
      </c>
      <c r="H78" s="14">
        <v>456</v>
      </c>
    </row>
    <row r="79" spans="1:8" x14ac:dyDescent="0.2">
      <c r="A79" s="2">
        <v>2020</v>
      </c>
      <c r="B79" s="2">
        <v>6</v>
      </c>
      <c r="C79" s="14">
        <v>54835.500000000015</v>
      </c>
      <c r="D79" s="14">
        <v>54852.234211241848</v>
      </c>
      <c r="E79" s="14">
        <v>5656</v>
      </c>
      <c r="F79" s="14">
        <v>134558.1</v>
      </c>
      <c r="G79" s="14">
        <v>134581.17958604603</v>
      </c>
      <c r="H79" s="14">
        <v>451</v>
      </c>
    </row>
    <row r="80" spans="1:8" x14ac:dyDescent="0.2">
      <c r="A80" s="2">
        <v>2020</v>
      </c>
      <c r="B80" s="2">
        <v>7</v>
      </c>
      <c r="C80" s="14">
        <v>45441.299999999996</v>
      </c>
      <c r="D80" s="14">
        <v>45441.299999999996</v>
      </c>
      <c r="E80" s="14">
        <v>5658</v>
      </c>
      <c r="F80" s="14">
        <v>119388.5</v>
      </c>
      <c r="G80" s="14">
        <v>119388.5</v>
      </c>
      <c r="H80" s="14">
        <v>453</v>
      </c>
    </row>
    <row r="81" spans="1:8" x14ac:dyDescent="0.2">
      <c r="A81" s="2">
        <v>2020</v>
      </c>
      <c r="B81" s="2">
        <v>8</v>
      </c>
      <c r="C81" s="14">
        <v>45829.900000000009</v>
      </c>
      <c r="D81" s="14">
        <v>45829.900000000009</v>
      </c>
      <c r="E81" s="14">
        <v>5662</v>
      </c>
      <c r="F81" s="14">
        <v>143702.30000000002</v>
      </c>
      <c r="G81" s="14">
        <v>143702.30000000002</v>
      </c>
      <c r="H81" s="14">
        <v>459</v>
      </c>
    </row>
    <row r="82" spans="1:8" x14ac:dyDescent="0.2">
      <c r="A82" s="2">
        <v>2020</v>
      </c>
      <c r="B82" s="2">
        <v>9</v>
      </c>
      <c r="C82" s="14">
        <v>44536.399999999994</v>
      </c>
      <c r="D82" s="14">
        <v>44536.399999999994</v>
      </c>
      <c r="E82" s="14">
        <v>5684</v>
      </c>
      <c r="F82" s="14">
        <v>137754.19999999998</v>
      </c>
      <c r="G82" s="14">
        <v>137754.19999999998</v>
      </c>
      <c r="H82" s="14">
        <v>460</v>
      </c>
    </row>
    <row r="83" spans="1:8" x14ac:dyDescent="0.2">
      <c r="A83" s="2">
        <v>2020</v>
      </c>
      <c r="B83" s="2">
        <v>10</v>
      </c>
      <c r="C83" s="14">
        <v>47503.900000000009</v>
      </c>
      <c r="D83" s="14">
        <v>47759.411236089305</v>
      </c>
      <c r="E83" s="14">
        <v>5684</v>
      </c>
      <c r="F83" s="14">
        <v>162470.90000000002</v>
      </c>
      <c r="G83" s="14">
        <v>162835.18416212633</v>
      </c>
      <c r="H83" s="14">
        <v>462</v>
      </c>
    </row>
    <row r="84" spans="1:8" x14ac:dyDescent="0.2">
      <c r="A84" s="2">
        <v>2020</v>
      </c>
      <c r="B84" s="2">
        <v>11</v>
      </c>
      <c r="C84" s="14">
        <v>52551.8</v>
      </c>
      <c r="D84" s="14">
        <v>63270.136265820584</v>
      </c>
      <c r="E84" s="14">
        <v>5693</v>
      </c>
      <c r="F84" s="14">
        <v>168563.19999999998</v>
      </c>
      <c r="G84" s="14">
        <v>183816.78308784589</v>
      </c>
      <c r="H84" s="14">
        <v>462</v>
      </c>
    </row>
    <row r="85" spans="1:8" x14ac:dyDescent="0.2">
      <c r="A85" s="2">
        <v>2020</v>
      </c>
      <c r="B85" s="2">
        <v>12</v>
      </c>
      <c r="C85" s="14">
        <v>109137.40000000002</v>
      </c>
      <c r="D85" s="14">
        <v>117639.87721415801</v>
      </c>
      <c r="E85" s="14">
        <v>5698</v>
      </c>
      <c r="F85" s="14">
        <v>276972.7</v>
      </c>
      <c r="G85" s="14">
        <v>289146.41184600844</v>
      </c>
      <c r="H85" s="14">
        <v>467</v>
      </c>
    </row>
    <row r="86" spans="1:8" x14ac:dyDescent="0.2">
      <c r="A86" s="2">
        <v>2021</v>
      </c>
      <c r="B86" s="2">
        <v>1</v>
      </c>
      <c r="C86" s="14">
        <v>199049.9</v>
      </c>
      <c r="D86" s="14">
        <v>183141.70092166105</v>
      </c>
      <c r="E86" s="14">
        <v>5714</v>
      </c>
      <c r="F86" s="14">
        <v>435409.19999999995</v>
      </c>
      <c r="G86" s="14">
        <v>412853.41046694684</v>
      </c>
      <c r="H86" s="14">
        <v>465</v>
      </c>
    </row>
    <row r="87" spans="1:8" x14ac:dyDescent="0.2">
      <c r="A87" s="2">
        <v>2021</v>
      </c>
      <c r="B87" s="2">
        <v>2</v>
      </c>
      <c r="C87" s="14">
        <v>142866.4</v>
      </c>
      <c r="D87" s="14">
        <v>165679.7378520403</v>
      </c>
      <c r="E87" s="14">
        <v>5719</v>
      </c>
      <c r="F87" s="14">
        <v>321783.90000000002</v>
      </c>
      <c r="G87" s="14">
        <v>354104.38763993571</v>
      </c>
      <c r="H87" s="14">
        <v>466</v>
      </c>
    </row>
    <row r="88" spans="1:8" x14ac:dyDescent="0.2">
      <c r="A88" s="2">
        <v>2021</v>
      </c>
      <c r="B88" s="2">
        <v>3</v>
      </c>
      <c r="C88" s="14">
        <v>91241.2</v>
      </c>
      <c r="D88" s="14">
        <v>130996.5220842394</v>
      </c>
      <c r="E88" s="14">
        <v>5708</v>
      </c>
      <c r="F88" s="14">
        <v>269138.90000000002</v>
      </c>
      <c r="G88" s="14">
        <v>325585.18806596816</v>
      </c>
      <c r="H88" s="14">
        <v>465</v>
      </c>
    </row>
    <row r="89" spans="1:8" x14ac:dyDescent="0.2">
      <c r="A89" s="2">
        <v>2021</v>
      </c>
      <c r="B89" s="2">
        <v>4</v>
      </c>
      <c r="C89" s="14">
        <v>81232.299999999988</v>
      </c>
      <c r="D89" s="14">
        <v>85594.986369345977</v>
      </c>
      <c r="E89" s="14">
        <v>5723</v>
      </c>
      <c r="F89" s="14">
        <v>248117.3</v>
      </c>
      <c r="G89" s="14">
        <v>254368.28271071977</v>
      </c>
      <c r="H89" s="14">
        <v>468</v>
      </c>
    </row>
    <row r="90" spans="1:8" x14ac:dyDescent="0.2">
      <c r="A90" s="2">
        <v>2021</v>
      </c>
      <c r="B90" s="2">
        <v>5</v>
      </c>
      <c r="C90" s="14">
        <v>57553.5</v>
      </c>
      <c r="D90" s="14">
        <v>58081.567011932828</v>
      </c>
      <c r="E90" s="14">
        <v>5779</v>
      </c>
      <c r="F90" s="14">
        <v>179964.19999999998</v>
      </c>
      <c r="G90" s="14">
        <v>180717.51317726102</v>
      </c>
      <c r="H90" s="14">
        <v>468</v>
      </c>
    </row>
    <row r="91" spans="1:8" x14ac:dyDescent="0.2">
      <c r="A91" s="2">
        <v>2021</v>
      </c>
      <c r="B91" s="2">
        <v>6</v>
      </c>
      <c r="C91" s="14">
        <v>48532.1</v>
      </c>
      <c r="D91" s="14">
        <v>48548.867883372877</v>
      </c>
      <c r="E91" s="14">
        <v>5807</v>
      </c>
      <c r="F91" s="14">
        <v>163390.30000000002</v>
      </c>
      <c r="G91" s="14">
        <v>163414.07672922884</v>
      </c>
      <c r="H91" s="14">
        <v>466</v>
      </c>
    </row>
    <row r="92" spans="1:8" x14ac:dyDescent="0.2">
      <c r="A92" s="2">
        <v>2021</v>
      </c>
      <c r="B92" s="2">
        <v>7</v>
      </c>
      <c r="C92" s="14">
        <v>45908.799999999996</v>
      </c>
      <c r="D92" s="14">
        <v>45908.799999999996</v>
      </c>
      <c r="E92" s="14">
        <v>5782</v>
      </c>
      <c r="F92" s="14">
        <v>141956.10000000003</v>
      </c>
      <c r="G92" s="14">
        <v>141956.10000000003</v>
      </c>
      <c r="H92" s="14">
        <v>465</v>
      </c>
    </row>
    <row r="93" spans="1:8" x14ac:dyDescent="0.2">
      <c r="A93" s="2">
        <v>2021</v>
      </c>
      <c r="B93" s="2">
        <v>8</v>
      </c>
      <c r="C93" s="14">
        <v>41924.300000000003</v>
      </c>
      <c r="D93" s="14">
        <v>41924.300000000003</v>
      </c>
      <c r="E93" s="14">
        <v>5797</v>
      </c>
      <c r="F93" s="14">
        <v>129439.39999999998</v>
      </c>
      <c r="G93" s="14">
        <v>129439.39999999998</v>
      </c>
      <c r="H93" s="14">
        <v>465</v>
      </c>
    </row>
    <row r="94" spans="1:8" x14ac:dyDescent="0.2">
      <c r="A94" s="2">
        <v>2021</v>
      </c>
      <c r="B94" s="2">
        <v>9</v>
      </c>
      <c r="C94" s="14">
        <v>47035.5</v>
      </c>
      <c r="D94" s="14">
        <v>47035.5</v>
      </c>
      <c r="E94" s="14">
        <v>5807</v>
      </c>
      <c r="F94" s="14">
        <v>162726.1</v>
      </c>
      <c r="G94" s="14">
        <v>162726.1</v>
      </c>
      <c r="H94" s="14">
        <v>467</v>
      </c>
    </row>
    <row r="95" spans="1:8" x14ac:dyDescent="0.2">
      <c r="A95" s="2">
        <v>2021</v>
      </c>
      <c r="B95" s="2">
        <v>10</v>
      </c>
      <c r="C95" s="14">
        <v>46116.000000000007</v>
      </c>
      <c r="D95" s="14">
        <v>46416.264903078169</v>
      </c>
      <c r="E95" s="14">
        <v>5821</v>
      </c>
      <c r="F95" s="14">
        <v>153110.79999999999</v>
      </c>
      <c r="G95" s="14">
        <v>153538.20563710813</v>
      </c>
      <c r="H95" s="14">
        <v>468</v>
      </c>
    </row>
    <row r="96" spans="1:8" x14ac:dyDescent="0.2">
      <c r="A96" s="2">
        <v>2021</v>
      </c>
      <c r="B96" s="2">
        <v>11</v>
      </c>
      <c r="C96" s="14">
        <v>62686.400000000001</v>
      </c>
      <c r="D96" s="14">
        <v>65702.06941860143</v>
      </c>
      <c r="E96" s="14">
        <v>5834</v>
      </c>
      <c r="F96" s="14">
        <v>210454.99999999997</v>
      </c>
      <c r="G96" s="14">
        <v>214734.98024002483</v>
      </c>
      <c r="H96" s="14">
        <v>467</v>
      </c>
    </row>
    <row r="97" spans="1:8" x14ac:dyDescent="0.2">
      <c r="A97" s="2">
        <v>2021</v>
      </c>
      <c r="B97" s="2">
        <v>12</v>
      </c>
      <c r="C97" s="14">
        <v>100571.70000000001</v>
      </c>
      <c r="D97" s="14">
        <v>126733.93253854301</v>
      </c>
      <c r="E97" s="14">
        <v>5850</v>
      </c>
      <c r="F97" s="14">
        <v>281914.40000000002</v>
      </c>
      <c r="G97" s="14">
        <v>318977.36294208013</v>
      </c>
      <c r="H97" s="14">
        <v>467</v>
      </c>
    </row>
    <row r="98" spans="1:8" x14ac:dyDescent="0.2">
      <c r="A98" s="2">
        <v>2022</v>
      </c>
      <c r="B98" s="2">
        <v>1</v>
      </c>
      <c r="C98" s="14">
        <v>124518.7</v>
      </c>
      <c r="D98" s="14">
        <v>206661.47979591222</v>
      </c>
      <c r="E98" s="14">
        <v>5873</v>
      </c>
      <c r="F98" s="14">
        <v>318611.70000000007</v>
      </c>
      <c r="G98" s="14">
        <v>435597.9308121865</v>
      </c>
      <c r="H98" s="14">
        <v>471</v>
      </c>
    </row>
    <row r="99" spans="1:8" x14ac:dyDescent="0.2">
      <c r="A99" s="2">
        <v>2022</v>
      </c>
      <c r="B99" s="2">
        <v>2</v>
      </c>
      <c r="C99" s="14">
        <v>184255</v>
      </c>
      <c r="D99" s="14">
        <v>175959.86134075178</v>
      </c>
      <c r="E99" s="14">
        <v>5885</v>
      </c>
      <c r="F99" s="14">
        <v>423789.1</v>
      </c>
      <c r="G99" s="14">
        <v>412040.64011995564</v>
      </c>
      <c r="H99" s="14">
        <v>469</v>
      </c>
    </row>
    <row r="100" spans="1:8" x14ac:dyDescent="0.2">
      <c r="A100" s="2">
        <v>2022</v>
      </c>
      <c r="B100" s="2">
        <v>3</v>
      </c>
      <c r="C100" s="14">
        <v>85869.8</v>
      </c>
      <c r="D100" s="14">
        <v>122204.28933028577</v>
      </c>
      <c r="E100" s="14">
        <v>5885</v>
      </c>
      <c r="F100" s="14">
        <v>273252.69999999995</v>
      </c>
      <c r="G100" s="14">
        <v>324969.67265365698</v>
      </c>
      <c r="H100" s="14">
        <v>471</v>
      </c>
    </row>
    <row r="101" spans="1:8" x14ac:dyDescent="0.2">
      <c r="A101" s="2">
        <v>2022</v>
      </c>
      <c r="B101" s="2">
        <v>4</v>
      </c>
      <c r="C101" s="14">
        <v>65614</v>
      </c>
      <c r="D101" s="14">
        <v>81489.895529723624</v>
      </c>
      <c r="E101" s="14">
        <v>5888</v>
      </c>
      <c r="F101" s="14">
        <v>223615.40000000002</v>
      </c>
      <c r="G101" s="14">
        <v>246154.28572452551</v>
      </c>
      <c r="H101" s="14">
        <v>470</v>
      </c>
    </row>
    <row r="102" spans="1:8" x14ac:dyDescent="0.2">
      <c r="A102" s="2">
        <v>2022</v>
      </c>
      <c r="B102" s="2">
        <v>5</v>
      </c>
      <c r="C102" s="14">
        <v>55853</v>
      </c>
      <c r="D102" s="14">
        <v>57084.277392331773</v>
      </c>
      <c r="E102" s="14">
        <v>5875</v>
      </c>
      <c r="F102" s="14">
        <v>174570.40000000002</v>
      </c>
      <c r="G102" s="14">
        <v>176315.68881925198</v>
      </c>
      <c r="H102" s="14">
        <v>468</v>
      </c>
    </row>
    <row r="103" spans="1:8" x14ac:dyDescent="0.2">
      <c r="A103" s="2">
        <v>2022</v>
      </c>
      <c r="B103" s="2">
        <v>6</v>
      </c>
      <c r="C103" s="14">
        <v>49756</v>
      </c>
      <c r="D103" s="14">
        <v>49772.618406307367</v>
      </c>
      <c r="E103" s="14">
        <v>5854</v>
      </c>
      <c r="F103" s="14">
        <v>172706</v>
      </c>
      <c r="G103" s="14">
        <v>172729.71541129294</v>
      </c>
      <c r="H103" s="14">
        <v>469</v>
      </c>
    </row>
    <row r="104" spans="1:8" x14ac:dyDescent="0.2">
      <c r="A104" s="2">
        <v>2022</v>
      </c>
      <c r="B104" s="2">
        <v>7</v>
      </c>
      <c r="C104" s="14">
        <v>41824</v>
      </c>
      <c r="D104" s="14">
        <v>41824</v>
      </c>
      <c r="E104" s="14">
        <v>5860</v>
      </c>
      <c r="F104" s="14">
        <v>154132.70000000001</v>
      </c>
      <c r="G104" s="14">
        <v>154132.70000000001</v>
      </c>
      <c r="H104" s="14">
        <v>465</v>
      </c>
    </row>
    <row r="105" spans="1:8" x14ac:dyDescent="0.2">
      <c r="A105" s="2">
        <v>2022</v>
      </c>
      <c r="B105" s="2">
        <v>8</v>
      </c>
      <c r="C105" s="14">
        <v>40839.700000000004</v>
      </c>
      <c r="D105" s="14">
        <v>40839.700000000004</v>
      </c>
      <c r="E105" s="14">
        <v>5855</v>
      </c>
      <c r="F105" s="14">
        <v>147497</v>
      </c>
      <c r="G105" s="14">
        <v>147497</v>
      </c>
      <c r="H105" s="14">
        <v>465</v>
      </c>
    </row>
    <row r="106" spans="1:8" x14ac:dyDescent="0.2">
      <c r="A106" s="2">
        <v>2022</v>
      </c>
      <c r="B106" s="2">
        <v>9</v>
      </c>
      <c r="C106" s="14">
        <v>43966.8</v>
      </c>
      <c r="D106" s="14">
        <v>43966.8</v>
      </c>
      <c r="E106" s="14">
        <v>5860</v>
      </c>
      <c r="F106" s="14">
        <v>165246.29999999999</v>
      </c>
      <c r="G106" s="14">
        <v>165246.29999999999</v>
      </c>
      <c r="H106" s="14">
        <v>462</v>
      </c>
    </row>
    <row r="107" spans="1:8" x14ac:dyDescent="0.2">
      <c r="A107" s="2">
        <v>2022</v>
      </c>
      <c r="B107" s="2">
        <v>10</v>
      </c>
      <c r="C107" s="14">
        <v>50625.599999999999</v>
      </c>
      <c r="D107" s="14">
        <v>49454.231359860052</v>
      </c>
      <c r="E107" s="14">
        <v>5873</v>
      </c>
      <c r="F107" s="14">
        <v>178902.6</v>
      </c>
      <c r="G107" s="14">
        <v>177265.3950979957</v>
      </c>
      <c r="H107" s="14">
        <v>461</v>
      </c>
    </row>
    <row r="108" spans="1:8" x14ac:dyDescent="0.2">
      <c r="A108" s="2">
        <v>2022</v>
      </c>
      <c r="B108" s="2">
        <v>11</v>
      </c>
      <c r="C108" s="14">
        <v>57844.6</v>
      </c>
      <c r="D108" s="14">
        <v>61314.130236896759</v>
      </c>
      <c r="E108" s="14">
        <v>5892</v>
      </c>
      <c r="F108" s="14">
        <v>192937.5</v>
      </c>
      <c r="G108" s="14">
        <v>197864.88241933638</v>
      </c>
      <c r="H108" s="14">
        <v>470</v>
      </c>
    </row>
    <row r="109" spans="1:8" x14ac:dyDescent="0.2">
      <c r="A109" s="2">
        <v>2022</v>
      </c>
      <c r="B109" s="2">
        <v>12</v>
      </c>
      <c r="C109" s="14">
        <v>79078.700000000012</v>
      </c>
      <c r="D109" s="14">
        <v>117209.9998297712</v>
      </c>
      <c r="E109" s="14">
        <v>5907</v>
      </c>
      <c r="F109" s="14">
        <v>251948.09999999998</v>
      </c>
      <c r="G109" s="14">
        <v>306186.51979500684</v>
      </c>
      <c r="H109" s="14">
        <v>472</v>
      </c>
    </row>
    <row r="110" spans="1:8" x14ac:dyDescent="0.2">
      <c r="A110" s="2">
        <v>2023</v>
      </c>
      <c r="B110" s="2">
        <v>1</v>
      </c>
      <c r="C110" s="14">
        <v>188272.57096440127</v>
      </c>
      <c r="D110" s="14">
        <v>188272.57096440127</v>
      </c>
      <c r="E110" s="14">
        <v>5943.8492998920156</v>
      </c>
      <c r="F110" s="14">
        <v>387255.68284947408</v>
      </c>
      <c r="G110" s="14">
        <v>387255.68284947408</v>
      </c>
      <c r="H110" s="14">
        <v>468.90395165474484</v>
      </c>
    </row>
    <row r="111" spans="1:8" x14ac:dyDescent="0.2">
      <c r="A111" s="2">
        <v>2023</v>
      </c>
      <c r="B111" s="2">
        <v>2</v>
      </c>
      <c r="C111" s="14">
        <v>176030.4064060956</v>
      </c>
      <c r="D111" s="14">
        <v>176030.4064060956</v>
      </c>
      <c r="E111" s="14">
        <v>5958.3118744950943</v>
      </c>
      <c r="F111" s="14">
        <v>360941.23508826352</v>
      </c>
      <c r="G111" s="14">
        <v>360941.23508826352</v>
      </c>
      <c r="H111" s="14">
        <v>469.42310097645964</v>
      </c>
    </row>
    <row r="112" spans="1:8" x14ac:dyDescent="0.2">
      <c r="A112" s="2">
        <v>2023</v>
      </c>
      <c r="B112" s="2">
        <v>3</v>
      </c>
      <c r="C112" s="14">
        <v>131358.05127859139</v>
      </c>
      <c r="D112" s="14">
        <v>131358.05127859139</v>
      </c>
      <c r="E112" s="14">
        <v>5972.2914429420734</v>
      </c>
      <c r="F112" s="14">
        <v>302973.85964857956</v>
      </c>
      <c r="G112" s="14">
        <v>302973.85964857956</v>
      </c>
      <c r="H112" s="14">
        <v>469.92610548064312</v>
      </c>
    </row>
    <row r="113" spans="1:8" x14ac:dyDescent="0.2">
      <c r="A113" s="2">
        <v>2023</v>
      </c>
      <c r="B113" s="2">
        <v>4</v>
      </c>
      <c r="C113" s="14">
        <v>80280.372766093875</v>
      </c>
      <c r="D113" s="14">
        <v>80280.372766093875</v>
      </c>
      <c r="E113" s="14">
        <v>5967.4739432089418</v>
      </c>
      <c r="F113" s="14">
        <v>241287.18734205875</v>
      </c>
      <c r="G113" s="14">
        <v>241287.18734205875</v>
      </c>
      <c r="H113" s="14">
        <v>470.41692632754263</v>
      </c>
    </row>
    <row r="114" spans="1:8" x14ac:dyDescent="0.2">
      <c r="A114" s="2">
        <v>2023</v>
      </c>
      <c r="B114" s="2">
        <v>5</v>
      </c>
      <c r="C114" s="14">
        <v>55071.187457490385</v>
      </c>
      <c r="D114" s="14">
        <v>55071.187457490385</v>
      </c>
      <c r="E114" s="14">
        <v>5953.4059306869549</v>
      </c>
      <c r="F114" s="14">
        <v>173282.03085887901</v>
      </c>
      <c r="G114" s="14">
        <v>173282.03085887901</v>
      </c>
      <c r="H114" s="14">
        <v>470.89855279955822</v>
      </c>
    </row>
    <row r="115" spans="1:8" x14ac:dyDescent="0.2">
      <c r="A115" s="2">
        <v>2023</v>
      </c>
      <c r="B115" s="2">
        <v>6</v>
      </c>
      <c r="C115" s="14">
        <v>51141.627078512989</v>
      </c>
      <c r="D115" s="14">
        <v>51141.627078512989</v>
      </c>
      <c r="E115" s="14">
        <v>5950.3512951661423</v>
      </c>
      <c r="F115" s="14">
        <v>154962.78315731615</v>
      </c>
      <c r="G115" s="14">
        <v>154962.78315731615</v>
      </c>
      <c r="H115" s="14">
        <v>471.37324075323448</v>
      </c>
    </row>
    <row r="116" spans="1:8" x14ac:dyDescent="0.2">
      <c r="A116" s="2">
        <v>2023</v>
      </c>
      <c r="B116" s="2">
        <v>7</v>
      </c>
      <c r="C116" s="14">
        <v>44179.044378793646</v>
      </c>
      <c r="D116" s="14">
        <v>44179.044378793646</v>
      </c>
      <c r="E116" s="14">
        <v>5944.2908871606514</v>
      </c>
      <c r="F116" s="14">
        <v>141127.99716469896</v>
      </c>
      <c r="G116" s="14">
        <v>141127.99716469896</v>
      </c>
      <c r="H116" s="14">
        <v>471.84269256662338</v>
      </c>
    </row>
    <row r="117" spans="1:8" x14ac:dyDescent="0.2">
      <c r="A117" s="2">
        <v>2023</v>
      </c>
      <c r="B117" s="2">
        <v>8</v>
      </c>
      <c r="C117" s="14">
        <v>40847.233673739633</v>
      </c>
      <c r="D117" s="14">
        <v>40847.233673739633</v>
      </c>
      <c r="E117" s="14">
        <v>5955.1147397389259</v>
      </c>
      <c r="F117" s="14">
        <v>138984.15229051161</v>
      </c>
      <c r="G117" s="14">
        <v>138984.15229051161</v>
      </c>
      <c r="H117" s="14">
        <v>472.15370387133964</v>
      </c>
    </row>
    <row r="118" spans="1:8" x14ac:dyDescent="0.2">
      <c r="A118" s="2">
        <v>2023</v>
      </c>
      <c r="B118" s="2">
        <v>9</v>
      </c>
      <c r="C118" s="14">
        <v>48592.236858478558</v>
      </c>
      <c r="D118" s="14">
        <v>48592.236858478558</v>
      </c>
      <c r="E118" s="14">
        <v>5968.099313737247</v>
      </c>
      <c r="F118" s="14">
        <v>148950.23662685064</v>
      </c>
      <c r="G118" s="14">
        <v>148950.23662685064</v>
      </c>
      <c r="H118" s="14">
        <v>472.46173322617324</v>
      </c>
    </row>
    <row r="119" spans="1:8" x14ac:dyDescent="0.2">
      <c r="A119" s="2">
        <v>2023</v>
      </c>
      <c r="B119" s="2">
        <v>10</v>
      </c>
      <c r="C119" s="14">
        <v>50058.87836215445</v>
      </c>
      <c r="D119" s="14">
        <v>50058.87836215445</v>
      </c>
      <c r="E119" s="14">
        <v>5984.8915763348259</v>
      </c>
      <c r="F119" s="14">
        <v>156921.24675130466</v>
      </c>
      <c r="G119" s="14">
        <v>156921.24675130466</v>
      </c>
      <c r="H119" s="14">
        <v>472.76751225793311</v>
      </c>
    </row>
    <row r="120" spans="1:8" x14ac:dyDescent="0.2">
      <c r="A120" s="2">
        <v>2023</v>
      </c>
      <c r="B120" s="2">
        <v>11</v>
      </c>
      <c r="C120" s="14">
        <v>66995.208048361208</v>
      </c>
      <c r="D120" s="14">
        <v>66995.208048361208</v>
      </c>
      <c r="E120" s="14">
        <v>6004.640909260268</v>
      </c>
      <c r="F120" s="14">
        <v>198543.69554038896</v>
      </c>
      <c r="G120" s="14">
        <v>198543.69554038896</v>
      </c>
      <c r="H120" s="14">
        <v>473.07159308746452</v>
      </c>
    </row>
    <row r="121" spans="1:8" x14ac:dyDescent="0.2">
      <c r="A121" s="2">
        <v>2023</v>
      </c>
      <c r="B121" s="2">
        <v>12</v>
      </c>
      <c r="C121" s="14">
        <v>127281.47390970289</v>
      </c>
      <c r="D121" s="14">
        <v>127281.47390970289</v>
      </c>
      <c r="E121" s="14">
        <v>6019.4988128422974</v>
      </c>
      <c r="F121" s="14">
        <v>303530.9514201401</v>
      </c>
      <c r="G121" s="14">
        <v>303530.9514201401</v>
      </c>
      <c r="H121" s="14">
        <v>473.37439237176267</v>
      </c>
    </row>
    <row r="122" spans="1:8" x14ac:dyDescent="0.2">
      <c r="A122" s="2">
        <v>2024</v>
      </c>
      <c r="B122" s="2">
        <v>1</v>
      </c>
      <c r="C122" s="14">
        <v>189493.33733054274</v>
      </c>
      <c r="D122" s="14">
        <v>189493.33733054274</v>
      </c>
      <c r="E122" s="14">
        <v>6029.7853130014164</v>
      </c>
      <c r="F122" s="14">
        <v>391109.32559003838</v>
      </c>
      <c r="G122" s="14">
        <v>391109.32559003838</v>
      </c>
      <c r="H122" s="14">
        <v>473.67622454027361</v>
      </c>
    </row>
    <row r="123" spans="1:8" x14ac:dyDescent="0.2">
      <c r="A123" s="2">
        <v>2024</v>
      </c>
      <c r="B123" s="2">
        <v>2</v>
      </c>
      <c r="C123" s="14">
        <v>177065.6083779491</v>
      </c>
      <c r="D123" s="14">
        <v>177065.6083779491</v>
      </c>
      <c r="E123" s="14">
        <v>6044.0014000007695</v>
      </c>
      <c r="F123" s="14">
        <v>364205.71563306567</v>
      </c>
      <c r="G123" s="14">
        <v>364205.71563306567</v>
      </c>
      <c r="H123" s="14">
        <v>473.9773268766088</v>
      </c>
    </row>
    <row r="124" spans="1:8" x14ac:dyDescent="0.2">
      <c r="A124" s="2">
        <v>2024</v>
      </c>
      <c r="B124" s="2">
        <v>3</v>
      </c>
      <c r="C124" s="14">
        <v>132339.84607538994</v>
      </c>
      <c r="D124" s="14">
        <v>132339.84607538994</v>
      </c>
      <c r="E124" s="14">
        <v>6057.6315547808235</v>
      </c>
      <c r="F124" s="14">
        <v>306215.66961144703</v>
      </c>
      <c r="G124" s="14">
        <v>306215.66961144703</v>
      </c>
      <c r="H124" s="14">
        <v>474.27787844641551</v>
      </c>
    </row>
    <row r="125" spans="1:8" x14ac:dyDescent="0.2">
      <c r="A125" s="2">
        <v>2024</v>
      </c>
      <c r="B125" s="2">
        <v>4</v>
      </c>
      <c r="C125" s="14">
        <v>81045.642767580532</v>
      </c>
      <c r="D125" s="14">
        <v>81045.642767580532</v>
      </c>
      <c r="E125" s="14">
        <v>6052.3743308774056</v>
      </c>
      <c r="F125" s="14">
        <v>244495.07619110076</v>
      </c>
      <c r="G125" s="14">
        <v>244495.07619110076</v>
      </c>
      <c r="H125" s="14">
        <v>474.57801438125989</v>
      </c>
    </row>
    <row r="126" spans="1:8" x14ac:dyDescent="0.2">
      <c r="A126" s="2">
        <v>2024</v>
      </c>
      <c r="B126" s="2">
        <v>5</v>
      </c>
      <c r="C126" s="14">
        <v>55717.792640967949</v>
      </c>
      <c r="D126" s="14">
        <v>55717.792640967949</v>
      </c>
      <c r="E126" s="14">
        <v>6037.7873529631761</v>
      </c>
      <c r="F126" s="14">
        <v>176093.49919625267</v>
      </c>
      <c r="G126" s="14">
        <v>176093.49919625267</v>
      </c>
      <c r="H126" s="14">
        <v>474.87783665793341</v>
      </c>
    </row>
    <row r="127" spans="1:8" x14ac:dyDescent="0.2">
      <c r="A127" s="2">
        <v>2024</v>
      </c>
      <c r="B127" s="2">
        <v>6</v>
      </c>
      <c r="C127" s="14">
        <v>51764.158429832423</v>
      </c>
      <c r="D127" s="14">
        <v>51764.158429832423</v>
      </c>
      <c r="E127" s="14">
        <v>6034.1442233571988</v>
      </c>
      <c r="F127" s="14">
        <v>157628.8690595782</v>
      </c>
      <c r="G127" s="14">
        <v>157628.8690595782</v>
      </c>
      <c r="H127" s="14">
        <v>475.17742223303691</v>
      </c>
    </row>
    <row r="128" spans="1:8" x14ac:dyDescent="0.2">
      <c r="A128" s="2">
        <v>2024</v>
      </c>
      <c r="B128" s="2">
        <v>7</v>
      </c>
      <c r="C128" s="14">
        <v>44718.397176428618</v>
      </c>
      <c r="D128" s="14">
        <v>44718.397176428618</v>
      </c>
      <c r="E128" s="14">
        <v>6027.4343146462343</v>
      </c>
      <c r="F128" s="14">
        <v>143630.80712055296</v>
      </c>
      <c r="G128" s="14">
        <v>143630.80712055296</v>
      </c>
      <c r="H128" s="14">
        <v>475.47682918172956</v>
      </c>
    </row>
    <row r="129" spans="1:8" x14ac:dyDescent="0.2">
      <c r="A129" s="2">
        <v>2024</v>
      </c>
      <c r="B129" s="2">
        <v>8</v>
      </c>
      <c r="C129" s="14">
        <v>41352.636364609563</v>
      </c>
      <c r="D129" s="14">
        <v>41352.636364609563</v>
      </c>
      <c r="E129" s="14">
        <v>6038.6450640606336</v>
      </c>
      <c r="F129" s="14">
        <v>141426.5552930088</v>
      </c>
      <c r="G129" s="14">
        <v>141426.5552930088</v>
      </c>
      <c r="H129" s="14">
        <v>475.70933767410469</v>
      </c>
    </row>
    <row r="130" spans="1:8" x14ac:dyDescent="0.2">
      <c r="A130" s="2">
        <v>2024</v>
      </c>
      <c r="B130" s="2">
        <v>9</v>
      </c>
      <c r="C130" s="14">
        <v>49184.959699426719</v>
      </c>
      <c r="D130" s="14">
        <v>49184.959699426719</v>
      </c>
      <c r="E130" s="14">
        <v>6051.9695668192517</v>
      </c>
      <c r="F130" s="14">
        <v>151510.62125006312</v>
      </c>
      <c r="G130" s="14">
        <v>151510.62125006312</v>
      </c>
      <c r="H130" s="14">
        <v>475.94174443983093</v>
      </c>
    </row>
    <row r="131" spans="1:8" x14ac:dyDescent="0.2">
      <c r="A131" s="2">
        <v>2024</v>
      </c>
      <c r="B131" s="2">
        <v>10</v>
      </c>
      <c r="C131" s="14">
        <v>50675.930300327127</v>
      </c>
      <c r="D131" s="14">
        <v>50675.930300327127</v>
      </c>
      <c r="E131" s="14">
        <v>6069.0605469383254</v>
      </c>
      <c r="F131" s="14">
        <v>159452.96705541873</v>
      </c>
      <c r="G131" s="14">
        <v>159452.96705541873</v>
      </c>
      <c r="H131" s="14">
        <v>476.17407443772595</v>
      </c>
    </row>
    <row r="132" spans="1:8" x14ac:dyDescent="0.2">
      <c r="A132" s="2">
        <v>2024</v>
      </c>
      <c r="B132" s="2">
        <v>11</v>
      </c>
      <c r="C132" s="14">
        <v>67722.1326587207</v>
      </c>
      <c r="D132" s="14">
        <v>67722.1326587207</v>
      </c>
      <c r="E132" s="14">
        <v>6089.0724373728572</v>
      </c>
      <c r="F132" s="14">
        <v>201184.67912984677</v>
      </c>
      <c r="G132" s="14">
        <v>201184.67912984677</v>
      </c>
      <c r="H132" s="14">
        <v>476.40634650291639</v>
      </c>
    </row>
    <row r="133" spans="1:8" x14ac:dyDescent="0.2">
      <c r="A133" s="2">
        <v>2024</v>
      </c>
      <c r="B133" s="2">
        <v>12</v>
      </c>
      <c r="C133" s="14">
        <v>128354.04994503909</v>
      </c>
      <c r="D133" s="14">
        <v>128354.04994503909</v>
      </c>
      <c r="E133" s="14">
        <v>6104.161170553476</v>
      </c>
      <c r="F133" s="14">
        <v>306300.30635743489</v>
      </c>
      <c r="G133" s="14">
        <v>306300.30635743489</v>
      </c>
      <c r="H133" s="14">
        <v>476.63857484929622</v>
      </c>
    </row>
    <row r="134" spans="1:8" x14ac:dyDescent="0.2">
      <c r="A134" s="2">
        <v>2025</v>
      </c>
      <c r="B134" s="2">
        <v>1</v>
      </c>
      <c r="C134" s="14">
        <v>190631.45255987381</v>
      </c>
      <c r="D134" s="14">
        <v>190631.45255987381</v>
      </c>
      <c r="E134" s="14">
        <v>6114.6506612636294</v>
      </c>
      <c r="F134" s="14">
        <v>392746.69735400856</v>
      </c>
      <c r="G134" s="14">
        <v>392746.69735400856</v>
      </c>
      <c r="H134" s="14">
        <v>476.87077020335482</v>
      </c>
    </row>
    <row r="135" spans="1:8" x14ac:dyDescent="0.2">
      <c r="A135" s="2">
        <v>2025</v>
      </c>
      <c r="B135" s="2">
        <v>2</v>
      </c>
      <c r="C135" s="14">
        <v>177981.32153782385</v>
      </c>
      <c r="D135" s="14">
        <v>177981.32153782385</v>
      </c>
      <c r="E135" s="14">
        <v>6129.045311974779</v>
      </c>
      <c r="F135" s="14">
        <v>365376.79456093261</v>
      </c>
      <c r="G135" s="14">
        <v>365376.79456093261</v>
      </c>
      <c r="H135" s="14">
        <v>477.10294065981816</v>
      </c>
    </row>
    <row r="136" spans="1:8" x14ac:dyDescent="0.2">
      <c r="A136" s="2">
        <v>2025</v>
      </c>
      <c r="B136" s="2">
        <v>3</v>
      </c>
      <c r="C136" s="14">
        <v>133130.08142547045</v>
      </c>
      <c r="D136" s="14">
        <v>133130.08142547045</v>
      </c>
      <c r="E136" s="14">
        <v>6142.8325976042624</v>
      </c>
      <c r="F136" s="14">
        <v>307573.32263785886</v>
      </c>
      <c r="G136" s="14">
        <v>307573.32263785886</v>
      </c>
      <c r="H136" s="14">
        <v>477.33509232735622</v>
      </c>
    </row>
    <row r="137" spans="1:8" x14ac:dyDescent="0.2">
      <c r="A137" s="2">
        <v>2025</v>
      </c>
      <c r="B137" s="2">
        <v>4</v>
      </c>
      <c r="C137" s="14">
        <v>81588.831283979132</v>
      </c>
      <c r="D137" s="14">
        <v>81588.831283979132</v>
      </c>
      <c r="E137" s="14">
        <v>6137.7136986955766</v>
      </c>
      <c r="F137" s="14">
        <v>246022.67505617774</v>
      </c>
      <c r="G137" s="14">
        <v>246022.67505617774</v>
      </c>
      <c r="H137" s="14">
        <v>477.56722981586614</v>
      </c>
    </row>
    <row r="138" spans="1:8" x14ac:dyDescent="0.2">
      <c r="A138" s="2">
        <v>2025</v>
      </c>
      <c r="B138" s="2">
        <v>5</v>
      </c>
      <c r="C138" s="14">
        <v>56131.153924935978</v>
      </c>
      <c r="D138" s="14">
        <v>56131.153924935978</v>
      </c>
      <c r="E138" s="14">
        <v>6123.248544938956</v>
      </c>
      <c r="F138" s="14">
        <v>177404.30634136364</v>
      </c>
      <c r="G138" s="14">
        <v>177404.30634136364</v>
      </c>
      <c r="H138" s="14">
        <v>477.7993566041979</v>
      </c>
    </row>
    <row r="139" spans="1:8" x14ac:dyDescent="0.2">
      <c r="A139" s="2">
        <v>2025</v>
      </c>
      <c r="B139" s="2">
        <v>6</v>
      </c>
      <c r="C139" s="14">
        <v>52158.450219511404</v>
      </c>
      <c r="D139" s="14">
        <v>52158.450219511404</v>
      </c>
      <c r="E139" s="14">
        <v>6119.7127611470078</v>
      </c>
      <c r="F139" s="14">
        <v>158826.17023290711</v>
      </c>
      <c r="G139" s="14">
        <v>158826.17023290711</v>
      </c>
      <c r="H139" s="14">
        <v>478.03147531765956</v>
      </c>
    </row>
    <row r="140" spans="1:8" x14ac:dyDescent="0.2">
      <c r="A140" s="2">
        <v>2025</v>
      </c>
      <c r="B140" s="2">
        <v>7</v>
      </c>
      <c r="C140" s="14">
        <v>45058.691311693023</v>
      </c>
      <c r="D140" s="14">
        <v>45058.691311693023</v>
      </c>
      <c r="E140" s="14">
        <v>6113.0974945047265</v>
      </c>
      <c r="F140" s="14">
        <v>144676.71927868531</v>
      </c>
      <c r="G140" s="14">
        <v>144676.71927868531</v>
      </c>
      <c r="H140" s="14">
        <v>478.2635879374356</v>
      </c>
    </row>
    <row r="141" spans="1:8" x14ac:dyDescent="0.2">
      <c r="A141" s="2">
        <v>2025</v>
      </c>
      <c r="B141" s="2">
        <v>8</v>
      </c>
      <c r="C141" s="14">
        <v>41663.994896922275</v>
      </c>
      <c r="D141" s="14">
        <v>41663.994896922275</v>
      </c>
      <c r="E141" s="14">
        <v>6124.6646940501396</v>
      </c>
      <c r="F141" s="14">
        <v>142378.51958649137</v>
      </c>
      <c r="G141" s="14">
        <v>142378.51958649137</v>
      </c>
      <c r="H141" s="14">
        <v>478.43435872164758</v>
      </c>
    </row>
    <row r="142" spans="1:8" x14ac:dyDescent="0.2">
      <c r="A142" s="2">
        <v>2025</v>
      </c>
      <c r="B142" s="2">
        <v>9</v>
      </c>
      <c r="C142" s="14">
        <v>49562.280684822028</v>
      </c>
      <c r="D142" s="14">
        <v>49562.280684822028</v>
      </c>
      <c r="E142" s="14">
        <v>6138.3358665180449</v>
      </c>
      <c r="F142" s="14">
        <v>152509.81444640204</v>
      </c>
      <c r="G142" s="14">
        <v>152509.81444640204</v>
      </c>
      <c r="H142" s="14">
        <v>478.60512603554304</v>
      </c>
    </row>
    <row r="143" spans="1:8" x14ac:dyDescent="0.2">
      <c r="A143" s="2">
        <v>2025</v>
      </c>
      <c r="B143" s="2">
        <v>10</v>
      </c>
      <c r="C143" s="14">
        <v>51052.342980558657</v>
      </c>
      <c r="D143" s="14">
        <v>51052.342980558657</v>
      </c>
      <c r="E143" s="14">
        <v>6155.764934702629</v>
      </c>
      <c r="F143" s="14">
        <v>160383.83271501231</v>
      </c>
      <c r="G143" s="14">
        <v>160383.83271501231</v>
      </c>
      <c r="H143" s="14">
        <v>478.77589073056998</v>
      </c>
    </row>
    <row r="144" spans="1:8" x14ac:dyDescent="0.2">
      <c r="A144" s="2">
        <v>2025</v>
      </c>
      <c r="B144" s="2">
        <v>11</v>
      </c>
      <c r="C144" s="14">
        <v>68186.151891767731</v>
      </c>
      <c r="D144" s="14">
        <v>68186.151891767731</v>
      </c>
      <c r="E144" s="14">
        <v>6176.1073834036624</v>
      </c>
      <c r="F144" s="14">
        <v>202083.81447983143</v>
      </c>
      <c r="G144" s="14">
        <v>202083.81447983143</v>
      </c>
      <c r="H144" s="14">
        <v>478.9466534492725</v>
      </c>
    </row>
    <row r="145" spans="1:8" x14ac:dyDescent="0.2">
      <c r="A145" s="2">
        <v>2025</v>
      </c>
      <c r="B145" s="2">
        <v>12</v>
      </c>
      <c r="C145" s="14">
        <v>129051.35230568555</v>
      </c>
      <c r="D145" s="14">
        <v>129051.35230568555</v>
      </c>
      <c r="E145" s="14">
        <v>6191.520067972815</v>
      </c>
      <c r="F145" s="14">
        <v>306667.79407733475</v>
      </c>
      <c r="G145" s="14">
        <v>306667.79407733475</v>
      </c>
      <c r="H145" s="14">
        <v>479.11741467654571</v>
      </c>
    </row>
    <row r="146" spans="1:8" x14ac:dyDescent="0.2">
      <c r="A146" s="2">
        <v>2026</v>
      </c>
      <c r="B146" s="2">
        <v>1</v>
      </c>
      <c r="C146" s="14">
        <v>191902.30542149092</v>
      </c>
      <c r="D146" s="14">
        <v>191902.30542149092</v>
      </c>
      <c r="E146" s="14">
        <v>6202.3277129929356</v>
      </c>
      <c r="F146" s="14">
        <v>392605.83178628172</v>
      </c>
      <c r="G146" s="14">
        <v>392605.83178628172</v>
      </c>
      <c r="H146" s="14">
        <v>479.28817477831416</v>
      </c>
    </row>
    <row r="147" spans="1:8" x14ac:dyDescent="0.2">
      <c r="A147" s="2">
        <v>2026</v>
      </c>
      <c r="B147" s="2">
        <v>2</v>
      </c>
      <c r="C147" s="14">
        <v>179018.50914393534</v>
      </c>
      <c r="D147" s="14">
        <v>179018.50914393534</v>
      </c>
      <c r="E147" s="14">
        <v>6217.0354314784636</v>
      </c>
      <c r="F147" s="14">
        <v>364913.50502644503</v>
      </c>
      <c r="G147" s="14">
        <v>364913.50502644503</v>
      </c>
      <c r="H147" s="14">
        <v>479.45893403072279</v>
      </c>
    </row>
    <row r="148" spans="1:8" x14ac:dyDescent="0.2">
      <c r="A148" s="2">
        <v>2026</v>
      </c>
      <c r="B148" s="2">
        <v>3</v>
      </c>
      <c r="C148" s="14">
        <v>134072.76317215321</v>
      </c>
      <c r="D148" s="14">
        <v>134072.76317215321</v>
      </c>
      <c r="E148" s="14">
        <v>6231.1313217990728</v>
      </c>
      <c r="F148" s="14">
        <v>307756.62235486263</v>
      </c>
      <c r="G148" s="14">
        <v>307756.62235486263</v>
      </c>
      <c r="H148" s="14">
        <v>479.62969264216315</v>
      </c>
    </row>
    <row r="149" spans="1:8" x14ac:dyDescent="0.2">
      <c r="A149" s="2">
        <v>2026</v>
      </c>
      <c r="B149" s="2">
        <v>4</v>
      </c>
      <c r="C149" s="14">
        <v>82298.458948977641</v>
      </c>
      <c r="D149" s="14">
        <v>82298.458948977641</v>
      </c>
      <c r="E149" s="14">
        <v>6226.3171115345594</v>
      </c>
      <c r="F149" s="14">
        <v>246756.53191669079</v>
      </c>
      <c r="G149" s="14">
        <v>246756.53191669079</v>
      </c>
      <c r="H149" s="14">
        <v>479.80045076989853</v>
      </c>
    </row>
    <row r="150" spans="1:8" x14ac:dyDescent="0.2">
      <c r="A150" s="2">
        <v>2026</v>
      </c>
      <c r="B150" s="2">
        <v>5</v>
      </c>
      <c r="C150" s="14">
        <v>56716.396232642262</v>
      </c>
      <c r="D150" s="14">
        <v>56716.396232642262</v>
      </c>
      <c r="E150" s="14">
        <v>6212.1532103617046</v>
      </c>
      <c r="F150" s="14">
        <v>178195.64894685679</v>
      </c>
      <c r="G150" s="14">
        <v>178195.64894685679</v>
      </c>
      <c r="H150" s="14">
        <v>479.97120853260634</v>
      </c>
    </row>
    <row r="151" spans="1:8" x14ac:dyDescent="0.2">
      <c r="A151" s="2">
        <v>2026</v>
      </c>
      <c r="B151" s="2">
        <v>6</v>
      </c>
      <c r="C151" s="14">
        <v>52722.38461068648</v>
      </c>
      <c r="D151" s="14">
        <v>52722.38461068648</v>
      </c>
      <c r="E151" s="14">
        <v>6208.9156642481075</v>
      </c>
      <c r="F151" s="14">
        <v>159567.45274913468</v>
      </c>
      <c r="G151" s="14">
        <v>159567.45274913468</v>
      </c>
      <c r="H151" s="14">
        <v>480.14196601984702</v>
      </c>
    </row>
    <row r="152" spans="1:8" x14ac:dyDescent="0.2">
      <c r="A152" s="2">
        <v>2026</v>
      </c>
      <c r="B152" s="2">
        <v>7</v>
      </c>
      <c r="C152" s="14">
        <v>45548.318785968637</v>
      </c>
      <c r="D152" s="14">
        <v>45548.318785968637</v>
      </c>
      <c r="E152" s="14">
        <v>6202.5959899131449</v>
      </c>
      <c r="F152" s="14">
        <v>145333.51329930464</v>
      </c>
      <c r="G152" s="14">
        <v>145333.51329930464</v>
      </c>
      <c r="H152" s="14">
        <v>480.31272329920671</v>
      </c>
    </row>
    <row r="153" spans="1:8" x14ac:dyDescent="0.2">
      <c r="A153" s="2">
        <v>2026</v>
      </c>
      <c r="B153" s="2">
        <v>8</v>
      </c>
      <c r="C153" s="14">
        <v>42113.594220135565</v>
      </c>
      <c r="D153" s="14">
        <v>42113.594220135565</v>
      </c>
      <c r="E153" s="14">
        <v>6214.110388864935</v>
      </c>
      <c r="F153" s="14">
        <v>143026.80784760535</v>
      </c>
      <c r="G153" s="14">
        <v>143026.80784760535</v>
      </c>
      <c r="H153" s="14">
        <v>480.50337935808892</v>
      </c>
    </row>
    <row r="154" spans="1:8" x14ac:dyDescent="0.2">
      <c r="A154" s="2">
        <v>2026</v>
      </c>
      <c r="B154" s="2">
        <v>9</v>
      </c>
      <c r="C154" s="14">
        <v>50090.179601930373</v>
      </c>
      <c r="D154" s="14">
        <v>50090.179601930373</v>
      </c>
      <c r="E154" s="14">
        <v>6227.7267241080062</v>
      </c>
      <c r="F154" s="14">
        <v>153205.73627977219</v>
      </c>
      <c r="G154" s="14">
        <v>153205.73627977219</v>
      </c>
      <c r="H154" s="14">
        <v>480.69403529858408</v>
      </c>
    </row>
    <row r="155" spans="1:8" x14ac:dyDescent="0.2">
      <c r="A155" s="2">
        <v>2026</v>
      </c>
      <c r="B155" s="2">
        <v>10</v>
      </c>
      <c r="C155" s="14">
        <v>51586.273437674899</v>
      </c>
      <c r="D155" s="14">
        <v>51586.273437674899</v>
      </c>
      <c r="E155" s="14">
        <v>6245.0991680646948</v>
      </c>
      <c r="F155" s="14">
        <v>161107.07990626106</v>
      </c>
      <c r="G155" s="14">
        <v>161107.07990626106</v>
      </c>
      <c r="H155" s="14">
        <v>480.88469114973879</v>
      </c>
    </row>
    <row r="156" spans="1:8" x14ac:dyDescent="0.2">
      <c r="A156" s="2">
        <v>2026</v>
      </c>
      <c r="B156" s="2">
        <v>11</v>
      </c>
      <c r="C156" s="14">
        <v>68803.406848628962</v>
      </c>
      <c r="D156" s="14">
        <v>68803.406848628962</v>
      </c>
      <c r="E156" s="14">
        <v>6265.3834245662129</v>
      </c>
      <c r="F156" s="14">
        <v>202757.94401484748</v>
      </c>
      <c r="G156" s="14">
        <v>202757.94401484748</v>
      </c>
      <c r="H156" s="14">
        <v>481.07534693347293</v>
      </c>
    </row>
    <row r="157" spans="1:8" x14ac:dyDescent="0.2">
      <c r="A157" s="2">
        <v>2026</v>
      </c>
      <c r="B157" s="2">
        <v>12</v>
      </c>
      <c r="C157" s="14">
        <v>129942.60636298876</v>
      </c>
      <c r="D157" s="14">
        <v>129942.60636298876</v>
      </c>
      <c r="E157" s="14">
        <v>6280.7365411491774</v>
      </c>
      <c r="F157" s="14">
        <v>306891.18526223628</v>
      </c>
      <c r="G157" s="14">
        <v>306891.18526223628</v>
      </c>
      <c r="H157" s="14">
        <v>481.26600266632818</v>
      </c>
    </row>
    <row r="158" spans="1:8" x14ac:dyDescent="0.2">
      <c r="A158" s="2">
        <v>2027</v>
      </c>
      <c r="B158" s="2">
        <v>1</v>
      </c>
      <c r="C158" s="14">
        <v>193105.72918507858</v>
      </c>
      <c r="D158" s="14">
        <v>193105.72918507858</v>
      </c>
      <c r="E158" s="14">
        <v>6291.4834110254324</v>
      </c>
      <c r="F158" s="14">
        <v>391302.17483038723</v>
      </c>
      <c r="G158" s="14">
        <v>391302.17483038723</v>
      </c>
      <c r="H158" s="14">
        <v>481.45665836078797</v>
      </c>
    </row>
    <row r="159" spans="1:8" x14ac:dyDescent="0.2">
      <c r="A159" s="2">
        <v>2027</v>
      </c>
      <c r="B159" s="2">
        <v>2</v>
      </c>
      <c r="C159" s="14">
        <v>179985.8915265135</v>
      </c>
      <c r="D159" s="14">
        <v>179985.8915265135</v>
      </c>
      <c r="E159" s="14">
        <v>6306.1292951697087</v>
      </c>
      <c r="F159" s="14">
        <v>363456.34820554493</v>
      </c>
      <c r="G159" s="14">
        <v>363456.34820554493</v>
      </c>
      <c r="H159" s="14">
        <v>481.64731402627228</v>
      </c>
    </row>
    <row r="160" spans="1:8" x14ac:dyDescent="0.2">
      <c r="A160" s="2">
        <v>2027</v>
      </c>
      <c r="B160" s="2">
        <v>3</v>
      </c>
      <c r="C160" s="14">
        <v>134985.82039824143</v>
      </c>
      <c r="D160" s="14">
        <v>134985.82039824143</v>
      </c>
      <c r="E160" s="14">
        <v>6320.1624217766002</v>
      </c>
      <c r="F160" s="14">
        <v>307268.3718094012</v>
      </c>
      <c r="G160" s="14">
        <v>307268.3718094012</v>
      </c>
      <c r="H160" s="14">
        <v>481.83796966989081</v>
      </c>
    </row>
    <row r="161" spans="1:8" x14ac:dyDescent="0.2">
      <c r="A161" s="2">
        <v>2027</v>
      </c>
      <c r="B161" s="2">
        <v>4</v>
      </c>
      <c r="C161" s="14">
        <v>83010.780967829211</v>
      </c>
      <c r="D161" s="14">
        <v>83010.780967829211</v>
      </c>
      <c r="E161" s="14">
        <v>6315.2846323382964</v>
      </c>
      <c r="F161" s="14">
        <v>247060.1442141929</v>
      </c>
      <c r="G161" s="14">
        <v>247060.1442141929</v>
      </c>
      <c r="H161" s="14">
        <v>482.02862529700809</v>
      </c>
    </row>
    <row r="162" spans="1:8" x14ac:dyDescent="0.2">
      <c r="A162" s="2">
        <v>2027</v>
      </c>
      <c r="B162" s="2">
        <v>5</v>
      </c>
      <c r="C162" s="14">
        <v>57318.431868378189</v>
      </c>
      <c r="D162" s="14">
        <v>57318.431868378189</v>
      </c>
      <c r="E162" s="14">
        <v>6301.0564364818219</v>
      </c>
      <c r="F162" s="14">
        <v>178694.38381648148</v>
      </c>
      <c r="G162" s="14">
        <v>178694.38381648148</v>
      </c>
      <c r="H162" s="14">
        <v>482.21928091167274</v>
      </c>
    </row>
    <row r="163" spans="1:8" x14ac:dyDescent="0.2">
      <c r="A163" s="2">
        <v>2027</v>
      </c>
      <c r="B163" s="2">
        <v>6</v>
      </c>
      <c r="C163" s="14">
        <v>53305.751705924216</v>
      </c>
      <c r="D163" s="14">
        <v>53305.751705924216</v>
      </c>
      <c r="E163" s="14">
        <v>6297.7539678742014</v>
      </c>
      <c r="F163" s="14">
        <v>160074.04506378979</v>
      </c>
      <c r="G163" s="14">
        <v>160074.04506378979</v>
      </c>
      <c r="H163" s="14">
        <v>482.40993651694004</v>
      </c>
    </row>
    <row r="164" spans="1:8" x14ac:dyDescent="0.2">
      <c r="A164" s="2">
        <v>2027</v>
      </c>
      <c r="B164" s="2">
        <v>7</v>
      </c>
      <c r="C164" s="14">
        <v>46055.684721220692</v>
      </c>
      <c r="D164" s="14">
        <v>46055.684721220692</v>
      </c>
      <c r="E164" s="14">
        <v>6291.3688201850055</v>
      </c>
      <c r="F164" s="14">
        <v>145809.10968079613</v>
      </c>
      <c r="G164" s="14">
        <v>145809.10968079613</v>
      </c>
      <c r="H164" s="14">
        <v>482.60059211511577</v>
      </c>
    </row>
    <row r="165" spans="1:8" x14ac:dyDescent="0.2">
      <c r="A165" s="2">
        <v>2027</v>
      </c>
      <c r="B165" s="2">
        <v>8</v>
      </c>
      <c r="C165" s="14">
        <v>42583.255109589576</v>
      </c>
      <c r="D165" s="14">
        <v>42583.255109589576</v>
      </c>
      <c r="E165" s="14">
        <v>6302.9009895008203</v>
      </c>
      <c r="F165" s="14">
        <v>143533.77272856841</v>
      </c>
      <c r="G165" s="14">
        <v>143533.77272856841</v>
      </c>
      <c r="H165" s="14">
        <v>482.81818401679357</v>
      </c>
    </row>
    <row r="166" spans="1:8" x14ac:dyDescent="0.2">
      <c r="A166" s="2">
        <v>2027</v>
      </c>
      <c r="B166" s="2">
        <v>9</v>
      </c>
      <c r="C166" s="14">
        <v>50646.153264475295</v>
      </c>
      <c r="D166" s="14">
        <v>50646.153264475295</v>
      </c>
      <c r="E166" s="14">
        <v>6316.5346710089543</v>
      </c>
      <c r="F166" s="14">
        <v>153788.48517772983</v>
      </c>
      <c r="G166" s="14">
        <v>153788.48517772983</v>
      </c>
      <c r="H166" s="14">
        <v>483.03577591443286</v>
      </c>
    </row>
    <row r="167" spans="1:8" x14ac:dyDescent="0.2">
      <c r="A167" s="2">
        <v>2027</v>
      </c>
      <c r="B167" s="2">
        <v>10</v>
      </c>
      <c r="C167" s="14">
        <v>52153.469026278333</v>
      </c>
      <c r="D167" s="14">
        <v>52153.469026278333</v>
      </c>
      <c r="E167" s="14">
        <v>6333.9240891131903</v>
      </c>
      <c r="F167" s="14">
        <v>161771.79527938334</v>
      </c>
      <c r="G167" s="14">
        <v>161771.79527938334</v>
      </c>
      <c r="H167" s="14">
        <v>483.25336780902421</v>
      </c>
    </row>
    <row r="168" spans="1:8" x14ac:dyDescent="0.2">
      <c r="A168" s="2">
        <v>2027</v>
      </c>
      <c r="B168" s="2">
        <v>11</v>
      </c>
      <c r="C168" s="14">
        <v>69458.360302092813</v>
      </c>
      <c r="D168" s="14">
        <v>69458.360302092813</v>
      </c>
      <c r="E168" s="14">
        <v>6354.2249932548675</v>
      </c>
      <c r="F168" s="14">
        <v>203418.16014487832</v>
      </c>
      <c r="G168" s="14">
        <v>203418.16014487832</v>
      </c>
      <c r="H168" s="14">
        <v>483.47095970131568</v>
      </c>
    </row>
    <row r="169" spans="1:8" x14ac:dyDescent="0.2">
      <c r="A169" s="2">
        <v>2027</v>
      </c>
      <c r="B169" s="2">
        <v>12</v>
      </c>
      <c r="C169" s="14">
        <v>130876.06382095627</v>
      </c>
      <c r="D169" s="14">
        <v>130876.06382095627</v>
      </c>
      <c r="E169" s="14">
        <v>6369.5944709903388</v>
      </c>
      <c r="F169" s="14">
        <v>307140.62252953317</v>
      </c>
      <c r="G169" s="14">
        <v>307140.62252953317</v>
      </c>
      <c r="H169" s="14">
        <v>483.68855159187132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E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8" sqref="A18"/>
    </sheetView>
  </sheetViews>
  <sheetFormatPr defaultRowHeight="12.75" x14ac:dyDescent="0.2"/>
  <cols>
    <col min="1" max="1" width="9.140625" style="34" customWidth="1"/>
    <col min="2" max="2" width="10.140625" style="22" bestFit="1" customWidth="1"/>
    <col min="3" max="3" width="6.5703125" style="22" bestFit="1" customWidth="1"/>
    <col min="4" max="4" width="6.8554687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  <col min="20" max="20" width="1.7109375" hidden="1" customWidth="1"/>
    <col min="21" max="23" width="0" hidden="1" customWidth="1"/>
    <col min="24" max="26" width="8.42578125" hidden="1" customWidth="1"/>
    <col min="27" max="29" width="9.5703125" hidden="1" customWidth="1"/>
    <col min="30" max="30" width="7.42578125" hidden="1" customWidth="1"/>
    <col min="31" max="32" width="7.5703125" hidden="1" customWidth="1"/>
    <col min="33" max="36" width="0" hidden="1" customWidth="1"/>
    <col min="37" max="38" width="10.140625" hidden="1" customWidth="1"/>
    <col min="39" max="39" width="1.7109375" hidden="1" customWidth="1"/>
    <col min="40" max="42" width="6.5703125" hidden="1" customWidth="1"/>
    <col min="43" max="45" width="8.42578125" hidden="1" customWidth="1"/>
    <col min="46" max="48" width="9.5703125" hidden="1" customWidth="1"/>
    <col min="49" max="49" width="7.42578125" hidden="1" customWidth="1"/>
    <col min="50" max="50" width="5.85546875" hidden="1" customWidth="1"/>
    <col min="51" max="53" width="6.28515625" hidden="1" customWidth="1"/>
    <col min="54" max="54" width="6.85546875" hidden="1" customWidth="1"/>
    <col min="55" max="56" width="5.85546875" hidden="1" customWidth="1"/>
    <col min="57" max="57" width="6.28515625" hidden="1" customWidth="1"/>
  </cols>
  <sheetData>
    <row r="1" spans="1:57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  <c r="T1" s="35"/>
      <c r="U1" s="56" t="s">
        <v>68</v>
      </c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25"/>
      <c r="AN1" s="56" t="s">
        <v>87</v>
      </c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</row>
    <row r="2" spans="1:57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  <c r="T2" s="36"/>
      <c r="U2" s="11" t="s">
        <v>69</v>
      </c>
      <c r="V2" s="11" t="s">
        <v>70</v>
      </c>
      <c r="W2" s="11" t="s">
        <v>71</v>
      </c>
      <c r="X2" s="11" t="s">
        <v>72</v>
      </c>
      <c r="Y2" s="11" t="s">
        <v>73</v>
      </c>
      <c r="Z2" s="11" t="s">
        <v>74</v>
      </c>
      <c r="AA2" s="11" t="s">
        <v>75</v>
      </c>
      <c r="AB2" s="11" t="s">
        <v>76</v>
      </c>
      <c r="AC2" s="11" t="s">
        <v>77</v>
      </c>
      <c r="AD2" s="11" t="s">
        <v>78</v>
      </c>
      <c r="AE2" s="11" t="s">
        <v>79</v>
      </c>
      <c r="AF2" s="11" t="s">
        <v>80</v>
      </c>
      <c r="AG2" s="11" t="s">
        <v>81</v>
      </c>
      <c r="AH2" s="11" t="s">
        <v>82</v>
      </c>
      <c r="AI2" s="11" t="s">
        <v>83</v>
      </c>
      <c r="AJ2" s="11" t="s">
        <v>84</v>
      </c>
      <c r="AK2" s="11" t="s">
        <v>85</v>
      </c>
      <c r="AL2" s="11" t="s">
        <v>86</v>
      </c>
      <c r="AM2" s="26"/>
      <c r="AN2" s="11" t="s">
        <v>69</v>
      </c>
      <c r="AO2" s="11" t="s">
        <v>70</v>
      </c>
      <c r="AP2" s="11" t="s">
        <v>71</v>
      </c>
      <c r="AQ2" s="11" t="s">
        <v>72</v>
      </c>
      <c r="AR2" s="11" t="s">
        <v>73</v>
      </c>
      <c r="AS2" s="11" t="s">
        <v>74</v>
      </c>
      <c r="AT2" s="11" t="s">
        <v>75</v>
      </c>
      <c r="AU2" s="11" t="s">
        <v>76</v>
      </c>
      <c r="AV2" s="11" t="s">
        <v>77</v>
      </c>
      <c r="AW2" s="11" t="s">
        <v>78</v>
      </c>
      <c r="AX2" s="11" t="s">
        <v>79</v>
      </c>
      <c r="AY2" s="11" t="s">
        <v>80</v>
      </c>
      <c r="AZ2" s="11" t="s">
        <v>81</v>
      </c>
      <c r="BA2" s="11" t="s">
        <v>82</v>
      </c>
      <c r="BB2" s="11" t="s">
        <v>83</v>
      </c>
      <c r="BC2" s="11" t="s">
        <v>84</v>
      </c>
      <c r="BD2" s="11" t="s">
        <v>85</v>
      </c>
      <c r="BE2" s="11" t="s">
        <v>86</v>
      </c>
    </row>
    <row r="3" spans="1:57" x14ac:dyDescent="0.2">
      <c r="A3" s="34">
        <v>2016</v>
      </c>
      <c r="B3" s="21">
        <f>SUMIF(Div6Monthly!$A$2:$A$307,'Jacksonville(6)'!$A3,Div6Monthly!C$2:C$307)</f>
        <v>4400128.7</v>
      </c>
      <c r="C3" s="21">
        <f>SUMIF(Div6Monthly!$A$2:$A$307,'Jacksonville(6)'!$A3,Div6Monthly!E$2:E$307)/12</f>
        <v>21987.083333333332</v>
      </c>
      <c r="D3" s="21">
        <f t="shared" ref="D3:D14" si="0">B3/C3</f>
        <v>200.1233466618659</v>
      </c>
      <c r="E3" s="21">
        <f>SUMIF(Div6Monthly!$A$2:$A$307,'Jacksonville(6)'!$A3,Div6Monthly!D$2:D$307)</f>
        <v>4460835.5074303364</v>
      </c>
      <c r="F3" s="21">
        <f t="shared" ref="F3:F14" si="1">E3/C3</f>
        <v>202.88436805383478</v>
      </c>
      <c r="H3" s="21">
        <f>SUMIF(Div6Monthly!$A$2:$A$307,'Jacksonville(6)'!$A3,Div6Monthly!F$2:F$307)</f>
        <v>28248328.899999995</v>
      </c>
      <c r="I3" s="21">
        <f>SUMIF(Div6Monthly!$A$2:$A$307,'Jacksonville(6)'!$A3,Div6Monthly!H$2:H$307)/12</f>
        <v>3412.25</v>
      </c>
      <c r="J3" s="21">
        <f t="shared" ref="J3:J14" si="2">H3/I3</f>
        <v>8278.5050626419506</v>
      </c>
      <c r="K3" s="21">
        <f>SUMIF(Div6Monthly!$A$2:$A$307,'Jacksonville(6)'!$A3,Div6Monthly!G$2:G$307)</f>
        <v>28336141.782636225</v>
      </c>
      <c r="L3" s="21">
        <f t="shared" ref="L3:L14" si="3">K3/I3</f>
        <v>8304.2396608209328</v>
      </c>
      <c r="N3" s="21">
        <f t="shared" ref="N3:N14" si="4">SUM(B3,H3)</f>
        <v>32648457.599999994</v>
      </c>
      <c r="O3" s="21">
        <f t="shared" ref="O3:O14" si="5">SUM(C3,I3)</f>
        <v>25399.333333333332</v>
      </c>
      <c r="P3" s="21">
        <f>N3/O3</f>
        <v>1285.4060841491901</v>
      </c>
      <c r="Q3" s="21">
        <f t="shared" ref="Q3:Q14" si="6">SUM(E3,K3)</f>
        <v>32796977.290066563</v>
      </c>
      <c r="R3" s="21">
        <f>Q3/O3</f>
        <v>1291.2534695162562</v>
      </c>
      <c r="T3" s="35"/>
      <c r="U3" s="12" t="e">
        <f>SUMIF(Div6Monthly!$A$2:$A$169,'Miami(1)'!$A3,Div6Monthly!#REF!)</f>
        <v>#REF!</v>
      </c>
      <c r="V3" s="12" t="e">
        <f>SUMIF(Div6Monthly!$A$2:$A$169,'Miami(1)'!$A3,Div6Monthly!#REF!)</f>
        <v>#REF!</v>
      </c>
      <c r="W3" s="12" t="e">
        <f>SUMIF(Div6Monthly!$A$2:$A$169,'Miami(1)'!$A3,Div6Monthly!#REF!)</f>
        <v>#REF!</v>
      </c>
      <c r="X3" s="12" t="e">
        <f>SUMIF(Div6Monthly!$A$2:$A$169,'Miami(1)'!$A3,Div6Monthly!#REF!)</f>
        <v>#REF!</v>
      </c>
      <c r="Y3" s="12" t="e">
        <f>SUMIF(Div6Monthly!$A$2:$A$169,'Miami(1)'!$A3,Div6Monthly!#REF!)</f>
        <v>#REF!</v>
      </c>
      <c r="Z3" s="12" t="e">
        <f>SUMIF(Div6Monthly!$A$2:$A$169,'Miami(1)'!$A3,Div6Monthly!#REF!)</f>
        <v>#REF!</v>
      </c>
      <c r="AA3" s="12" t="e">
        <f>SUMIF(Div6Monthly!$A$2:$A$169,'Miami(1)'!$A3,Div6Monthly!#REF!)</f>
        <v>#REF!</v>
      </c>
      <c r="AB3" s="12" t="e">
        <f>SUMIF(Div6Monthly!$A$2:$A$169,'Miami(1)'!$A3,Div6Monthly!#REF!)</f>
        <v>#REF!</v>
      </c>
      <c r="AC3" s="12" t="e">
        <f>SUMIF(Div6Monthly!$A$2:$A$169,'Miami(1)'!$A3,Div6Monthly!#REF!)</f>
        <v>#REF!</v>
      </c>
      <c r="AD3" s="12" t="e">
        <f>SUMIF(Div6Monthly!$A$2:$A$169,'Miami(1)'!$A3,Div6Monthly!#REF!)</f>
        <v>#REF!</v>
      </c>
      <c r="AE3" s="12" t="e">
        <f>SUMIF(Div6Monthly!$A$2:$A$169,'Miami(1)'!$A3,Div6Monthly!#REF!)</f>
        <v>#REF!</v>
      </c>
      <c r="AF3" s="12" t="e">
        <f>SUMIF(Div6Monthly!$A$2:$A$169,'Miami(1)'!$A3,Div6Monthly!#REF!)</f>
        <v>#REF!</v>
      </c>
      <c r="AG3" s="12" t="e">
        <f>SUMIF(Div6Monthly!$A$2:$A$169,'Miami(1)'!$A3,Div6Monthly!#REF!)</f>
        <v>#REF!</v>
      </c>
      <c r="AH3" s="12" t="e">
        <f>SUMIF(Div6Monthly!$A$2:$A$169,'Miami(1)'!$A3,Div6Monthly!#REF!)</f>
        <v>#REF!</v>
      </c>
      <c r="AI3" s="12" t="e">
        <f>SUMIF(Div6Monthly!$A$2:$A$169,'Miami(1)'!$A3,Div6Monthly!#REF!)</f>
        <v>#REF!</v>
      </c>
      <c r="AJ3" s="12" t="e">
        <f>SUMIF(Div6Monthly!$A$2:$A$169,'Miami(1)'!$A3,Div6Monthly!#REF!)</f>
        <v>#REF!</v>
      </c>
      <c r="AK3" s="12" t="e">
        <f>SUMIF(Div6Monthly!$A$2:$A$169,'Miami(1)'!$A3,Div6Monthly!#REF!)</f>
        <v>#REF!</v>
      </c>
      <c r="AL3" s="12" t="e">
        <f>SUMIF(Div6Monthly!$A$2:$A$169,'Miami(1)'!$A3,Div6Monthly!#REF!)</f>
        <v>#REF!</v>
      </c>
      <c r="AM3" s="25"/>
      <c r="AN3" s="12" t="e">
        <f>SUMIF(Div6Monthly!$A$2:$A$169,'Miami(1)'!$A3,Div6Monthly!#REF!)/12</f>
        <v>#REF!</v>
      </c>
      <c r="AO3" s="12" t="e">
        <f>SUMIF(Div6Monthly!$A$2:$A$169,'Miami(1)'!$A3,Div6Monthly!#REF!)/12</f>
        <v>#REF!</v>
      </c>
      <c r="AP3" s="12" t="e">
        <f>SUMIF(Div6Monthly!$A$2:$A$169,'Miami(1)'!$A3,Div6Monthly!#REF!)/12</f>
        <v>#REF!</v>
      </c>
      <c r="AQ3" s="12" t="e">
        <f>SUMIF(Div6Monthly!$A$2:$A$169,'Miami(1)'!$A3,Div6Monthly!#REF!)/12</f>
        <v>#REF!</v>
      </c>
      <c r="AR3" s="12" t="e">
        <f>SUMIF(Div6Monthly!$A$2:$A$169,'Miami(1)'!$A3,Div6Monthly!#REF!)/12</f>
        <v>#REF!</v>
      </c>
      <c r="AS3" s="12" t="e">
        <f>SUMIF(Div6Monthly!$A$2:$A$169,'Miami(1)'!$A3,Div6Monthly!#REF!)/12</f>
        <v>#REF!</v>
      </c>
      <c r="AT3" s="12" t="e">
        <f>SUMIF(Div6Monthly!$A$2:$A$169,'Miami(1)'!$A3,Div6Monthly!#REF!)/12</f>
        <v>#REF!</v>
      </c>
      <c r="AU3" s="12" t="e">
        <f>SUMIF(Div6Monthly!$A$2:$A$169,'Miami(1)'!$A3,Div6Monthly!#REF!)/12</f>
        <v>#REF!</v>
      </c>
      <c r="AV3" s="12" t="e">
        <f>SUMIF(Div6Monthly!$A$2:$A$169,'Miami(1)'!$A3,Div6Monthly!#REF!)/12</f>
        <v>#REF!</v>
      </c>
      <c r="AW3" s="12" t="e">
        <f>SUMIF(Div6Monthly!$A$2:$A$169,'Miami(1)'!$A3,Div6Monthly!#REF!)/12</f>
        <v>#REF!</v>
      </c>
      <c r="AX3" s="12" t="e">
        <f>SUMIF(Div6Monthly!$A$2:$A$169,'Miami(1)'!$A3,Div6Monthly!#REF!)/12</f>
        <v>#REF!</v>
      </c>
      <c r="AY3" s="12" t="e">
        <f>SUMIF(Div6Monthly!$A$2:$A$169,'Miami(1)'!$A3,Div6Monthly!#REF!)/12</f>
        <v>#REF!</v>
      </c>
      <c r="AZ3" s="12" t="e">
        <f>SUMIF(Div6Monthly!$A$2:$A$169,'Miami(1)'!$A3,Div6Monthly!#REF!)/12</f>
        <v>#REF!</v>
      </c>
      <c r="BA3" s="12" t="e">
        <f>SUMIF(Div6Monthly!$A$2:$A$169,'Miami(1)'!$A3,Div6Monthly!#REF!)/12</f>
        <v>#REF!</v>
      </c>
      <c r="BB3" s="12" t="e">
        <f>SUMIF(Div6Monthly!$A$2:$A$169,'Miami(1)'!$A3,Div6Monthly!#REF!)/12</f>
        <v>#REF!</v>
      </c>
      <c r="BC3" s="12" t="e">
        <f>SUMIF(Div6Monthly!$A$2:$A$169,'Miami(1)'!$A3,Div6Monthly!#REF!)/12</f>
        <v>#REF!</v>
      </c>
      <c r="BD3" s="12" t="e">
        <f>SUMIF(Div6Monthly!$A$2:$A$169,'Miami(1)'!$A3,Div6Monthly!#REF!)/12</f>
        <v>#REF!</v>
      </c>
      <c r="BE3" s="12" t="e">
        <f>SUMIF(Div6Monthly!$A$2:$A$169,'Miami(1)'!$A3,Div6Monthly!#REF!)/12</f>
        <v>#REF!</v>
      </c>
    </row>
    <row r="4" spans="1:57" x14ac:dyDescent="0.2">
      <c r="A4" s="34">
        <f t="shared" ref="A4:A14" si="7">A3+1</f>
        <v>2017</v>
      </c>
      <c r="B4" s="21">
        <f>SUMIF(Div6Monthly!$A$2:$A$307,'Jacksonville(6)'!$A4,Div6Monthly!C$2:C$307)</f>
        <v>4393875.1000000006</v>
      </c>
      <c r="C4" s="21">
        <f>SUMIF(Div6Monthly!$A$2:$A$307,'Jacksonville(6)'!$A4,Div6Monthly!E$2:E$307)/12</f>
        <v>23550.083333333332</v>
      </c>
      <c r="D4" s="21">
        <f t="shared" si="0"/>
        <v>186.57577715577796</v>
      </c>
      <c r="E4" s="21">
        <f>SUMIF(Div6Monthly!$A$2:$A$307,'Jacksonville(6)'!$A4,Div6Monthly!D$2:D$307)</f>
        <v>5191305.57350899</v>
      </c>
      <c r="F4" s="21">
        <f t="shared" si="1"/>
        <v>220.43682393943362</v>
      </c>
      <c r="H4" s="21">
        <f>SUMIF(Div6Monthly!$A$2:$A$307,'Jacksonville(6)'!$A4,Div6Monthly!F$2:F$307)</f>
        <v>28450153.699999996</v>
      </c>
      <c r="I4" s="21">
        <f>SUMIF(Div6Monthly!$A$2:$A$307,'Jacksonville(6)'!$A4,Div6Monthly!H$2:H$307)/12</f>
        <v>3474.0833333333335</v>
      </c>
      <c r="J4" s="21">
        <f t="shared" si="2"/>
        <v>8189.2548250137907</v>
      </c>
      <c r="K4" s="21">
        <f>SUMIF(Div6Monthly!$A$2:$A$307,'Jacksonville(6)'!$A4,Div6Monthly!G$2:G$307)</f>
        <v>29686114.001268886</v>
      </c>
      <c r="L4" s="21">
        <f t="shared" si="3"/>
        <v>8545.0207012695591</v>
      </c>
      <c r="N4" s="21">
        <f t="shared" si="4"/>
        <v>32844028.799999997</v>
      </c>
      <c r="O4" s="21">
        <f t="shared" si="5"/>
        <v>27024.166666666664</v>
      </c>
      <c r="P4" s="21">
        <f t="shared" ref="P4:P14" si="8">N4/O4</f>
        <v>1215.3576909556261</v>
      </c>
      <c r="Q4" s="21">
        <f t="shared" si="6"/>
        <v>34877419.574777879</v>
      </c>
      <c r="R4" s="21">
        <f t="shared" ref="R4:R14" si="9">Q4/O4</f>
        <v>1290.6011128845619</v>
      </c>
      <c r="T4" s="35"/>
      <c r="U4" s="12" t="e">
        <f>SUMIF(Div6Monthly!$A$2:$A$169,'Miami(1)'!$A4,Div6Monthly!#REF!)</f>
        <v>#REF!</v>
      </c>
      <c r="V4" s="12" t="e">
        <f>SUMIF(Div6Monthly!$A$2:$A$169,'Miami(1)'!$A4,Div6Monthly!#REF!)</f>
        <v>#REF!</v>
      </c>
      <c r="W4" s="12" t="e">
        <f>SUMIF(Div6Monthly!$A$2:$A$169,'Miami(1)'!$A4,Div6Monthly!#REF!)</f>
        <v>#REF!</v>
      </c>
      <c r="X4" s="12" t="e">
        <f>SUMIF(Div6Monthly!$A$2:$A$169,'Miami(1)'!$A4,Div6Monthly!#REF!)</f>
        <v>#REF!</v>
      </c>
      <c r="Y4" s="12" t="e">
        <f>SUMIF(Div6Monthly!$A$2:$A$169,'Miami(1)'!$A4,Div6Monthly!#REF!)</f>
        <v>#REF!</v>
      </c>
      <c r="Z4" s="12" t="e">
        <f>SUMIF(Div6Monthly!$A$2:$A$169,'Miami(1)'!$A4,Div6Monthly!#REF!)</f>
        <v>#REF!</v>
      </c>
      <c r="AA4" s="12" t="e">
        <f>SUMIF(Div6Monthly!$A$2:$A$169,'Miami(1)'!$A4,Div6Monthly!#REF!)</f>
        <v>#REF!</v>
      </c>
      <c r="AB4" s="12" t="e">
        <f>SUMIF(Div6Monthly!$A$2:$A$169,'Miami(1)'!$A4,Div6Monthly!#REF!)</f>
        <v>#REF!</v>
      </c>
      <c r="AC4" s="12" t="e">
        <f>SUMIF(Div6Monthly!$A$2:$A$169,'Miami(1)'!$A4,Div6Monthly!#REF!)</f>
        <v>#REF!</v>
      </c>
      <c r="AD4" s="12" t="e">
        <f>SUMIF(Div6Monthly!$A$2:$A$169,'Miami(1)'!$A4,Div6Monthly!#REF!)</f>
        <v>#REF!</v>
      </c>
      <c r="AE4" s="12" t="e">
        <f>SUMIF(Div6Monthly!$A$2:$A$169,'Miami(1)'!$A4,Div6Monthly!#REF!)</f>
        <v>#REF!</v>
      </c>
      <c r="AF4" s="12" t="e">
        <f>SUMIF(Div6Monthly!$A$2:$A$169,'Miami(1)'!$A4,Div6Monthly!#REF!)</f>
        <v>#REF!</v>
      </c>
      <c r="AG4" s="12" t="e">
        <f>SUMIF(Div6Monthly!$A$2:$A$169,'Miami(1)'!$A4,Div6Monthly!#REF!)</f>
        <v>#REF!</v>
      </c>
      <c r="AH4" s="12" t="e">
        <f>SUMIF(Div6Monthly!$A$2:$A$169,'Miami(1)'!$A4,Div6Monthly!#REF!)</f>
        <v>#REF!</v>
      </c>
      <c r="AI4" s="12" t="e">
        <f>SUMIF(Div6Monthly!$A$2:$A$169,'Miami(1)'!$A4,Div6Monthly!#REF!)</f>
        <v>#REF!</v>
      </c>
      <c r="AJ4" s="12" t="e">
        <f>SUMIF(Div6Monthly!$A$2:$A$169,'Miami(1)'!$A4,Div6Monthly!#REF!)</f>
        <v>#REF!</v>
      </c>
      <c r="AK4" s="12" t="e">
        <f>SUMIF(Div6Monthly!$A$2:$A$169,'Miami(1)'!$A4,Div6Monthly!#REF!)</f>
        <v>#REF!</v>
      </c>
      <c r="AL4" s="12" t="e">
        <f>SUMIF(Div6Monthly!$A$2:$A$169,'Miami(1)'!$A4,Div6Monthly!#REF!)</f>
        <v>#REF!</v>
      </c>
      <c r="AM4" s="25"/>
      <c r="AN4" s="12" t="e">
        <f>SUMIF(Div6Monthly!$A$2:$A$169,'Miami(1)'!$A4,Div6Monthly!#REF!)/12</f>
        <v>#REF!</v>
      </c>
      <c r="AO4" s="12" t="e">
        <f>SUMIF(Div6Monthly!$A$2:$A$169,'Miami(1)'!$A4,Div6Monthly!#REF!)/12</f>
        <v>#REF!</v>
      </c>
      <c r="AP4" s="12" t="e">
        <f>SUMIF(Div6Monthly!$A$2:$A$169,'Miami(1)'!$A4,Div6Monthly!#REF!)/12</f>
        <v>#REF!</v>
      </c>
      <c r="AQ4" s="12" t="e">
        <f>SUMIF(Div6Monthly!$A$2:$A$169,'Miami(1)'!$A4,Div6Monthly!#REF!)/12</f>
        <v>#REF!</v>
      </c>
      <c r="AR4" s="12" t="e">
        <f>SUMIF(Div6Monthly!$A$2:$A$169,'Miami(1)'!$A4,Div6Monthly!#REF!)/12</f>
        <v>#REF!</v>
      </c>
      <c r="AS4" s="12" t="e">
        <f>SUMIF(Div6Monthly!$A$2:$A$169,'Miami(1)'!$A4,Div6Monthly!#REF!)/12</f>
        <v>#REF!</v>
      </c>
      <c r="AT4" s="12" t="e">
        <f>SUMIF(Div6Monthly!$A$2:$A$169,'Miami(1)'!$A4,Div6Monthly!#REF!)/12</f>
        <v>#REF!</v>
      </c>
      <c r="AU4" s="12" t="e">
        <f>SUMIF(Div6Monthly!$A$2:$A$169,'Miami(1)'!$A4,Div6Monthly!#REF!)/12</f>
        <v>#REF!</v>
      </c>
      <c r="AV4" s="12" t="e">
        <f>SUMIF(Div6Monthly!$A$2:$A$169,'Miami(1)'!$A4,Div6Monthly!#REF!)/12</f>
        <v>#REF!</v>
      </c>
      <c r="AW4" s="12" t="e">
        <f>SUMIF(Div6Monthly!$A$2:$A$169,'Miami(1)'!$A4,Div6Monthly!#REF!)/12</f>
        <v>#REF!</v>
      </c>
      <c r="AX4" s="12" t="e">
        <f>SUMIF(Div6Monthly!$A$2:$A$169,'Miami(1)'!$A4,Div6Monthly!#REF!)/12</f>
        <v>#REF!</v>
      </c>
      <c r="AY4" s="12" t="e">
        <f>SUMIF(Div6Monthly!$A$2:$A$169,'Miami(1)'!$A4,Div6Monthly!#REF!)/12</f>
        <v>#REF!</v>
      </c>
      <c r="AZ4" s="12" t="e">
        <f>SUMIF(Div6Monthly!$A$2:$A$169,'Miami(1)'!$A4,Div6Monthly!#REF!)/12</f>
        <v>#REF!</v>
      </c>
      <c r="BA4" s="12" t="e">
        <f>SUMIF(Div6Monthly!$A$2:$A$169,'Miami(1)'!$A4,Div6Monthly!#REF!)/12</f>
        <v>#REF!</v>
      </c>
      <c r="BB4" s="12" t="e">
        <f>SUMIF(Div6Monthly!$A$2:$A$169,'Miami(1)'!$A4,Div6Monthly!#REF!)/12</f>
        <v>#REF!</v>
      </c>
      <c r="BC4" s="12" t="e">
        <f>SUMIF(Div6Monthly!$A$2:$A$169,'Miami(1)'!$A4,Div6Monthly!#REF!)/12</f>
        <v>#REF!</v>
      </c>
      <c r="BD4" s="12" t="e">
        <f>SUMIF(Div6Monthly!$A$2:$A$169,'Miami(1)'!$A4,Div6Monthly!#REF!)/12</f>
        <v>#REF!</v>
      </c>
      <c r="BE4" s="12" t="e">
        <f>SUMIF(Div6Monthly!$A$2:$A$169,'Miami(1)'!$A4,Div6Monthly!#REF!)/12</f>
        <v>#REF!</v>
      </c>
    </row>
    <row r="5" spans="1:57" x14ac:dyDescent="0.2">
      <c r="A5" s="34">
        <f t="shared" si="7"/>
        <v>2018</v>
      </c>
      <c r="B5" s="21">
        <f>SUMIF(Div6Monthly!$A$2:$A$307,'Jacksonville(6)'!$A5,Div6Monthly!C$2:C$307)</f>
        <v>5429742.2999999998</v>
      </c>
      <c r="C5" s="21">
        <f>SUMIF(Div6Monthly!$A$2:$A$307,'Jacksonville(6)'!$A5,Div6Monthly!E$2:E$307)/12</f>
        <v>26262.5</v>
      </c>
      <c r="D5" s="21">
        <f t="shared" si="0"/>
        <v>206.74887386958591</v>
      </c>
      <c r="E5" s="21">
        <f>SUMIF(Div6Monthly!$A$2:$A$307,'Jacksonville(6)'!$A5,Div6Monthly!D$2:D$307)</f>
        <v>5463638.6614434123</v>
      </c>
      <c r="F5" s="21">
        <f t="shared" si="1"/>
        <v>208.03954922202428</v>
      </c>
      <c r="H5" s="21">
        <f>SUMIF(Div6Monthly!$A$2:$A$307,'Jacksonville(6)'!$A5,Div6Monthly!F$2:F$307)</f>
        <v>30799430.199999996</v>
      </c>
      <c r="I5" s="21">
        <f>SUMIF(Div6Monthly!$A$2:$A$307,'Jacksonville(6)'!$A5,Div6Monthly!H$2:H$307)/12</f>
        <v>3595.25</v>
      </c>
      <c r="J5" s="21">
        <f t="shared" si="2"/>
        <v>8566.7005632431665</v>
      </c>
      <c r="K5" s="21">
        <f>SUMIF(Div6Monthly!$A$2:$A$307,'Jacksonville(6)'!$A5,Div6Monthly!G$2:G$307)</f>
        <v>30843467.061958697</v>
      </c>
      <c r="L5" s="21">
        <f t="shared" si="3"/>
        <v>8578.9491862759751</v>
      </c>
      <c r="N5" s="21">
        <f t="shared" si="4"/>
        <v>36229172.499999993</v>
      </c>
      <c r="O5" s="21">
        <f t="shared" si="5"/>
        <v>29857.75</v>
      </c>
      <c r="P5" s="21">
        <f t="shared" si="8"/>
        <v>1213.3925865143888</v>
      </c>
      <c r="Q5" s="21">
        <f t="shared" si="6"/>
        <v>36307105.723402113</v>
      </c>
      <c r="R5" s="21">
        <f t="shared" si="9"/>
        <v>1216.0027370917805</v>
      </c>
      <c r="T5" s="35"/>
      <c r="U5" s="12" t="e">
        <f>SUMIF(Div6Monthly!$A$2:$A$169,'Miami(1)'!$A5,Div6Monthly!#REF!)</f>
        <v>#REF!</v>
      </c>
      <c r="V5" s="12" t="e">
        <f>SUMIF(Div6Monthly!$A$2:$A$169,'Miami(1)'!$A5,Div6Monthly!#REF!)</f>
        <v>#REF!</v>
      </c>
      <c r="W5" s="12" t="e">
        <f>SUMIF(Div6Monthly!$A$2:$A$169,'Miami(1)'!$A5,Div6Monthly!#REF!)</f>
        <v>#REF!</v>
      </c>
      <c r="X5" s="12" t="e">
        <f>SUMIF(Div6Monthly!$A$2:$A$169,'Miami(1)'!$A5,Div6Monthly!#REF!)</f>
        <v>#REF!</v>
      </c>
      <c r="Y5" s="12" t="e">
        <f>SUMIF(Div6Monthly!$A$2:$A$169,'Miami(1)'!$A5,Div6Monthly!#REF!)</f>
        <v>#REF!</v>
      </c>
      <c r="Z5" s="12" t="e">
        <f>SUMIF(Div6Monthly!$A$2:$A$169,'Miami(1)'!$A5,Div6Monthly!#REF!)</f>
        <v>#REF!</v>
      </c>
      <c r="AA5" s="12" t="e">
        <f>SUMIF(Div6Monthly!$A$2:$A$169,'Miami(1)'!$A5,Div6Monthly!#REF!)</f>
        <v>#REF!</v>
      </c>
      <c r="AB5" s="12" t="e">
        <f>SUMIF(Div6Monthly!$A$2:$A$169,'Miami(1)'!$A5,Div6Monthly!#REF!)</f>
        <v>#REF!</v>
      </c>
      <c r="AC5" s="12" t="e">
        <f>SUMIF(Div6Monthly!$A$2:$A$169,'Miami(1)'!$A5,Div6Monthly!#REF!)</f>
        <v>#REF!</v>
      </c>
      <c r="AD5" s="12" t="e">
        <f>SUMIF(Div6Monthly!$A$2:$A$169,'Miami(1)'!$A5,Div6Monthly!#REF!)</f>
        <v>#REF!</v>
      </c>
      <c r="AE5" s="12" t="e">
        <f>SUMIF(Div6Monthly!$A$2:$A$169,'Miami(1)'!$A5,Div6Monthly!#REF!)</f>
        <v>#REF!</v>
      </c>
      <c r="AF5" s="12" t="e">
        <f>SUMIF(Div6Monthly!$A$2:$A$169,'Miami(1)'!$A5,Div6Monthly!#REF!)</f>
        <v>#REF!</v>
      </c>
      <c r="AG5" s="12" t="e">
        <f>SUMIF(Div6Monthly!$A$2:$A$169,'Miami(1)'!$A5,Div6Monthly!#REF!)</f>
        <v>#REF!</v>
      </c>
      <c r="AH5" s="12" t="e">
        <f>SUMIF(Div6Monthly!$A$2:$A$169,'Miami(1)'!$A5,Div6Monthly!#REF!)</f>
        <v>#REF!</v>
      </c>
      <c r="AI5" s="12" t="e">
        <f>SUMIF(Div6Monthly!$A$2:$A$169,'Miami(1)'!$A5,Div6Monthly!#REF!)</f>
        <v>#REF!</v>
      </c>
      <c r="AJ5" s="12" t="e">
        <f>SUMIF(Div6Monthly!$A$2:$A$169,'Miami(1)'!$A5,Div6Monthly!#REF!)</f>
        <v>#REF!</v>
      </c>
      <c r="AK5" s="12" t="e">
        <f>SUMIF(Div6Monthly!$A$2:$A$169,'Miami(1)'!$A5,Div6Monthly!#REF!)</f>
        <v>#REF!</v>
      </c>
      <c r="AL5" s="12" t="e">
        <f>SUMIF(Div6Monthly!$A$2:$A$169,'Miami(1)'!$A5,Div6Monthly!#REF!)</f>
        <v>#REF!</v>
      </c>
      <c r="AM5" s="25"/>
      <c r="AN5" s="12" t="e">
        <f>SUMIF(Div6Monthly!$A$2:$A$169,'Miami(1)'!$A5,Div6Monthly!#REF!)/12</f>
        <v>#REF!</v>
      </c>
      <c r="AO5" s="12" t="e">
        <f>SUMIF(Div6Monthly!$A$2:$A$169,'Miami(1)'!$A5,Div6Monthly!#REF!)/12</f>
        <v>#REF!</v>
      </c>
      <c r="AP5" s="12" t="e">
        <f>SUMIF(Div6Monthly!$A$2:$A$169,'Miami(1)'!$A5,Div6Monthly!#REF!)/12</f>
        <v>#REF!</v>
      </c>
      <c r="AQ5" s="12" t="e">
        <f>SUMIF(Div6Monthly!$A$2:$A$169,'Miami(1)'!$A5,Div6Monthly!#REF!)/12</f>
        <v>#REF!</v>
      </c>
      <c r="AR5" s="12" t="e">
        <f>SUMIF(Div6Monthly!$A$2:$A$169,'Miami(1)'!$A5,Div6Monthly!#REF!)/12</f>
        <v>#REF!</v>
      </c>
      <c r="AS5" s="12" t="e">
        <f>SUMIF(Div6Monthly!$A$2:$A$169,'Miami(1)'!$A5,Div6Monthly!#REF!)/12</f>
        <v>#REF!</v>
      </c>
      <c r="AT5" s="12" t="e">
        <f>SUMIF(Div6Monthly!$A$2:$A$169,'Miami(1)'!$A5,Div6Monthly!#REF!)/12</f>
        <v>#REF!</v>
      </c>
      <c r="AU5" s="12" t="e">
        <f>SUMIF(Div6Monthly!$A$2:$A$169,'Miami(1)'!$A5,Div6Monthly!#REF!)/12</f>
        <v>#REF!</v>
      </c>
      <c r="AV5" s="12" t="e">
        <f>SUMIF(Div6Monthly!$A$2:$A$169,'Miami(1)'!$A5,Div6Monthly!#REF!)/12</f>
        <v>#REF!</v>
      </c>
      <c r="AW5" s="12" t="e">
        <f>SUMIF(Div6Monthly!$A$2:$A$169,'Miami(1)'!$A5,Div6Monthly!#REF!)/12</f>
        <v>#REF!</v>
      </c>
      <c r="AX5" s="12" t="e">
        <f>SUMIF(Div6Monthly!$A$2:$A$169,'Miami(1)'!$A5,Div6Monthly!#REF!)/12</f>
        <v>#REF!</v>
      </c>
      <c r="AY5" s="12" t="e">
        <f>SUMIF(Div6Monthly!$A$2:$A$169,'Miami(1)'!$A5,Div6Monthly!#REF!)/12</f>
        <v>#REF!</v>
      </c>
      <c r="AZ5" s="12" t="e">
        <f>SUMIF(Div6Monthly!$A$2:$A$169,'Miami(1)'!$A5,Div6Monthly!#REF!)/12</f>
        <v>#REF!</v>
      </c>
      <c r="BA5" s="12" t="e">
        <f>SUMIF(Div6Monthly!$A$2:$A$169,'Miami(1)'!$A5,Div6Monthly!#REF!)/12</f>
        <v>#REF!</v>
      </c>
      <c r="BB5" s="12" t="e">
        <f>SUMIF(Div6Monthly!$A$2:$A$169,'Miami(1)'!$A5,Div6Monthly!#REF!)/12</f>
        <v>#REF!</v>
      </c>
      <c r="BC5" s="12" t="e">
        <f>SUMIF(Div6Monthly!$A$2:$A$169,'Miami(1)'!$A5,Div6Monthly!#REF!)/12</f>
        <v>#REF!</v>
      </c>
      <c r="BD5" s="12" t="e">
        <f>SUMIF(Div6Monthly!$A$2:$A$169,'Miami(1)'!$A5,Div6Monthly!#REF!)/12</f>
        <v>#REF!</v>
      </c>
      <c r="BE5" s="12" t="e">
        <f>SUMIF(Div6Monthly!$A$2:$A$169,'Miami(1)'!$A5,Div6Monthly!#REF!)/12</f>
        <v>#REF!</v>
      </c>
    </row>
    <row r="6" spans="1:57" x14ac:dyDescent="0.2">
      <c r="A6" s="34">
        <f t="shared" si="7"/>
        <v>2019</v>
      </c>
      <c r="B6" s="21">
        <f>SUMIF(Div6Monthly!$A$2:$A$307,'Jacksonville(6)'!$A6,Div6Monthly!C$2:C$307)</f>
        <v>5451799.2999999998</v>
      </c>
      <c r="C6" s="21">
        <f>SUMIF(Div6Monthly!$A$2:$A$307,'Jacksonville(6)'!$A6,Div6Monthly!E$2:E$307)/12</f>
        <v>29586.75</v>
      </c>
      <c r="D6" s="21">
        <f t="shared" si="0"/>
        <v>184.26489222371501</v>
      </c>
      <c r="E6" s="21">
        <f>SUMIF(Div6Monthly!$A$2:$A$307,'Jacksonville(6)'!$A6,Div6Monthly!D$2:D$307)</f>
        <v>5989227.3944189502</v>
      </c>
      <c r="F6" s="21">
        <f t="shared" si="1"/>
        <v>202.42937782686337</v>
      </c>
      <c r="H6" s="21">
        <f>SUMIF(Div6Monthly!$A$2:$A$307,'Jacksonville(6)'!$A6,Div6Monthly!F$2:F$307)</f>
        <v>30526822.100000001</v>
      </c>
      <c r="I6" s="21">
        <f>SUMIF(Div6Monthly!$A$2:$A$307,'Jacksonville(6)'!$A6,Div6Monthly!H$2:H$307)/12</f>
        <v>3696.5833333333335</v>
      </c>
      <c r="J6" s="21">
        <f t="shared" si="2"/>
        <v>8258.1181992380352</v>
      </c>
      <c r="K6" s="21">
        <f>SUMIF(Div6Monthly!$A$2:$A$307,'Jacksonville(6)'!$A6,Div6Monthly!G$2:G$307)</f>
        <v>31236729.866685484</v>
      </c>
      <c r="L6" s="21">
        <f t="shared" si="3"/>
        <v>8450.1625014140482</v>
      </c>
      <c r="N6" s="21">
        <f t="shared" si="4"/>
        <v>35978621.399999999</v>
      </c>
      <c r="O6" s="21">
        <f t="shared" si="5"/>
        <v>33283.333333333336</v>
      </c>
      <c r="P6" s="21">
        <f t="shared" si="8"/>
        <v>1080.9801121682522</v>
      </c>
      <c r="Q6" s="21">
        <f t="shared" si="6"/>
        <v>37225957.261104435</v>
      </c>
      <c r="R6" s="21">
        <f t="shared" si="9"/>
        <v>1118.456402436788</v>
      </c>
      <c r="T6" s="35"/>
      <c r="U6" s="12" t="e">
        <f>SUMIF(Div6Monthly!$A$2:$A$169,'Miami(1)'!$A6,Div6Monthly!#REF!)</f>
        <v>#REF!</v>
      </c>
      <c r="V6" s="12" t="e">
        <f>SUMIF(Div6Monthly!$A$2:$A$169,'Miami(1)'!$A6,Div6Monthly!#REF!)</f>
        <v>#REF!</v>
      </c>
      <c r="W6" s="12" t="e">
        <f>SUMIF(Div6Monthly!$A$2:$A$169,'Miami(1)'!$A6,Div6Monthly!#REF!)</f>
        <v>#REF!</v>
      </c>
      <c r="X6" s="12" t="e">
        <f>SUMIF(Div6Monthly!$A$2:$A$169,'Miami(1)'!$A6,Div6Monthly!#REF!)</f>
        <v>#REF!</v>
      </c>
      <c r="Y6" s="12" t="e">
        <f>SUMIF(Div6Monthly!$A$2:$A$169,'Miami(1)'!$A6,Div6Monthly!#REF!)</f>
        <v>#REF!</v>
      </c>
      <c r="Z6" s="12" t="e">
        <f>SUMIF(Div6Monthly!$A$2:$A$169,'Miami(1)'!$A6,Div6Monthly!#REF!)</f>
        <v>#REF!</v>
      </c>
      <c r="AA6" s="12" t="e">
        <f>SUMIF(Div6Monthly!$A$2:$A$169,'Miami(1)'!$A6,Div6Monthly!#REF!)</f>
        <v>#REF!</v>
      </c>
      <c r="AB6" s="12" t="e">
        <f>SUMIF(Div6Monthly!$A$2:$A$169,'Miami(1)'!$A6,Div6Monthly!#REF!)</f>
        <v>#REF!</v>
      </c>
      <c r="AC6" s="12" t="e">
        <f>SUMIF(Div6Monthly!$A$2:$A$169,'Miami(1)'!$A6,Div6Monthly!#REF!)</f>
        <v>#REF!</v>
      </c>
      <c r="AD6" s="12" t="e">
        <f>SUMIF(Div6Monthly!$A$2:$A$169,'Miami(1)'!$A6,Div6Monthly!#REF!)</f>
        <v>#REF!</v>
      </c>
      <c r="AE6" s="12" t="e">
        <f>SUMIF(Div6Monthly!$A$2:$A$169,'Miami(1)'!$A6,Div6Monthly!#REF!)</f>
        <v>#REF!</v>
      </c>
      <c r="AF6" s="12" t="e">
        <f>SUMIF(Div6Monthly!$A$2:$A$169,'Miami(1)'!$A6,Div6Monthly!#REF!)</f>
        <v>#REF!</v>
      </c>
      <c r="AG6" s="12" t="e">
        <f>SUMIF(Div6Monthly!$A$2:$A$169,'Miami(1)'!$A6,Div6Monthly!#REF!)</f>
        <v>#REF!</v>
      </c>
      <c r="AH6" s="12" t="e">
        <f>SUMIF(Div6Monthly!$A$2:$A$169,'Miami(1)'!$A6,Div6Monthly!#REF!)</f>
        <v>#REF!</v>
      </c>
      <c r="AI6" s="12" t="e">
        <f>SUMIF(Div6Monthly!$A$2:$A$169,'Miami(1)'!$A6,Div6Monthly!#REF!)</f>
        <v>#REF!</v>
      </c>
      <c r="AJ6" s="12" t="e">
        <f>SUMIF(Div6Monthly!$A$2:$A$169,'Miami(1)'!$A6,Div6Monthly!#REF!)</f>
        <v>#REF!</v>
      </c>
      <c r="AK6" s="12" t="e">
        <f>SUMIF(Div6Monthly!$A$2:$A$169,'Miami(1)'!$A6,Div6Monthly!#REF!)</f>
        <v>#REF!</v>
      </c>
      <c r="AL6" s="12" t="e">
        <f>SUMIF(Div6Monthly!$A$2:$A$169,'Miami(1)'!$A6,Div6Monthly!#REF!)</f>
        <v>#REF!</v>
      </c>
      <c r="AM6" s="25"/>
      <c r="AN6" s="12" t="e">
        <f>SUMIF(Div6Monthly!$A$2:$A$169,'Miami(1)'!$A6,Div6Monthly!#REF!)/12</f>
        <v>#REF!</v>
      </c>
      <c r="AO6" s="12" t="e">
        <f>SUMIF(Div6Monthly!$A$2:$A$169,'Miami(1)'!$A6,Div6Monthly!#REF!)/12</f>
        <v>#REF!</v>
      </c>
      <c r="AP6" s="12" t="e">
        <f>SUMIF(Div6Monthly!$A$2:$A$169,'Miami(1)'!$A6,Div6Monthly!#REF!)/12</f>
        <v>#REF!</v>
      </c>
      <c r="AQ6" s="12" t="e">
        <f>SUMIF(Div6Monthly!$A$2:$A$169,'Miami(1)'!$A6,Div6Monthly!#REF!)/12</f>
        <v>#REF!</v>
      </c>
      <c r="AR6" s="12" t="e">
        <f>SUMIF(Div6Monthly!$A$2:$A$169,'Miami(1)'!$A6,Div6Monthly!#REF!)/12</f>
        <v>#REF!</v>
      </c>
      <c r="AS6" s="12" t="e">
        <f>SUMIF(Div6Monthly!$A$2:$A$169,'Miami(1)'!$A6,Div6Monthly!#REF!)/12</f>
        <v>#REF!</v>
      </c>
      <c r="AT6" s="12" t="e">
        <f>SUMIF(Div6Monthly!$A$2:$A$169,'Miami(1)'!$A6,Div6Monthly!#REF!)/12</f>
        <v>#REF!</v>
      </c>
      <c r="AU6" s="12" t="e">
        <f>SUMIF(Div6Monthly!$A$2:$A$169,'Miami(1)'!$A6,Div6Monthly!#REF!)/12</f>
        <v>#REF!</v>
      </c>
      <c r="AV6" s="12" t="e">
        <f>SUMIF(Div6Monthly!$A$2:$A$169,'Miami(1)'!$A6,Div6Monthly!#REF!)/12</f>
        <v>#REF!</v>
      </c>
      <c r="AW6" s="12" t="e">
        <f>SUMIF(Div6Monthly!$A$2:$A$169,'Miami(1)'!$A6,Div6Monthly!#REF!)/12</f>
        <v>#REF!</v>
      </c>
      <c r="AX6" s="12" t="e">
        <f>SUMIF(Div6Monthly!$A$2:$A$169,'Miami(1)'!$A6,Div6Monthly!#REF!)/12</f>
        <v>#REF!</v>
      </c>
      <c r="AY6" s="12" t="e">
        <f>SUMIF(Div6Monthly!$A$2:$A$169,'Miami(1)'!$A6,Div6Monthly!#REF!)/12</f>
        <v>#REF!</v>
      </c>
      <c r="AZ6" s="12" t="e">
        <f>SUMIF(Div6Monthly!$A$2:$A$169,'Miami(1)'!$A6,Div6Monthly!#REF!)/12</f>
        <v>#REF!</v>
      </c>
      <c r="BA6" s="12" t="e">
        <f>SUMIF(Div6Monthly!$A$2:$A$169,'Miami(1)'!$A6,Div6Monthly!#REF!)/12</f>
        <v>#REF!</v>
      </c>
      <c r="BB6" s="12" t="e">
        <f>SUMIF(Div6Monthly!$A$2:$A$169,'Miami(1)'!$A6,Div6Monthly!#REF!)/12</f>
        <v>#REF!</v>
      </c>
      <c r="BC6" s="12" t="e">
        <f>SUMIF(Div6Monthly!$A$2:$A$169,'Miami(1)'!$A6,Div6Monthly!#REF!)/12</f>
        <v>#REF!</v>
      </c>
      <c r="BD6" s="12" t="e">
        <f>SUMIF(Div6Monthly!$A$2:$A$169,'Miami(1)'!$A6,Div6Monthly!#REF!)/12</f>
        <v>#REF!</v>
      </c>
      <c r="BE6" s="12" t="e">
        <f>SUMIF(Div6Monthly!$A$2:$A$169,'Miami(1)'!$A6,Div6Monthly!#REF!)/12</f>
        <v>#REF!</v>
      </c>
    </row>
    <row r="7" spans="1:57" x14ac:dyDescent="0.2">
      <c r="A7" s="34">
        <f t="shared" si="7"/>
        <v>2020</v>
      </c>
      <c r="B7" s="21">
        <f>SUMIF(Div6Monthly!$A$2:$A$307,'Jacksonville(6)'!$A7,Div6Monthly!C$2:C$307)</f>
        <v>5962531</v>
      </c>
      <c r="C7" s="21">
        <f>SUMIF(Div6Monthly!$A$2:$A$307,'Jacksonville(6)'!$A7,Div6Monthly!E$2:E$307)/12</f>
        <v>33456.166666666664</v>
      </c>
      <c r="D7" s="21">
        <f t="shared" si="0"/>
        <v>178.21919227646126</v>
      </c>
      <c r="E7" s="21">
        <f>SUMIF(Div6Monthly!$A$2:$A$307,'Jacksonville(6)'!$A7,Div6Monthly!D$2:D$307)</f>
        <v>6801786.9217311833</v>
      </c>
      <c r="F7" s="21">
        <f t="shared" si="1"/>
        <v>203.3044308243478</v>
      </c>
      <c r="H7" s="21">
        <f>SUMIF(Div6Monthly!$A$2:$A$307,'Jacksonville(6)'!$A7,Div6Monthly!F$2:F$307)</f>
        <v>28378131.400000002</v>
      </c>
      <c r="I7" s="21">
        <f>SUMIF(Div6Monthly!$A$2:$A$307,'Jacksonville(6)'!$A7,Div6Monthly!H$2:H$307)/12</f>
        <v>3837.0833333333335</v>
      </c>
      <c r="J7" s="21">
        <f t="shared" si="2"/>
        <v>7395.7558214789879</v>
      </c>
      <c r="K7" s="21">
        <f>SUMIF(Div6Monthly!$A$2:$A$307,'Jacksonville(6)'!$A7,Div6Monthly!G$2:G$307)</f>
        <v>29410168.048535325</v>
      </c>
      <c r="L7" s="21">
        <f t="shared" si="3"/>
        <v>7664.719656475706</v>
      </c>
      <c r="N7" s="21">
        <f t="shared" si="4"/>
        <v>34340662.400000006</v>
      </c>
      <c r="O7" s="21">
        <f t="shared" si="5"/>
        <v>37293.25</v>
      </c>
      <c r="P7" s="21">
        <f t="shared" si="8"/>
        <v>920.82782809221521</v>
      </c>
      <c r="Q7" s="21">
        <f t="shared" si="6"/>
        <v>36211954.970266506</v>
      </c>
      <c r="R7" s="21">
        <f t="shared" si="9"/>
        <v>971.00561013766583</v>
      </c>
      <c r="T7" s="35"/>
      <c r="U7" s="12" t="e">
        <f>SUMIF(Div6Monthly!$A$2:$A$169,'Miami(1)'!$A7,Div6Monthly!#REF!)</f>
        <v>#REF!</v>
      </c>
      <c r="V7" s="12" t="e">
        <f>SUMIF(Div6Monthly!$A$2:$A$169,'Miami(1)'!$A7,Div6Monthly!#REF!)</f>
        <v>#REF!</v>
      </c>
      <c r="W7" s="12" t="e">
        <f>SUMIF(Div6Monthly!$A$2:$A$169,'Miami(1)'!$A7,Div6Monthly!#REF!)</f>
        <v>#REF!</v>
      </c>
      <c r="X7" s="12" t="e">
        <f>SUMIF(Div6Monthly!$A$2:$A$169,'Miami(1)'!$A7,Div6Monthly!#REF!)</f>
        <v>#REF!</v>
      </c>
      <c r="Y7" s="12" t="e">
        <f>SUMIF(Div6Monthly!$A$2:$A$169,'Miami(1)'!$A7,Div6Monthly!#REF!)</f>
        <v>#REF!</v>
      </c>
      <c r="Z7" s="12" t="e">
        <f>SUMIF(Div6Monthly!$A$2:$A$169,'Miami(1)'!$A7,Div6Monthly!#REF!)</f>
        <v>#REF!</v>
      </c>
      <c r="AA7" s="12" t="e">
        <f>SUMIF(Div6Monthly!$A$2:$A$169,'Miami(1)'!$A7,Div6Monthly!#REF!)</f>
        <v>#REF!</v>
      </c>
      <c r="AB7" s="12" t="e">
        <f>SUMIF(Div6Monthly!$A$2:$A$169,'Miami(1)'!$A7,Div6Monthly!#REF!)</f>
        <v>#REF!</v>
      </c>
      <c r="AC7" s="12" t="e">
        <f>SUMIF(Div6Monthly!$A$2:$A$169,'Miami(1)'!$A7,Div6Monthly!#REF!)</f>
        <v>#REF!</v>
      </c>
      <c r="AD7" s="12" t="e">
        <f>SUMIF(Div6Monthly!$A$2:$A$169,'Miami(1)'!$A7,Div6Monthly!#REF!)</f>
        <v>#REF!</v>
      </c>
      <c r="AE7" s="12" t="e">
        <f>SUMIF(Div6Monthly!$A$2:$A$169,'Miami(1)'!$A7,Div6Monthly!#REF!)</f>
        <v>#REF!</v>
      </c>
      <c r="AF7" s="12" t="e">
        <f>SUMIF(Div6Monthly!$A$2:$A$169,'Miami(1)'!$A7,Div6Monthly!#REF!)</f>
        <v>#REF!</v>
      </c>
      <c r="AG7" s="12" t="e">
        <f>SUMIF(Div6Monthly!$A$2:$A$169,'Miami(1)'!$A7,Div6Monthly!#REF!)</f>
        <v>#REF!</v>
      </c>
      <c r="AH7" s="12" t="e">
        <f>SUMIF(Div6Monthly!$A$2:$A$169,'Miami(1)'!$A7,Div6Monthly!#REF!)</f>
        <v>#REF!</v>
      </c>
      <c r="AI7" s="12" t="e">
        <f>SUMIF(Div6Monthly!$A$2:$A$169,'Miami(1)'!$A7,Div6Monthly!#REF!)</f>
        <v>#REF!</v>
      </c>
      <c r="AJ7" s="12" t="e">
        <f>SUMIF(Div6Monthly!$A$2:$A$169,'Miami(1)'!$A7,Div6Monthly!#REF!)</f>
        <v>#REF!</v>
      </c>
      <c r="AK7" s="12" t="e">
        <f>SUMIF(Div6Monthly!$A$2:$A$169,'Miami(1)'!$A7,Div6Monthly!#REF!)</f>
        <v>#REF!</v>
      </c>
      <c r="AL7" s="12" t="e">
        <f>SUMIF(Div6Monthly!$A$2:$A$169,'Miami(1)'!$A7,Div6Monthly!#REF!)</f>
        <v>#REF!</v>
      </c>
      <c r="AM7" s="25"/>
      <c r="AN7" s="12" t="e">
        <f>SUMIF(Div6Monthly!$A$2:$A$169,'Miami(1)'!$A7,Div6Monthly!#REF!)/12</f>
        <v>#REF!</v>
      </c>
      <c r="AO7" s="12" t="e">
        <f>SUMIF(Div6Monthly!$A$2:$A$169,'Miami(1)'!$A7,Div6Monthly!#REF!)/12</f>
        <v>#REF!</v>
      </c>
      <c r="AP7" s="12" t="e">
        <f>SUMIF(Div6Monthly!$A$2:$A$169,'Miami(1)'!$A7,Div6Monthly!#REF!)/12</f>
        <v>#REF!</v>
      </c>
      <c r="AQ7" s="12" t="e">
        <f>SUMIF(Div6Monthly!$A$2:$A$169,'Miami(1)'!$A7,Div6Monthly!#REF!)/12</f>
        <v>#REF!</v>
      </c>
      <c r="AR7" s="12" t="e">
        <f>SUMIF(Div6Monthly!$A$2:$A$169,'Miami(1)'!$A7,Div6Monthly!#REF!)/12</f>
        <v>#REF!</v>
      </c>
      <c r="AS7" s="12" t="e">
        <f>SUMIF(Div6Monthly!$A$2:$A$169,'Miami(1)'!$A7,Div6Monthly!#REF!)/12</f>
        <v>#REF!</v>
      </c>
      <c r="AT7" s="12" t="e">
        <f>SUMIF(Div6Monthly!$A$2:$A$169,'Miami(1)'!$A7,Div6Monthly!#REF!)/12</f>
        <v>#REF!</v>
      </c>
      <c r="AU7" s="12" t="e">
        <f>SUMIF(Div6Monthly!$A$2:$A$169,'Miami(1)'!$A7,Div6Monthly!#REF!)/12</f>
        <v>#REF!</v>
      </c>
      <c r="AV7" s="12" t="e">
        <f>SUMIF(Div6Monthly!$A$2:$A$169,'Miami(1)'!$A7,Div6Monthly!#REF!)/12</f>
        <v>#REF!</v>
      </c>
      <c r="AW7" s="12" t="e">
        <f>SUMIF(Div6Monthly!$A$2:$A$169,'Miami(1)'!$A7,Div6Monthly!#REF!)/12</f>
        <v>#REF!</v>
      </c>
      <c r="AX7" s="12" t="e">
        <f>SUMIF(Div6Monthly!$A$2:$A$169,'Miami(1)'!$A7,Div6Monthly!#REF!)/12</f>
        <v>#REF!</v>
      </c>
      <c r="AY7" s="12" t="e">
        <f>SUMIF(Div6Monthly!$A$2:$A$169,'Miami(1)'!$A7,Div6Monthly!#REF!)/12</f>
        <v>#REF!</v>
      </c>
      <c r="AZ7" s="12" t="e">
        <f>SUMIF(Div6Monthly!$A$2:$A$169,'Miami(1)'!$A7,Div6Monthly!#REF!)/12</f>
        <v>#REF!</v>
      </c>
      <c r="BA7" s="12" t="e">
        <f>SUMIF(Div6Monthly!$A$2:$A$169,'Miami(1)'!$A7,Div6Monthly!#REF!)/12</f>
        <v>#REF!</v>
      </c>
      <c r="BB7" s="12" t="e">
        <f>SUMIF(Div6Monthly!$A$2:$A$169,'Miami(1)'!$A7,Div6Monthly!#REF!)/12</f>
        <v>#REF!</v>
      </c>
      <c r="BC7" s="12" t="e">
        <f>SUMIF(Div6Monthly!$A$2:$A$169,'Miami(1)'!$A7,Div6Monthly!#REF!)/12</f>
        <v>#REF!</v>
      </c>
      <c r="BD7" s="12" t="e">
        <f>SUMIF(Div6Monthly!$A$2:$A$169,'Miami(1)'!$A7,Div6Monthly!#REF!)/12</f>
        <v>#REF!</v>
      </c>
      <c r="BE7" s="12" t="e">
        <f>SUMIF(Div6Monthly!$A$2:$A$169,'Miami(1)'!$A7,Div6Monthly!#REF!)/12</f>
        <v>#REF!</v>
      </c>
    </row>
    <row r="8" spans="1:57" x14ac:dyDescent="0.2">
      <c r="A8" s="34">
        <f t="shared" si="7"/>
        <v>2021</v>
      </c>
      <c r="B8" s="21">
        <f>SUMIF(Div6Monthly!$A$2:$A$307,'Jacksonville(6)'!$A8,Div6Monthly!C$2:C$307)</f>
        <v>7312901.5</v>
      </c>
      <c r="C8" s="21">
        <f>SUMIF(Div6Monthly!$A$2:$A$307,'Jacksonville(6)'!$A8,Div6Monthly!E$2:E$307)/12</f>
        <v>38058.416666666664</v>
      </c>
      <c r="D8" s="21">
        <f t="shared" si="0"/>
        <v>192.14938876858164</v>
      </c>
      <c r="E8" s="21">
        <f>SUMIF(Div6Monthly!$A$2:$A$307,'Jacksonville(6)'!$A8,Div6Monthly!D$2:D$307)</f>
        <v>7374733.9913137546</v>
      </c>
      <c r="F8" s="21">
        <f t="shared" si="1"/>
        <v>193.77406201380128</v>
      </c>
      <c r="H8" s="21">
        <f>SUMIF(Div6Monthly!$A$2:$A$307,'Jacksonville(6)'!$A8,Div6Monthly!F$2:F$307)</f>
        <v>31225515.100000001</v>
      </c>
      <c r="I8" s="21">
        <f>SUMIF(Div6Monthly!$A$2:$A$307,'Jacksonville(6)'!$A8,Div6Monthly!H$2:H$307)/12</f>
        <v>3933.9166666666665</v>
      </c>
      <c r="J8" s="21">
        <f t="shared" si="2"/>
        <v>7937.5131061071461</v>
      </c>
      <c r="K8" s="21">
        <f>SUMIF(Div6Monthly!$A$2:$A$307,'Jacksonville(6)'!$A8,Div6Monthly!G$2:G$307)</f>
        <v>31287361.853925422</v>
      </c>
      <c r="L8" s="21">
        <f t="shared" si="3"/>
        <v>7953.2345255386927</v>
      </c>
      <c r="N8" s="21">
        <f t="shared" si="4"/>
        <v>38538416.600000001</v>
      </c>
      <c r="O8" s="21">
        <f t="shared" si="5"/>
        <v>41992.333333333328</v>
      </c>
      <c r="P8" s="21">
        <f t="shared" si="8"/>
        <v>917.74887320701407</v>
      </c>
      <c r="Q8" s="21">
        <f t="shared" si="6"/>
        <v>38662095.845239177</v>
      </c>
      <c r="R8" s="21">
        <f t="shared" si="9"/>
        <v>920.69415477204211</v>
      </c>
      <c r="T8" s="35"/>
      <c r="U8" s="12" t="e">
        <f>SUMIF(Div6Monthly!$A$2:$A$169,'Miami(1)'!$A8,Div6Monthly!#REF!)</f>
        <v>#REF!</v>
      </c>
      <c r="V8" s="12" t="e">
        <f>SUMIF(Div6Monthly!$A$2:$A$169,'Miami(1)'!$A8,Div6Monthly!#REF!)</f>
        <v>#REF!</v>
      </c>
      <c r="W8" s="12" t="e">
        <f>SUMIF(Div6Monthly!$A$2:$A$169,'Miami(1)'!$A8,Div6Monthly!#REF!)</f>
        <v>#REF!</v>
      </c>
      <c r="X8" s="12" t="e">
        <f>SUMIF(Div6Monthly!$A$2:$A$169,'Miami(1)'!$A8,Div6Monthly!#REF!)</f>
        <v>#REF!</v>
      </c>
      <c r="Y8" s="12" t="e">
        <f>SUMIF(Div6Monthly!$A$2:$A$169,'Miami(1)'!$A8,Div6Monthly!#REF!)</f>
        <v>#REF!</v>
      </c>
      <c r="Z8" s="12" t="e">
        <f>SUMIF(Div6Monthly!$A$2:$A$169,'Miami(1)'!$A8,Div6Monthly!#REF!)</f>
        <v>#REF!</v>
      </c>
      <c r="AA8" s="12" t="e">
        <f>SUMIF(Div6Monthly!$A$2:$A$169,'Miami(1)'!$A8,Div6Monthly!#REF!)</f>
        <v>#REF!</v>
      </c>
      <c r="AB8" s="12" t="e">
        <f>SUMIF(Div6Monthly!$A$2:$A$169,'Miami(1)'!$A8,Div6Monthly!#REF!)</f>
        <v>#REF!</v>
      </c>
      <c r="AC8" s="12" t="e">
        <f>SUMIF(Div6Monthly!$A$2:$A$169,'Miami(1)'!$A8,Div6Monthly!#REF!)</f>
        <v>#REF!</v>
      </c>
      <c r="AD8" s="12" t="e">
        <f>SUMIF(Div6Monthly!$A$2:$A$169,'Miami(1)'!$A8,Div6Monthly!#REF!)</f>
        <v>#REF!</v>
      </c>
      <c r="AE8" s="12" t="e">
        <f>SUMIF(Div6Monthly!$A$2:$A$169,'Miami(1)'!$A8,Div6Monthly!#REF!)</f>
        <v>#REF!</v>
      </c>
      <c r="AF8" s="12" t="e">
        <f>SUMIF(Div6Monthly!$A$2:$A$169,'Miami(1)'!$A8,Div6Monthly!#REF!)</f>
        <v>#REF!</v>
      </c>
      <c r="AG8" s="12" t="e">
        <f>SUMIF(Div6Monthly!$A$2:$A$169,'Miami(1)'!$A8,Div6Monthly!#REF!)</f>
        <v>#REF!</v>
      </c>
      <c r="AH8" s="12" t="e">
        <f>SUMIF(Div6Monthly!$A$2:$A$169,'Miami(1)'!$A8,Div6Monthly!#REF!)</f>
        <v>#REF!</v>
      </c>
      <c r="AI8" s="12" t="e">
        <f>SUMIF(Div6Monthly!$A$2:$A$169,'Miami(1)'!$A8,Div6Monthly!#REF!)</f>
        <v>#REF!</v>
      </c>
      <c r="AJ8" s="12" t="e">
        <f>SUMIF(Div6Monthly!$A$2:$A$169,'Miami(1)'!$A8,Div6Monthly!#REF!)</f>
        <v>#REF!</v>
      </c>
      <c r="AK8" s="12" t="e">
        <f>SUMIF(Div6Monthly!$A$2:$A$169,'Miami(1)'!$A8,Div6Monthly!#REF!)</f>
        <v>#REF!</v>
      </c>
      <c r="AL8" s="12" t="e">
        <f>SUMIF(Div6Monthly!$A$2:$A$169,'Miami(1)'!$A8,Div6Monthly!#REF!)</f>
        <v>#REF!</v>
      </c>
      <c r="AM8" s="25"/>
      <c r="AN8" s="12" t="e">
        <f>SUMIF(Div6Monthly!$A$2:$A$169,'Miami(1)'!$A8,Div6Monthly!#REF!)/12</f>
        <v>#REF!</v>
      </c>
      <c r="AO8" s="12" t="e">
        <f>SUMIF(Div6Monthly!$A$2:$A$169,'Miami(1)'!$A8,Div6Monthly!#REF!)/12</f>
        <v>#REF!</v>
      </c>
      <c r="AP8" s="12" t="e">
        <f>SUMIF(Div6Monthly!$A$2:$A$169,'Miami(1)'!$A8,Div6Monthly!#REF!)/12</f>
        <v>#REF!</v>
      </c>
      <c r="AQ8" s="12" t="e">
        <f>SUMIF(Div6Monthly!$A$2:$A$169,'Miami(1)'!$A8,Div6Monthly!#REF!)/12</f>
        <v>#REF!</v>
      </c>
      <c r="AR8" s="12" t="e">
        <f>SUMIF(Div6Monthly!$A$2:$A$169,'Miami(1)'!$A8,Div6Monthly!#REF!)/12</f>
        <v>#REF!</v>
      </c>
      <c r="AS8" s="12" t="e">
        <f>SUMIF(Div6Monthly!$A$2:$A$169,'Miami(1)'!$A8,Div6Monthly!#REF!)/12</f>
        <v>#REF!</v>
      </c>
      <c r="AT8" s="12" t="e">
        <f>SUMIF(Div6Monthly!$A$2:$A$169,'Miami(1)'!$A8,Div6Monthly!#REF!)/12</f>
        <v>#REF!</v>
      </c>
      <c r="AU8" s="12" t="e">
        <f>SUMIF(Div6Monthly!$A$2:$A$169,'Miami(1)'!$A8,Div6Monthly!#REF!)/12</f>
        <v>#REF!</v>
      </c>
      <c r="AV8" s="12" t="e">
        <f>SUMIF(Div6Monthly!$A$2:$A$169,'Miami(1)'!$A8,Div6Monthly!#REF!)/12</f>
        <v>#REF!</v>
      </c>
      <c r="AW8" s="12" t="e">
        <f>SUMIF(Div6Monthly!$A$2:$A$169,'Miami(1)'!$A8,Div6Monthly!#REF!)/12</f>
        <v>#REF!</v>
      </c>
      <c r="AX8" s="12" t="e">
        <f>SUMIF(Div6Monthly!$A$2:$A$169,'Miami(1)'!$A8,Div6Monthly!#REF!)/12</f>
        <v>#REF!</v>
      </c>
      <c r="AY8" s="12" t="e">
        <f>SUMIF(Div6Monthly!$A$2:$A$169,'Miami(1)'!$A8,Div6Monthly!#REF!)/12</f>
        <v>#REF!</v>
      </c>
      <c r="AZ8" s="12" t="e">
        <f>SUMIF(Div6Monthly!$A$2:$A$169,'Miami(1)'!$A8,Div6Monthly!#REF!)/12</f>
        <v>#REF!</v>
      </c>
      <c r="BA8" s="12" t="e">
        <f>SUMIF(Div6Monthly!$A$2:$A$169,'Miami(1)'!$A8,Div6Monthly!#REF!)/12</f>
        <v>#REF!</v>
      </c>
      <c r="BB8" s="12" t="e">
        <f>SUMIF(Div6Monthly!$A$2:$A$169,'Miami(1)'!$A8,Div6Monthly!#REF!)/12</f>
        <v>#REF!</v>
      </c>
      <c r="BC8" s="12" t="e">
        <f>SUMIF(Div6Monthly!$A$2:$A$169,'Miami(1)'!$A8,Div6Monthly!#REF!)/12</f>
        <v>#REF!</v>
      </c>
      <c r="BD8" s="12" t="e">
        <f>SUMIF(Div6Monthly!$A$2:$A$169,'Miami(1)'!$A8,Div6Monthly!#REF!)/12</f>
        <v>#REF!</v>
      </c>
      <c r="BE8" s="12" t="e">
        <f>SUMIF(Div6Monthly!$A$2:$A$169,'Miami(1)'!$A8,Div6Monthly!#REF!)/12</f>
        <v>#REF!</v>
      </c>
    </row>
    <row r="9" spans="1:57" ht="13.5" thickBot="1" x14ac:dyDescent="0.25">
      <c r="A9" s="34">
        <f t="shared" si="7"/>
        <v>2022</v>
      </c>
      <c r="B9" s="21">
        <f>SUMIF(Div6Monthly!$A$2:$A$307,'Jacksonville(6)'!$A9,Div6Monthly!C$2:C$307)</f>
        <v>7443608.2000000002</v>
      </c>
      <c r="C9" s="21">
        <f>SUMIF(Div6Monthly!$A$2:$A$307,'Jacksonville(6)'!$A9,Div6Monthly!E$2:E$307)/12</f>
        <v>43362.416666666664</v>
      </c>
      <c r="D9" s="21">
        <f t="shared" si="0"/>
        <v>171.66036333307071</v>
      </c>
      <c r="E9" s="21">
        <f>SUMIF(Div6Monthly!$A$2:$A$307,'Jacksonville(6)'!$A9,Div6Monthly!D$2:D$307)</f>
        <v>8136703.7596308179</v>
      </c>
      <c r="F9" s="21">
        <f t="shared" si="1"/>
        <v>187.64414866862398</v>
      </c>
      <c r="H9" s="21">
        <f>SUMIF(Div6Monthly!$A$2:$A$307,'Jacksonville(6)'!$A9,Div6Monthly!F$2:F$307)</f>
        <v>31364463.899999995</v>
      </c>
      <c r="I9" s="21">
        <f>SUMIF(Div6Monthly!$A$2:$A$307,'Jacksonville(6)'!$A9,Div6Monthly!H$2:H$307)/12</f>
        <v>4036.8333333333335</v>
      </c>
      <c r="J9" s="21">
        <f t="shared" si="2"/>
        <v>7769.5711737748215</v>
      </c>
      <c r="K9" s="21">
        <f>SUMIF(Div6Monthly!$A$2:$A$307,'Jacksonville(6)'!$A9,Div6Monthly!G$2:G$307)</f>
        <v>32053068.96701324</v>
      </c>
      <c r="L9" s="21">
        <f t="shared" si="3"/>
        <v>7940.1516783815459</v>
      </c>
      <c r="N9" s="21">
        <f t="shared" si="4"/>
        <v>38808072.099999994</v>
      </c>
      <c r="O9" s="21">
        <f t="shared" si="5"/>
        <v>47399.25</v>
      </c>
      <c r="P9" s="21">
        <f t="shared" si="8"/>
        <v>818.74865319598928</v>
      </c>
      <c r="Q9" s="21">
        <f t="shared" si="6"/>
        <v>40189772.726644054</v>
      </c>
      <c r="R9" s="21">
        <f t="shared" si="9"/>
        <v>847.89891668421023</v>
      </c>
      <c r="T9" s="37"/>
      <c r="U9" s="17" t="e">
        <f>SUMIF(Div6Monthly!$A$2:$A$169,'Miami(1)'!$A9,Div6Monthly!#REF!)</f>
        <v>#REF!</v>
      </c>
      <c r="V9" s="17" t="e">
        <f>SUMIF(Div6Monthly!$A$2:$A$169,'Miami(1)'!$A9,Div6Monthly!#REF!)</f>
        <v>#REF!</v>
      </c>
      <c r="W9" s="17" t="e">
        <f>SUMIF(Div6Monthly!$A$2:$A$169,'Miami(1)'!$A9,Div6Monthly!#REF!)</f>
        <v>#REF!</v>
      </c>
      <c r="X9" s="17" t="e">
        <f>SUMIF(Div6Monthly!$A$2:$A$169,'Miami(1)'!$A9,Div6Monthly!#REF!)</f>
        <v>#REF!</v>
      </c>
      <c r="Y9" s="17" t="e">
        <f>SUMIF(Div6Monthly!$A$2:$A$169,'Miami(1)'!$A9,Div6Monthly!#REF!)</f>
        <v>#REF!</v>
      </c>
      <c r="Z9" s="17" t="e">
        <f>SUMIF(Div6Monthly!$A$2:$A$169,'Miami(1)'!$A9,Div6Monthly!#REF!)</f>
        <v>#REF!</v>
      </c>
      <c r="AA9" s="17" t="e">
        <f>SUMIF(Div6Monthly!$A$2:$A$169,'Miami(1)'!$A9,Div6Monthly!#REF!)</f>
        <v>#REF!</v>
      </c>
      <c r="AB9" s="17" t="e">
        <f>SUMIF(Div6Monthly!$A$2:$A$169,'Miami(1)'!$A9,Div6Monthly!#REF!)</f>
        <v>#REF!</v>
      </c>
      <c r="AC9" s="17" t="e">
        <f>SUMIF(Div6Monthly!$A$2:$A$169,'Miami(1)'!$A9,Div6Monthly!#REF!)</f>
        <v>#REF!</v>
      </c>
      <c r="AD9" s="17" t="e">
        <f>SUMIF(Div6Monthly!$A$2:$A$169,'Miami(1)'!$A9,Div6Monthly!#REF!)</f>
        <v>#REF!</v>
      </c>
      <c r="AE9" s="17" t="e">
        <f>SUMIF(Div6Monthly!$A$2:$A$169,'Miami(1)'!$A9,Div6Monthly!#REF!)</f>
        <v>#REF!</v>
      </c>
      <c r="AF9" s="17" t="e">
        <f>SUMIF(Div6Monthly!$A$2:$A$169,'Miami(1)'!$A9,Div6Monthly!#REF!)</f>
        <v>#REF!</v>
      </c>
      <c r="AG9" s="17" t="e">
        <f>SUMIF(Div6Monthly!$A$2:$A$169,'Miami(1)'!$A9,Div6Monthly!#REF!)</f>
        <v>#REF!</v>
      </c>
      <c r="AH9" s="17" t="e">
        <f>SUMIF(Div6Monthly!$A$2:$A$169,'Miami(1)'!$A9,Div6Monthly!#REF!)</f>
        <v>#REF!</v>
      </c>
      <c r="AI9" s="17" t="e">
        <f>SUMIF(Div6Monthly!$A$2:$A$169,'Miami(1)'!$A9,Div6Monthly!#REF!)</f>
        <v>#REF!</v>
      </c>
      <c r="AJ9" s="17" t="e">
        <f>SUMIF(Div6Monthly!$A$2:$A$169,'Miami(1)'!$A9,Div6Monthly!#REF!)</f>
        <v>#REF!</v>
      </c>
      <c r="AK9" s="17" t="e">
        <f>SUMIF(Div6Monthly!$A$2:$A$169,'Miami(1)'!$A9,Div6Monthly!#REF!)</f>
        <v>#REF!</v>
      </c>
      <c r="AL9" s="17" t="e">
        <f>SUMIF(Div6Monthly!$A$2:$A$169,'Miami(1)'!$A9,Div6Monthly!#REF!)</f>
        <v>#REF!</v>
      </c>
      <c r="AM9" s="27"/>
      <c r="AN9" s="17" t="e">
        <f>SUMIF(Div6Monthly!$A$2:$A$169,'Miami(1)'!$A9,Div6Monthly!#REF!)/12</f>
        <v>#REF!</v>
      </c>
      <c r="AO9" s="17" t="e">
        <f>SUMIF(Div6Monthly!$A$2:$A$169,'Miami(1)'!$A9,Div6Monthly!#REF!)/12</f>
        <v>#REF!</v>
      </c>
      <c r="AP9" s="17" t="e">
        <f>SUMIF(Div6Monthly!$A$2:$A$169,'Miami(1)'!$A9,Div6Monthly!#REF!)/12</f>
        <v>#REF!</v>
      </c>
      <c r="AQ9" s="17" t="e">
        <f>SUMIF(Div6Monthly!$A$2:$A$169,'Miami(1)'!$A9,Div6Monthly!#REF!)/12</f>
        <v>#REF!</v>
      </c>
      <c r="AR9" s="17" t="e">
        <f>SUMIF(Div6Monthly!$A$2:$A$169,'Miami(1)'!$A9,Div6Monthly!#REF!)/12</f>
        <v>#REF!</v>
      </c>
      <c r="AS9" s="17" t="e">
        <f>SUMIF(Div6Monthly!$A$2:$A$169,'Miami(1)'!$A9,Div6Monthly!#REF!)/12</f>
        <v>#REF!</v>
      </c>
      <c r="AT9" s="17" t="e">
        <f>SUMIF(Div6Monthly!$A$2:$A$169,'Miami(1)'!$A9,Div6Monthly!#REF!)/12</f>
        <v>#REF!</v>
      </c>
      <c r="AU9" s="17" t="e">
        <f>SUMIF(Div6Monthly!$A$2:$A$169,'Miami(1)'!$A9,Div6Monthly!#REF!)/12</f>
        <v>#REF!</v>
      </c>
      <c r="AV9" s="17" t="e">
        <f>SUMIF(Div6Monthly!$A$2:$A$169,'Miami(1)'!$A9,Div6Monthly!#REF!)/12</f>
        <v>#REF!</v>
      </c>
      <c r="AW9" s="17" t="e">
        <f>SUMIF(Div6Monthly!$A$2:$A$169,'Miami(1)'!$A9,Div6Monthly!#REF!)/12</f>
        <v>#REF!</v>
      </c>
      <c r="AX9" s="17" t="e">
        <f>SUMIF(Div6Monthly!$A$2:$A$169,'Miami(1)'!$A9,Div6Monthly!#REF!)/12</f>
        <v>#REF!</v>
      </c>
      <c r="AY9" s="17" t="e">
        <f>SUMIF(Div6Monthly!$A$2:$A$169,'Miami(1)'!$A9,Div6Monthly!#REF!)/12</f>
        <v>#REF!</v>
      </c>
      <c r="AZ9" s="17" t="e">
        <f>SUMIF(Div6Monthly!$A$2:$A$169,'Miami(1)'!$A9,Div6Monthly!#REF!)/12</f>
        <v>#REF!</v>
      </c>
      <c r="BA9" s="17" t="e">
        <f>SUMIF(Div6Monthly!$A$2:$A$169,'Miami(1)'!$A9,Div6Monthly!#REF!)/12</f>
        <v>#REF!</v>
      </c>
      <c r="BB9" s="17" t="e">
        <f>SUMIF(Div6Monthly!$A$2:$A$169,'Miami(1)'!$A9,Div6Monthly!#REF!)/12</f>
        <v>#REF!</v>
      </c>
      <c r="BC9" s="17" t="e">
        <f>SUMIF(Div6Monthly!$A$2:$A$169,'Miami(1)'!$A9,Div6Monthly!#REF!)/12</f>
        <v>#REF!</v>
      </c>
      <c r="BD9" s="17" t="e">
        <f>SUMIF(Div6Monthly!$A$2:$A$169,'Miami(1)'!$A9,Div6Monthly!#REF!)/12</f>
        <v>#REF!</v>
      </c>
      <c r="BE9" s="17" t="e">
        <f>SUMIF(Div6Monthly!$A$2:$A$169,'Miami(1)'!$A9,Div6Monthly!#REF!)/12</f>
        <v>#REF!</v>
      </c>
    </row>
    <row r="10" spans="1:57" x14ac:dyDescent="0.2">
      <c r="A10" s="34">
        <f t="shared" si="7"/>
        <v>2023</v>
      </c>
      <c r="B10" s="21">
        <f>SUMIF(Div6Monthly!$A$2:$A$307,'Jacksonville(6)'!$A10,Div6Monthly!C$2:C$307)</f>
        <v>9719321.3270187788</v>
      </c>
      <c r="C10" s="21">
        <f>SUMIF(Div6Monthly!$A$2:$A$307,'Jacksonville(6)'!$A10,Div6Monthly!E$2:E$307)/12</f>
        <v>47865.910894564935</v>
      </c>
      <c r="D10" s="21">
        <f t="shared" si="0"/>
        <v>203.05309447526645</v>
      </c>
      <c r="E10" s="21">
        <f>SUMIF(Div6Monthly!$A$2:$A$307,'Jacksonville(6)'!$A10,Div6Monthly!D$2:D$307)</f>
        <v>9719321.3270187788</v>
      </c>
      <c r="F10" s="21">
        <f t="shared" si="1"/>
        <v>203.05309447526645</v>
      </c>
      <c r="H10" s="21">
        <f>SUMIF(Div6Monthly!$A$2:$A$307,'Jacksonville(6)'!$A10,Div6Monthly!F$2:F$307)</f>
        <v>33528942.291154169</v>
      </c>
      <c r="I10" s="21">
        <f>SUMIF(Div6Monthly!$A$2:$A$307,'Jacksonville(6)'!$A10,Div6Monthly!H$2:H$307)/12</f>
        <v>4173.1189635692926</v>
      </c>
      <c r="J10" s="21">
        <f t="shared" si="2"/>
        <v>8034.5043081342383</v>
      </c>
      <c r="K10" s="21">
        <f>SUMIF(Div6Monthly!$A$2:$A$307,'Jacksonville(6)'!$A10,Div6Monthly!G$2:G$307)</f>
        <v>33528942.291154169</v>
      </c>
      <c r="L10" s="21">
        <f t="shared" si="3"/>
        <v>8034.5043081342383</v>
      </c>
      <c r="N10" s="21">
        <f t="shared" si="4"/>
        <v>43248263.618172944</v>
      </c>
      <c r="O10" s="21">
        <f t="shared" si="5"/>
        <v>52039.029858134229</v>
      </c>
      <c r="P10" s="21">
        <f t="shared" si="8"/>
        <v>831.07359487818735</v>
      </c>
      <c r="Q10" s="21">
        <f t="shared" si="6"/>
        <v>43248263.618172944</v>
      </c>
      <c r="R10" s="21">
        <f t="shared" si="9"/>
        <v>831.07359487818735</v>
      </c>
      <c r="T10" s="35"/>
      <c r="U10" s="12" t="e">
        <f>SUMIF(Div6Monthly!$A$2:$A$169,'Miami(1)'!$A10,Div6Monthly!#REF!)</f>
        <v>#REF!</v>
      </c>
      <c r="V10" s="12" t="e">
        <f>SUMIF(Div6Monthly!$A$2:$A$169,'Miami(1)'!$A10,Div6Monthly!#REF!)</f>
        <v>#REF!</v>
      </c>
      <c r="W10" s="12" t="e">
        <f>SUMIF(Div6Monthly!$A$2:$A$169,'Miami(1)'!$A10,Div6Monthly!#REF!)</f>
        <v>#REF!</v>
      </c>
      <c r="X10" s="12" t="e">
        <f>SUMIF(Div6Monthly!$A$2:$A$169,'Miami(1)'!$A10,Div6Monthly!#REF!)</f>
        <v>#REF!</v>
      </c>
      <c r="Y10" s="12" t="e">
        <f>SUMIF(Div6Monthly!$A$2:$A$169,'Miami(1)'!$A10,Div6Monthly!#REF!)</f>
        <v>#REF!</v>
      </c>
      <c r="Z10" s="12" t="e">
        <f>SUMIF(Div6Monthly!$A$2:$A$169,'Miami(1)'!$A10,Div6Monthly!#REF!)</f>
        <v>#REF!</v>
      </c>
      <c r="AA10" s="12" t="e">
        <f>SUMIF(Div6Monthly!$A$2:$A$169,'Miami(1)'!$A10,Div6Monthly!#REF!)</f>
        <v>#REF!</v>
      </c>
      <c r="AB10" s="12" t="e">
        <f>SUMIF(Div6Monthly!$A$2:$A$169,'Miami(1)'!$A10,Div6Monthly!#REF!)</f>
        <v>#REF!</v>
      </c>
      <c r="AC10" s="12" t="e">
        <f>SUMIF(Div6Monthly!$A$2:$A$169,'Miami(1)'!$A10,Div6Monthly!#REF!)</f>
        <v>#REF!</v>
      </c>
      <c r="AD10" s="12" t="e">
        <f>SUMIF(Div6Monthly!$A$2:$A$169,'Miami(1)'!$A10,Div6Monthly!#REF!)</f>
        <v>#REF!</v>
      </c>
      <c r="AE10" s="12" t="e">
        <f>SUMIF(Div6Monthly!$A$2:$A$169,'Miami(1)'!$A10,Div6Monthly!#REF!)</f>
        <v>#REF!</v>
      </c>
      <c r="AF10" s="12" t="e">
        <f>SUMIF(Div6Monthly!$A$2:$A$169,'Miami(1)'!$A10,Div6Monthly!#REF!)</f>
        <v>#REF!</v>
      </c>
      <c r="AG10" s="12" t="e">
        <f>SUMIF(Div6Monthly!$A$2:$A$169,'Miami(1)'!$A10,Div6Monthly!#REF!)</f>
        <v>#REF!</v>
      </c>
      <c r="AH10" s="12" t="e">
        <f>SUMIF(Div6Monthly!$A$2:$A$169,'Miami(1)'!$A10,Div6Monthly!#REF!)</f>
        <v>#REF!</v>
      </c>
      <c r="AI10" s="12" t="e">
        <f>SUMIF(Div6Monthly!$A$2:$A$169,'Miami(1)'!$A10,Div6Monthly!#REF!)</f>
        <v>#REF!</v>
      </c>
      <c r="AJ10" s="12" t="e">
        <f>SUMIF(Div6Monthly!$A$2:$A$169,'Miami(1)'!$A10,Div6Monthly!#REF!)</f>
        <v>#REF!</v>
      </c>
      <c r="AK10" s="12" t="e">
        <f>SUMIF(Div6Monthly!$A$2:$A$169,'Miami(1)'!$A10,Div6Monthly!#REF!)</f>
        <v>#REF!</v>
      </c>
      <c r="AL10" s="12" t="e">
        <f>SUMIF(Div6Monthly!$A$2:$A$169,'Miami(1)'!$A10,Div6Monthly!#REF!)</f>
        <v>#REF!</v>
      </c>
      <c r="AM10" s="25"/>
      <c r="AN10" s="12" t="e">
        <f>SUMIF(Div6Monthly!$A$2:$A$169,'Miami(1)'!$A10,Div6Monthly!#REF!)/12</f>
        <v>#REF!</v>
      </c>
      <c r="AO10" s="12" t="e">
        <f>SUMIF(Div6Monthly!$A$2:$A$169,'Miami(1)'!$A10,Div6Monthly!#REF!)/12</f>
        <v>#REF!</v>
      </c>
      <c r="AP10" s="12" t="e">
        <f>SUMIF(Div6Monthly!$A$2:$A$169,'Miami(1)'!$A10,Div6Monthly!#REF!)/12</f>
        <v>#REF!</v>
      </c>
      <c r="AQ10" s="12" t="e">
        <f>SUMIF(Div6Monthly!$A$2:$A$169,'Miami(1)'!$A10,Div6Monthly!#REF!)/12</f>
        <v>#REF!</v>
      </c>
      <c r="AR10" s="12" t="e">
        <f>SUMIF(Div6Monthly!$A$2:$A$169,'Miami(1)'!$A10,Div6Monthly!#REF!)/12</f>
        <v>#REF!</v>
      </c>
      <c r="AS10" s="12" t="e">
        <f>SUMIF(Div6Monthly!$A$2:$A$169,'Miami(1)'!$A10,Div6Monthly!#REF!)/12</f>
        <v>#REF!</v>
      </c>
      <c r="AT10" s="12" t="e">
        <f>SUMIF(Div6Monthly!$A$2:$A$169,'Miami(1)'!$A10,Div6Monthly!#REF!)/12</f>
        <v>#REF!</v>
      </c>
      <c r="AU10" s="12" t="e">
        <f>SUMIF(Div6Monthly!$A$2:$A$169,'Miami(1)'!$A10,Div6Monthly!#REF!)/12</f>
        <v>#REF!</v>
      </c>
      <c r="AV10" s="12" t="e">
        <f>SUMIF(Div6Monthly!$A$2:$A$169,'Miami(1)'!$A10,Div6Monthly!#REF!)/12</f>
        <v>#REF!</v>
      </c>
      <c r="AW10" s="12" t="e">
        <f>SUMIF(Div6Monthly!$A$2:$A$169,'Miami(1)'!$A10,Div6Monthly!#REF!)/12</f>
        <v>#REF!</v>
      </c>
      <c r="AX10" s="12" t="e">
        <f>SUMIF(Div6Monthly!$A$2:$A$169,'Miami(1)'!$A10,Div6Monthly!#REF!)/12</f>
        <v>#REF!</v>
      </c>
      <c r="AY10" s="12" t="e">
        <f>SUMIF(Div6Monthly!$A$2:$A$169,'Miami(1)'!$A10,Div6Monthly!#REF!)/12</f>
        <v>#REF!</v>
      </c>
      <c r="AZ10" s="12" t="e">
        <f>SUMIF(Div6Monthly!$A$2:$A$169,'Miami(1)'!$A10,Div6Monthly!#REF!)/12</f>
        <v>#REF!</v>
      </c>
      <c r="BA10" s="12" t="e">
        <f>SUMIF(Div6Monthly!$A$2:$A$169,'Miami(1)'!$A10,Div6Monthly!#REF!)/12</f>
        <v>#REF!</v>
      </c>
      <c r="BB10" s="12" t="e">
        <f>SUMIF(Div6Monthly!$A$2:$A$169,'Miami(1)'!$A10,Div6Monthly!#REF!)/12</f>
        <v>#REF!</v>
      </c>
      <c r="BC10" s="12" t="e">
        <f>SUMIF(Div6Monthly!$A$2:$A$169,'Miami(1)'!$A10,Div6Monthly!#REF!)/12</f>
        <v>#REF!</v>
      </c>
      <c r="BD10" s="12" t="e">
        <f>SUMIF(Div6Monthly!$A$2:$A$169,'Miami(1)'!$A10,Div6Monthly!#REF!)/12</f>
        <v>#REF!</v>
      </c>
      <c r="BE10" s="12" t="e">
        <f>SUMIF(Div6Monthly!$A$2:$A$169,'Miami(1)'!$A10,Div6Monthly!#REF!)/12</f>
        <v>#REF!</v>
      </c>
    </row>
    <row r="11" spans="1:57" x14ac:dyDescent="0.2">
      <c r="A11" s="34">
        <f t="shared" si="7"/>
        <v>2024</v>
      </c>
      <c r="B11" s="21">
        <f>SUMIF(Div6Monthly!$A$2:$A$307,'Jacksonville(6)'!$A11,Div6Monthly!C$2:C$307)</f>
        <v>10441698.17102972</v>
      </c>
      <c r="C11" s="21">
        <f>SUMIF(Div6Monthly!$A$2:$A$307,'Jacksonville(6)'!$A11,Div6Monthly!E$2:E$307)/12</f>
        <v>51602.474343190981</v>
      </c>
      <c r="D11" s="21">
        <f t="shared" si="0"/>
        <v>202.34878857911815</v>
      </c>
      <c r="E11" s="21">
        <f>SUMIF(Div6Monthly!$A$2:$A$307,'Jacksonville(6)'!$A11,Div6Monthly!D$2:D$307)</f>
        <v>10441698.17102972</v>
      </c>
      <c r="F11" s="21">
        <f t="shared" si="1"/>
        <v>202.34878857911815</v>
      </c>
      <c r="H11" s="21">
        <f>SUMIF(Div6Monthly!$A$2:$A$307,'Jacksonville(6)'!$A11,Div6Monthly!F$2:F$307)</f>
        <v>35250256.151556291</v>
      </c>
      <c r="I11" s="21">
        <f>SUMIF(Div6Monthly!$A$2:$A$307,'Jacksonville(6)'!$A11,Div6Monthly!H$2:H$307)/12</f>
        <v>4277.2296096544396</v>
      </c>
      <c r="J11" s="21">
        <f t="shared" si="2"/>
        <v>8241.3756960791688</v>
      </c>
      <c r="K11" s="21">
        <f>SUMIF(Div6Monthly!$A$2:$A$307,'Jacksonville(6)'!$A11,Div6Monthly!G$2:G$307)</f>
        <v>35250256.151556291</v>
      </c>
      <c r="L11" s="21">
        <f t="shared" si="3"/>
        <v>8241.3756960791688</v>
      </c>
      <c r="N11" s="21">
        <f t="shared" si="4"/>
        <v>45691954.322586015</v>
      </c>
      <c r="O11" s="21">
        <f t="shared" si="5"/>
        <v>55879.703952845419</v>
      </c>
      <c r="P11" s="21">
        <f t="shared" si="8"/>
        <v>817.68425904946764</v>
      </c>
      <c r="Q11" s="21">
        <f t="shared" si="6"/>
        <v>45691954.322586015</v>
      </c>
      <c r="R11" s="21">
        <f t="shared" si="9"/>
        <v>817.68425904946764</v>
      </c>
      <c r="T11" s="35"/>
      <c r="U11" s="12" t="e">
        <f>SUMIF(Div6Monthly!$A$2:$A$169,'Miami(1)'!$A11,Div6Monthly!#REF!)</f>
        <v>#REF!</v>
      </c>
      <c r="V11" s="12" t="e">
        <f>SUMIF(Div6Monthly!$A$2:$A$169,'Miami(1)'!$A11,Div6Monthly!#REF!)</f>
        <v>#REF!</v>
      </c>
      <c r="W11" s="12" t="e">
        <f>SUMIF(Div6Monthly!$A$2:$A$169,'Miami(1)'!$A11,Div6Monthly!#REF!)</f>
        <v>#REF!</v>
      </c>
      <c r="X11" s="12" t="e">
        <f>SUMIF(Div6Monthly!$A$2:$A$169,'Miami(1)'!$A11,Div6Monthly!#REF!)</f>
        <v>#REF!</v>
      </c>
      <c r="Y11" s="12" t="e">
        <f>SUMIF(Div6Monthly!$A$2:$A$169,'Miami(1)'!$A11,Div6Monthly!#REF!)</f>
        <v>#REF!</v>
      </c>
      <c r="Z11" s="12" t="e">
        <f>SUMIF(Div6Monthly!$A$2:$A$169,'Miami(1)'!$A11,Div6Monthly!#REF!)</f>
        <v>#REF!</v>
      </c>
      <c r="AA11" s="12" t="e">
        <f>SUMIF(Div6Monthly!$A$2:$A$169,'Miami(1)'!$A11,Div6Monthly!#REF!)</f>
        <v>#REF!</v>
      </c>
      <c r="AB11" s="12" t="e">
        <f>SUMIF(Div6Monthly!$A$2:$A$169,'Miami(1)'!$A11,Div6Monthly!#REF!)</f>
        <v>#REF!</v>
      </c>
      <c r="AC11" s="12" t="e">
        <f>SUMIF(Div6Monthly!$A$2:$A$169,'Miami(1)'!$A11,Div6Monthly!#REF!)</f>
        <v>#REF!</v>
      </c>
      <c r="AD11" s="12" t="e">
        <f>SUMIF(Div6Monthly!$A$2:$A$169,'Miami(1)'!$A11,Div6Monthly!#REF!)</f>
        <v>#REF!</v>
      </c>
      <c r="AE11" s="12" t="e">
        <f>SUMIF(Div6Monthly!$A$2:$A$169,'Miami(1)'!$A11,Div6Monthly!#REF!)</f>
        <v>#REF!</v>
      </c>
      <c r="AF11" s="12" t="e">
        <f>SUMIF(Div6Monthly!$A$2:$A$169,'Miami(1)'!$A11,Div6Monthly!#REF!)</f>
        <v>#REF!</v>
      </c>
      <c r="AG11" s="12" t="e">
        <f>SUMIF(Div6Monthly!$A$2:$A$169,'Miami(1)'!$A11,Div6Monthly!#REF!)</f>
        <v>#REF!</v>
      </c>
      <c r="AH11" s="12" t="e">
        <f>SUMIF(Div6Monthly!$A$2:$A$169,'Miami(1)'!$A11,Div6Monthly!#REF!)</f>
        <v>#REF!</v>
      </c>
      <c r="AI11" s="12" t="e">
        <f>SUMIF(Div6Monthly!$A$2:$A$169,'Miami(1)'!$A11,Div6Monthly!#REF!)</f>
        <v>#REF!</v>
      </c>
      <c r="AJ11" s="12" t="e">
        <f>SUMIF(Div6Monthly!$A$2:$A$169,'Miami(1)'!$A11,Div6Monthly!#REF!)</f>
        <v>#REF!</v>
      </c>
      <c r="AK11" s="12" t="e">
        <f>SUMIF(Div6Monthly!$A$2:$A$169,'Miami(1)'!$A11,Div6Monthly!#REF!)</f>
        <v>#REF!</v>
      </c>
      <c r="AL11" s="12" t="e">
        <f>SUMIF(Div6Monthly!$A$2:$A$169,'Miami(1)'!$A11,Div6Monthly!#REF!)</f>
        <v>#REF!</v>
      </c>
      <c r="AM11" s="25"/>
      <c r="AN11" s="12" t="e">
        <f>SUMIF(Div6Monthly!$A$2:$A$169,'Miami(1)'!$A11,Div6Monthly!#REF!)/12</f>
        <v>#REF!</v>
      </c>
      <c r="AO11" s="12" t="e">
        <f>SUMIF(Div6Monthly!$A$2:$A$169,'Miami(1)'!$A11,Div6Monthly!#REF!)/12</f>
        <v>#REF!</v>
      </c>
      <c r="AP11" s="12" t="e">
        <f>SUMIF(Div6Monthly!$A$2:$A$169,'Miami(1)'!$A11,Div6Monthly!#REF!)/12</f>
        <v>#REF!</v>
      </c>
      <c r="AQ11" s="12" t="e">
        <f>SUMIF(Div6Monthly!$A$2:$A$169,'Miami(1)'!$A11,Div6Monthly!#REF!)/12</f>
        <v>#REF!</v>
      </c>
      <c r="AR11" s="12" t="e">
        <f>SUMIF(Div6Monthly!$A$2:$A$169,'Miami(1)'!$A11,Div6Monthly!#REF!)/12</f>
        <v>#REF!</v>
      </c>
      <c r="AS11" s="12" t="e">
        <f>SUMIF(Div6Monthly!$A$2:$A$169,'Miami(1)'!$A11,Div6Monthly!#REF!)/12</f>
        <v>#REF!</v>
      </c>
      <c r="AT11" s="12" t="e">
        <f>SUMIF(Div6Monthly!$A$2:$A$169,'Miami(1)'!$A11,Div6Monthly!#REF!)/12</f>
        <v>#REF!</v>
      </c>
      <c r="AU11" s="12" t="e">
        <f>SUMIF(Div6Monthly!$A$2:$A$169,'Miami(1)'!$A11,Div6Monthly!#REF!)/12</f>
        <v>#REF!</v>
      </c>
      <c r="AV11" s="12" t="e">
        <f>SUMIF(Div6Monthly!$A$2:$A$169,'Miami(1)'!$A11,Div6Monthly!#REF!)/12</f>
        <v>#REF!</v>
      </c>
      <c r="AW11" s="12" t="e">
        <f>SUMIF(Div6Monthly!$A$2:$A$169,'Miami(1)'!$A11,Div6Monthly!#REF!)/12</f>
        <v>#REF!</v>
      </c>
      <c r="AX11" s="12" t="e">
        <f>SUMIF(Div6Monthly!$A$2:$A$169,'Miami(1)'!$A11,Div6Monthly!#REF!)/12</f>
        <v>#REF!</v>
      </c>
      <c r="AY11" s="12" t="e">
        <f>SUMIF(Div6Monthly!$A$2:$A$169,'Miami(1)'!$A11,Div6Monthly!#REF!)/12</f>
        <v>#REF!</v>
      </c>
      <c r="AZ11" s="12" t="e">
        <f>SUMIF(Div6Monthly!$A$2:$A$169,'Miami(1)'!$A11,Div6Monthly!#REF!)/12</f>
        <v>#REF!</v>
      </c>
      <c r="BA11" s="12" t="e">
        <f>SUMIF(Div6Monthly!$A$2:$A$169,'Miami(1)'!$A11,Div6Monthly!#REF!)/12</f>
        <v>#REF!</v>
      </c>
      <c r="BB11" s="12" t="e">
        <f>SUMIF(Div6Monthly!$A$2:$A$169,'Miami(1)'!$A11,Div6Monthly!#REF!)/12</f>
        <v>#REF!</v>
      </c>
      <c r="BC11" s="12" t="e">
        <f>SUMIF(Div6Monthly!$A$2:$A$169,'Miami(1)'!$A11,Div6Monthly!#REF!)/12</f>
        <v>#REF!</v>
      </c>
      <c r="BD11" s="12" t="e">
        <f>SUMIF(Div6Monthly!$A$2:$A$169,'Miami(1)'!$A11,Div6Monthly!#REF!)/12</f>
        <v>#REF!</v>
      </c>
      <c r="BE11" s="12" t="e">
        <f>SUMIF(Div6Monthly!$A$2:$A$169,'Miami(1)'!$A11,Div6Monthly!#REF!)/12</f>
        <v>#REF!</v>
      </c>
    </row>
    <row r="12" spans="1:57" x14ac:dyDescent="0.2">
      <c r="A12" s="34">
        <f t="shared" si="7"/>
        <v>2025</v>
      </c>
      <c r="B12" s="21">
        <f>SUMIF(Div6Monthly!$A$2:$A$307,'Jacksonville(6)'!$A12,Div6Monthly!C$2:C$307)</f>
        <v>11076714.699619705</v>
      </c>
      <c r="C12" s="21">
        <f>SUMIF(Div6Monthly!$A$2:$A$307,'Jacksonville(6)'!$A12,Div6Monthly!E$2:E$307)/12</f>
        <v>55125.792020385321</v>
      </c>
      <c r="D12" s="21">
        <f t="shared" si="0"/>
        <v>200.93524815976477</v>
      </c>
      <c r="E12" s="21">
        <f>SUMIF(Div6Monthly!$A$2:$A$307,'Jacksonville(6)'!$A12,Div6Monthly!D$2:D$307)</f>
        <v>11076714.699619705</v>
      </c>
      <c r="F12" s="21">
        <f t="shared" si="1"/>
        <v>200.93524815976477</v>
      </c>
      <c r="H12" s="21">
        <f>SUMIF(Div6Monthly!$A$2:$A$307,'Jacksonville(6)'!$A12,Div6Monthly!F$2:F$307)</f>
        <v>36545408.581782959</v>
      </c>
      <c r="I12" s="21">
        <f>SUMIF(Div6Monthly!$A$2:$A$307,'Jacksonville(6)'!$A12,Div6Monthly!H$2:H$307)/12</f>
        <v>4377.7147476547407</v>
      </c>
      <c r="J12" s="21">
        <f t="shared" si="2"/>
        <v>8348.0561636322509</v>
      </c>
      <c r="K12" s="21">
        <f>SUMIF(Div6Monthly!$A$2:$A$307,'Jacksonville(6)'!$A12,Div6Monthly!G$2:G$307)</f>
        <v>36545408.581782959</v>
      </c>
      <c r="L12" s="21">
        <f t="shared" si="3"/>
        <v>8348.0561636322509</v>
      </c>
      <c r="N12" s="21">
        <f t="shared" si="4"/>
        <v>47622123.281402662</v>
      </c>
      <c r="O12" s="21">
        <f t="shared" si="5"/>
        <v>59503.506768040061</v>
      </c>
      <c r="P12" s="21">
        <f t="shared" si="8"/>
        <v>800.3246508990793</v>
      </c>
      <c r="Q12" s="21">
        <f t="shared" si="6"/>
        <v>47622123.281402662</v>
      </c>
      <c r="R12" s="21">
        <f t="shared" si="9"/>
        <v>800.3246508990793</v>
      </c>
      <c r="T12" s="35"/>
      <c r="U12" s="12" t="e">
        <f>SUMIF(Div6Monthly!$A$2:$A$169,'Miami(1)'!$A12,Div6Monthly!#REF!)</f>
        <v>#REF!</v>
      </c>
      <c r="V12" s="12" t="e">
        <f>SUMIF(Div6Monthly!$A$2:$A$169,'Miami(1)'!$A12,Div6Monthly!#REF!)</f>
        <v>#REF!</v>
      </c>
      <c r="W12" s="12" t="e">
        <f>SUMIF(Div6Monthly!$A$2:$A$169,'Miami(1)'!$A12,Div6Monthly!#REF!)</f>
        <v>#REF!</v>
      </c>
      <c r="X12" s="12" t="e">
        <f>SUMIF(Div6Monthly!$A$2:$A$169,'Miami(1)'!$A12,Div6Monthly!#REF!)</f>
        <v>#REF!</v>
      </c>
      <c r="Y12" s="12" t="e">
        <f>SUMIF(Div6Monthly!$A$2:$A$169,'Miami(1)'!$A12,Div6Monthly!#REF!)</f>
        <v>#REF!</v>
      </c>
      <c r="Z12" s="12" t="e">
        <f>SUMIF(Div6Monthly!$A$2:$A$169,'Miami(1)'!$A12,Div6Monthly!#REF!)</f>
        <v>#REF!</v>
      </c>
      <c r="AA12" s="12" t="e">
        <f>SUMIF(Div6Monthly!$A$2:$A$169,'Miami(1)'!$A12,Div6Monthly!#REF!)</f>
        <v>#REF!</v>
      </c>
      <c r="AB12" s="12" t="e">
        <f>SUMIF(Div6Monthly!$A$2:$A$169,'Miami(1)'!$A12,Div6Monthly!#REF!)</f>
        <v>#REF!</v>
      </c>
      <c r="AC12" s="12" t="e">
        <f>SUMIF(Div6Monthly!$A$2:$A$169,'Miami(1)'!$A12,Div6Monthly!#REF!)</f>
        <v>#REF!</v>
      </c>
      <c r="AD12" s="12" t="e">
        <f>SUMIF(Div6Monthly!$A$2:$A$169,'Miami(1)'!$A12,Div6Monthly!#REF!)</f>
        <v>#REF!</v>
      </c>
      <c r="AE12" s="12" t="e">
        <f>SUMIF(Div6Monthly!$A$2:$A$169,'Miami(1)'!$A12,Div6Monthly!#REF!)</f>
        <v>#REF!</v>
      </c>
      <c r="AF12" s="12" t="e">
        <f>SUMIF(Div6Monthly!$A$2:$A$169,'Miami(1)'!$A12,Div6Monthly!#REF!)</f>
        <v>#REF!</v>
      </c>
      <c r="AG12" s="12" t="e">
        <f>SUMIF(Div6Monthly!$A$2:$A$169,'Miami(1)'!$A12,Div6Monthly!#REF!)</f>
        <v>#REF!</v>
      </c>
      <c r="AH12" s="12" t="e">
        <f>SUMIF(Div6Monthly!$A$2:$A$169,'Miami(1)'!$A12,Div6Monthly!#REF!)</f>
        <v>#REF!</v>
      </c>
      <c r="AI12" s="12" t="e">
        <f>SUMIF(Div6Monthly!$A$2:$A$169,'Miami(1)'!$A12,Div6Monthly!#REF!)</f>
        <v>#REF!</v>
      </c>
      <c r="AJ12" s="12" t="e">
        <f>SUMIF(Div6Monthly!$A$2:$A$169,'Miami(1)'!$A12,Div6Monthly!#REF!)</f>
        <v>#REF!</v>
      </c>
      <c r="AK12" s="12" t="e">
        <f>SUMIF(Div6Monthly!$A$2:$A$169,'Miami(1)'!$A12,Div6Monthly!#REF!)</f>
        <v>#REF!</v>
      </c>
      <c r="AL12" s="12" t="e">
        <f>SUMIF(Div6Monthly!$A$2:$A$169,'Miami(1)'!$A12,Div6Monthly!#REF!)</f>
        <v>#REF!</v>
      </c>
      <c r="AM12" s="25"/>
      <c r="AN12" s="12" t="e">
        <f>SUMIF(Div6Monthly!$A$2:$A$169,'Miami(1)'!$A12,Div6Monthly!#REF!)/12</f>
        <v>#REF!</v>
      </c>
      <c r="AO12" s="12" t="e">
        <f>SUMIF(Div6Monthly!$A$2:$A$169,'Miami(1)'!$A12,Div6Monthly!#REF!)/12</f>
        <v>#REF!</v>
      </c>
      <c r="AP12" s="12" t="e">
        <f>SUMIF(Div6Monthly!$A$2:$A$169,'Miami(1)'!$A12,Div6Monthly!#REF!)/12</f>
        <v>#REF!</v>
      </c>
      <c r="AQ12" s="12" t="e">
        <f>SUMIF(Div6Monthly!$A$2:$A$169,'Miami(1)'!$A12,Div6Monthly!#REF!)/12</f>
        <v>#REF!</v>
      </c>
      <c r="AR12" s="12" t="e">
        <f>SUMIF(Div6Monthly!$A$2:$A$169,'Miami(1)'!$A12,Div6Monthly!#REF!)/12</f>
        <v>#REF!</v>
      </c>
      <c r="AS12" s="12" t="e">
        <f>SUMIF(Div6Monthly!$A$2:$A$169,'Miami(1)'!$A12,Div6Monthly!#REF!)/12</f>
        <v>#REF!</v>
      </c>
      <c r="AT12" s="12" t="e">
        <f>SUMIF(Div6Monthly!$A$2:$A$169,'Miami(1)'!$A12,Div6Monthly!#REF!)/12</f>
        <v>#REF!</v>
      </c>
      <c r="AU12" s="12" t="e">
        <f>SUMIF(Div6Monthly!$A$2:$A$169,'Miami(1)'!$A12,Div6Monthly!#REF!)/12</f>
        <v>#REF!</v>
      </c>
      <c r="AV12" s="12" t="e">
        <f>SUMIF(Div6Monthly!$A$2:$A$169,'Miami(1)'!$A12,Div6Monthly!#REF!)/12</f>
        <v>#REF!</v>
      </c>
      <c r="AW12" s="12" t="e">
        <f>SUMIF(Div6Monthly!$A$2:$A$169,'Miami(1)'!$A12,Div6Monthly!#REF!)/12</f>
        <v>#REF!</v>
      </c>
      <c r="AX12" s="12" t="e">
        <f>SUMIF(Div6Monthly!$A$2:$A$169,'Miami(1)'!$A12,Div6Monthly!#REF!)/12</f>
        <v>#REF!</v>
      </c>
      <c r="AY12" s="12" t="e">
        <f>SUMIF(Div6Monthly!$A$2:$A$169,'Miami(1)'!$A12,Div6Monthly!#REF!)/12</f>
        <v>#REF!</v>
      </c>
      <c r="AZ12" s="12" t="e">
        <f>SUMIF(Div6Monthly!$A$2:$A$169,'Miami(1)'!$A12,Div6Monthly!#REF!)/12</f>
        <v>#REF!</v>
      </c>
      <c r="BA12" s="12" t="e">
        <f>SUMIF(Div6Monthly!$A$2:$A$169,'Miami(1)'!$A12,Div6Monthly!#REF!)/12</f>
        <v>#REF!</v>
      </c>
      <c r="BB12" s="12" t="e">
        <f>SUMIF(Div6Monthly!$A$2:$A$169,'Miami(1)'!$A12,Div6Monthly!#REF!)/12</f>
        <v>#REF!</v>
      </c>
      <c r="BC12" s="12" t="e">
        <f>SUMIF(Div6Monthly!$A$2:$A$169,'Miami(1)'!$A12,Div6Monthly!#REF!)/12</f>
        <v>#REF!</v>
      </c>
      <c r="BD12" s="12" t="e">
        <f>SUMIF(Div6Monthly!$A$2:$A$169,'Miami(1)'!$A12,Div6Monthly!#REF!)/12</f>
        <v>#REF!</v>
      </c>
      <c r="BE12" s="12" t="e">
        <f>SUMIF(Div6Monthly!$A$2:$A$169,'Miami(1)'!$A12,Div6Monthly!#REF!)/12</f>
        <v>#REF!</v>
      </c>
    </row>
    <row r="13" spans="1:57" x14ac:dyDescent="0.2">
      <c r="A13" s="34">
        <f t="shared" si="7"/>
        <v>2026</v>
      </c>
      <c r="B13" s="21">
        <f>SUMIF(Div6Monthly!$A$2:$A$307,'Jacksonville(6)'!$A13,Div6Monthly!C$2:C$307)</f>
        <v>11700378.257732734</v>
      </c>
      <c r="C13" s="21">
        <f>SUMIF(Div6Monthly!$A$2:$A$307,'Jacksonville(6)'!$A13,Div6Monthly!E$2:E$307)/12</f>
        <v>58546.58404164348</v>
      </c>
      <c r="D13" s="21">
        <f t="shared" si="0"/>
        <v>199.84732583903437</v>
      </c>
      <c r="E13" s="21">
        <f>SUMIF(Div6Monthly!$A$2:$A$307,'Jacksonville(6)'!$A13,Div6Monthly!D$2:D$307)</f>
        <v>11700378.257732734</v>
      </c>
      <c r="F13" s="21">
        <f t="shared" si="1"/>
        <v>199.84732583903437</v>
      </c>
      <c r="H13" s="21">
        <f>SUMIF(Div6Monthly!$A$2:$A$307,'Jacksonville(6)'!$A13,Div6Monthly!F$2:F$307)</f>
        <v>37707557.659020454</v>
      </c>
      <c r="I13" s="21">
        <f>SUMIF(Div6Monthly!$A$2:$A$307,'Jacksonville(6)'!$A13,Div6Monthly!H$2:H$307)/12</f>
        <v>4482.3664357374746</v>
      </c>
      <c r="J13" s="21">
        <f t="shared" si="2"/>
        <v>8412.4219203458561</v>
      </c>
      <c r="K13" s="21">
        <f>SUMIF(Div6Monthly!$A$2:$A$307,'Jacksonville(6)'!$A13,Div6Monthly!G$2:G$307)</f>
        <v>37707557.659020454</v>
      </c>
      <c r="L13" s="21">
        <f t="shared" si="3"/>
        <v>8412.4219203458561</v>
      </c>
      <c r="N13" s="21">
        <f t="shared" si="4"/>
        <v>49407935.916753188</v>
      </c>
      <c r="O13" s="21">
        <f t="shared" si="5"/>
        <v>63028.950477380953</v>
      </c>
      <c r="P13" s="21">
        <f t="shared" si="8"/>
        <v>783.89272774713413</v>
      </c>
      <c r="Q13" s="21">
        <f t="shared" si="6"/>
        <v>49407935.916753188</v>
      </c>
      <c r="R13" s="21">
        <f t="shared" si="9"/>
        <v>783.89272774713413</v>
      </c>
      <c r="T13" s="35"/>
      <c r="U13" s="12" t="e">
        <f>SUMIF(Div6Monthly!$A$2:$A$169,'Miami(1)'!$A13,Div6Monthly!#REF!)</f>
        <v>#REF!</v>
      </c>
      <c r="V13" s="12" t="e">
        <f>SUMIF(Div6Monthly!$A$2:$A$169,'Miami(1)'!$A13,Div6Monthly!#REF!)</f>
        <v>#REF!</v>
      </c>
      <c r="W13" s="12" t="e">
        <f>SUMIF(Div6Monthly!$A$2:$A$169,'Miami(1)'!$A13,Div6Monthly!#REF!)</f>
        <v>#REF!</v>
      </c>
      <c r="X13" s="12" t="e">
        <f>SUMIF(Div6Monthly!$A$2:$A$169,'Miami(1)'!$A13,Div6Monthly!#REF!)</f>
        <v>#REF!</v>
      </c>
      <c r="Y13" s="12" t="e">
        <f>SUMIF(Div6Monthly!$A$2:$A$169,'Miami(1)'!$A13,Div6Monthly!#REF!)</f>
        <v>#REF!</v>
      </c>
      <c r="Z13" s="12" t="e">
        <f>SUMIF(Div6Monthly!$A$2:$A$169,'Miami(1)'!$A13,Div6Monthly!#REF!)</f>
        <v>#REF!</v>
      </c>
      <c r="AA13" s="12" t="e">
        <f>SUMIF(Div6Monthly!$A$2:$A$169,'Miami(1)'!$A13,Div6Monthly!#REF!)</f>
        <v>#REF!</v>
      </c>
      <c r="AB13" s="12" t="e">
        <f>SUMIF(Div6Monthly!$A$2:$A$169,'Miami(1)'!$A13,Div6Monthly!#REF!)</f>
        <v>#REF!</v>
      </c>
      <c r="AC13" s="12" t="e">
        <f>SUMIF(Div6Monthly!$A$2:$A$169,'Miami(1)'!$A13,Div6Monthly!#REF!)</f>
        <v>#REF!</v>
      </c>
      <c r="AD13" s="12" t="e">
        <f>SUMIF(Div6Monthly!$A$2:$A$169,'Miami(1)'!$A13,Div6Monthly!#REF!)</f>
        <v>#REF!</v>
      </c>
      <c r="AE13" s="12" t="e">
        <f>SUMIF(Div6Monthly!$A$2:$A$169,'Miami(1)'!$A13,Div6Monthly!#REF!)</f>
        <v>#REF!</v>
      </c>
      <c r="AF13" s="12" t="e">
        <f>SUMIF(Div6Monthly!$A$2:$A$169,'Miami(1)'!$A13,Div6Monthly!#REF!)</f>
        <v>#REF!</v>
      </c>
      <c r="AG13" s="12" t="e">
        <f>SUMIF(Div6Monthly!$A$2:$A$169,'Miami(1)'!$A13,Div6Monthly!#REF!)</f>
        <v>#REF!</v>
      </c>
      <c r="AH13" s="12" t="e">
        <f>SUMIF(Div6Monthly!$A$2:$A$169,'Miami(1)'!$A13,Div6Monthly!#REF!)</f>
        <v>#REF!</v>
      </c>
      <c r="AI13" s="12" t="e">
        <f>SUMIF(Div6Monthly!$A$2:$A$169,'Miami(1)'!$A13,Div6Monthly!#REF!)</f>
        <v>#REF!</v>
      </c>
      <c r="AJ13" s="12" t="e">
        <f>SUMIF(Div6Monthly!$A$2:$A$169,'Miami(1)'!$A13,Div6Monthly!#REF!)</f>
        <v>#REF!</v>
      </c>
      <c r="AK13" s="12" t="e">
        <f>SUMIF(Div6Monthly!$A$2:$A$169,'Miami(1)'!$A13,Div6Monthly!#REF!)</f>
        <v>#REF!</v>
      </c>
      <c r="AL13" s="12" t="e">
        <f>SUMIF(Div6Monthly!$A$2:$A$169,'Miami(1)'!$A13,Div6Monthly!#REF!)</f>
        <v>#REF!</v>
      </c>
      <c r="AM13" s="25"/>
      <c r="AN13" s="12" t="e">
        <f>SUMIF(Div6Monthly!$A$2:$A$169,'Miami(1)'!$A13,Div6Monthly!#REF!)/12</f>
        <v>#REF!</v>
      </c>
      <c r="AO13" s="12" t="e">
        <f>SUMIF(Div6Monthly!$A$2:$A$169,'Miami(1)'!$A13,Div6Monthly!#REF!)/12</f>
        <v>#REF!</v>
      </c>
      <c r="AP13" s="12" t="e">
        <f>SUMIF(Div6Monthly!$A$2:$A$169,'Miami(1)'!$A13,Div6Monthly!#REF!)/12</f>
        <v>#REF!</v>
      </c>
      <c r="AQ13" s="12" t="e">
        <f>SUMIF(Div6Monthly!$A$2:$A$169,'Miami(1)'!$A13,Div6Monthly!#REF!)/12</f>
        <v>#REF!</v>
      </c>
      <c r="AR13" s="12" t="e">
        <f>SUMIF(Div6Monthly!$A$2:$A$169,'Miami(1)'!$A13,Div6Monthly!#REF!)/12</f>
        <v>#REF!</v>
      </c>
      <c r="AS13" s="12" t="e">
        <f>SUMIF(Div6Monthly!$A$2:$A$169,'Miami(1)'!$A13,Div6Monthly!#REF!)/12</f>
        <v>#REF!</v>
      </c>
      <c r="AT13" s="12" t="e">
        <f>SUMIF(Div6Monthly!$A$2:$A$169,'Miami(1)'!$A13,Div6Monthly!#REF!)/12</f>
        <v>#REF!</v>
      </c>
      <c r="AU13" s="12" t="e">
        <f>SUMIF(Div6Monthly!$A$2:$A$169,'Miami(1)'!$A13,Div6Monthly!#REF!)/12</f>
        <v>#REF!</v>
      </c>
      <c r="AV13" s="12" t="e">
        <f>SUMIF(Div6Monthly!$A$2:$A$169,'Miami(1)'!$A13,Div6Monthly!#REF!)/12</f>
        <v>#REF!</v>
      </c>
      <c r="AW13" s="12" t="e">
        <f>SUMIF(Div6Monthly!$A$2:$A$169,'Miami(1)'!$A13,Div6Monthly!#REF!)/12</f>
        <v>#REF!</v>
      </c>
      <c r="AX13" s="12" t="e">
        <f>SUMIF(Div6Monthly!$A$2:$A$169,'Miami(1)'!$A13,Div6Monthly!#REF!)/12</f>
        <v>#REF!</v>
      </c>
      <c r="AY13" s="12" t="e">
        <f>SUMIF(Div6Monthly!$A$2:$A$169,'Miami(1)'!$A13,Div6Monthly!#REF!)/12</f>
        <v>#REF!</v>
      </c>
      <c r="AZ13" s="12" t="e">
        <f>SUMIF(Div6Monthly!$A$2:$A$169,'Miami(1)'!$A13,Div6Monthly!#REF!)/12</f>
        <v>#REF!</v>
      </c>
      <c r="BA13" s="12" t="e">
        <f>SUMIF(Div6Monthly!$A$2:$A$169,'Miami(1)'!$A13,Div6Monthly!#REF!)/12</f>
        <v>#REF!</v>
      </c>
      <c r="BB13" s="12" t="e">
        <f>SUMIF(Div6Monthly!$A$2:$A$169,'Miami(1)'!$A13,Div6Monthly!#REF!)/12</f>
        <v>#REF!</v>
      </c>
      <c r="BC13" s="12" t="e">
        <f>SUMIF(Div6Monthly!$A$2:$A$169,'Miami(1)'!$A13,Div6Monthly!#REF!)/12</f>
        <v>#REF!</v>
      </c>
      <c r="BD13" s="12" t="e">
        <f>SUMIF(Div6Monthly!$A$2:$A$169,'Miami(1)'!$A13,Div6Monthly!#REF!)/12</f>
        <v>#REF!</v>
      </c>
      <c r="BE13" s="12" t="e">
        <f>SUMIF(Div6Monthly!$A$2:$A$169,'Miami(1)'!$A13,Div6Monthly!#REF!)/12</f>
        <v>#REF!</v>
      </c>
    </row>
    <row r="14" spans="1:57" ht="13.5" thickBot="1" x14ac:dyDescent="0.25">
      <c r="A14" s="34">
        <f t="shared" si="7"/>
        <v>2027</v>
      </c>
      <c r="B14" s="21">
        <f>SUMIF(Div6Monthly!$A$2:$A$307,'Jacksonville(6)'!$A14,Div6Monthly!C$2:C$307)</f>
        <v>12327639.977539703</v>
      </c>
      <c r="C14" s="21">
        <f>SUMIF(Div6Monthly!$A$2:$A$307,'Jacksonville(6)'!$A14,Div6Monthly!E$2:E$307)/12</f>
        <v>61995.406978264313</v>
      </c>
      <c r="D14" s="21">
        <f t="shared" si="0"/>
        <v>198.84763369424761</v>
      </c>
      <c r="E14" s="21">
        <f>SUMIF(Div6Monthly!$A$2:$A$307,'Jacksonville(6)'!$A14,Div6Monthly!D$2:D$307)</f>
        <v>12327639.977539703</v>
      </c>
      <c r="F14" s="21">
        <f t="shared" si="1"/>
        <v>198.84763369424761</v>
      </c>
      <c r="H14" s="21">
        <f>SUMIF(Div6Monthly!$A$2:$A$307,'Jacksonville(6)'!$A14,Div6Monthly!F$2:F$307)</f>
        <v>38731517.783849441</v>
      </c>
      <c r="I14" s="21">
        <f>SUMIF(Div6Monthly!$A$2:$A$307,'Jacksonville(6)'!$A14,Div6Monthly!H$2:H$307)/12</f>
        <v>4587.8505412866261</v>
      </c>
      <c r="J14" s="21">
        <f t="shared" si="2"/>
        <v>8442.1925769594691</v>
      </c>
      <c r="K14" s="21">
        <f>SUMIF(Div6Monthly!$A$2:$A$307,'Jacksonville(6)'!$A14,Div6Monthly!G$2:G$307)</f>
        <v>38731517.783849441</v>
      </c>
      <c r="L14" s="21">
        <f t="shared" si="3"/>
        <v>8442.1925769594691</v>
      </c>
      <c r="N14" s="21">
        <f t="shared" si="4"/>
        <v>51059157.761389144</v>
      </c>
      <c r="O14" s="21">
        <f t="shared" si="5"/>
        <v>66583.257519550942</v>
      </c>
      <c r="P14" s="21">
        <f t="shared" si="8"/>
        <v>766.84679698040554</v>
      </c>
      <c r="Q14" s="21">
        <f t="shared" si="6"/>
        <v>51059157.761389144</v>
      </c>
      <c r="R14" s="21">
        <f t="shared" si="9"/>
        <v>766.84679698040554</v>
      </c>
      <c r="T14" s="38"/>
      <c r="U14" s="19" t="e">
        <f>SUMIF(Div6Monthly!$A$2:$A$169,'Miami(1)'!$A14,Div6Monthly!#REF!)</f>
        <v>#REF!</v>
      </c>
      <c r="V14" s="19" t="e">
        <f>SUMIF(Div6Monthly!$A$2:$A$169,'Miami(1)'!$A14,Div6Monthly!#REF!)</f>
        <v>#REF!</v>
      </c>
      <c r="W14" s="19" t="e">
        <f>SUMIF(Div6Monthly!$A$2:$A$169,'Miami(1)'!$A14,Div6Monthly!#REF!)</f>
        <v>#REF!</v>
      </c>
      <c r="X14" s="19" t="e">
        <f>SUMIF(Div6Monthly!$A$2:$A$169,'Miami(1)'!$A14,Div6Monthly!#REF!)</f>
        <v>#REF!</v>
      </c>
      <c r="Y14" s="19" t="e">
        <f>SUMIF(Div6Monthly!$A$2:$A$169,'Miami(1)'!$A14,Div6Monthly!#REF!)</f>
        <v>#REF!</v>
      </c>
      <c r="Z14" s="19" t="e">
        <f>SUMIF(Div6Monthly!$A$2:$A$169,'Miami(1)'!$A14,Div6Monthly!#REF!)</f>
        <v>#REF!</v>
      </c>
      <c r="AA14" s="19" t="e">
        <f>SUMIF(Div6Monthly!$A$2:$A$169,'Miami(1)'!$A14,Div6Monthly!#REF!)</f>
        <v>#REF!</v>
      </c>
      <c r="AB14" s="19" t="e">
        <f>SUMIF(Div6Monthly!$A$2:$A$169,'Miami(1)'!$A14,Div6Monthly!#REF!)</f>
        <v>#REF!</v>
      </c>
      <c r="AC14" s="19" t="e">
        <f>SUMIF(Div6Monthly!$A$2:$A$169,'Miami(1)'!$A14,Div6Monthly!#REF!)</f>
        <v>#REF!</v>
      </c>
      <c r="AD14" s="19" t="e">
        <f>SUMIF(Div6Monthly!$A$2:$A$169,'Miami(1)'!$A14,Div6Monthly!#REF!)</f>
        <v>#REF!</v>
      </c>
      <c r="AE14" s="19" t="e">
        <f>SUMIF(Div6Monthly!$A$2:$A$169,'Miami(1)'!$A14,Div6Monthly!#REF!)</f>
        <v>#REF!</v>
      </c>
      <c r="AF14" s="19" t="e">
        <f>SUMIF(Div6Monthly!$A$2:$A$169,'Miami(1)'!$A14,Div6Monthly!#REF!)</f>
        <v>#REF!</v>
      </c>
      <c r="AG14" s="19" t="e">
        <f>SUMIF(Div6Monthly!$A$2:$A$169,'Miami(1)'!$A14,Div6Monthly!#REF!)</f>
        <v>#REF!</v>
      </c>
      <c r="AH14" s="19" t="e">
        <f>SUMIF(Div6Monthly!$A$2:$A$169,'Miami(1)'!$A14,Div6Monthly!#REF!)</f>
        <v>#REF!</v>
      </c>
      <c r="AI14" s="19" t="e">
        <f>SUMIF(Div6Monthly!$A$2:$A$169,'Miami(1)'!$A14,Div6Monthly!#REF!)</f>
        <v>#REF!</v>
      </c>
      <c r="AJ14" s="19" t="e">
        <f>SUMIF(Div6Monthly!$A$2:$A$169,'Miami(1)'!$A14,Div6Monthly!#REF!)</f>
        <v>#REF!</v>
      </c>
      <c r="AK14" s="19" t="e">
        <f>SUMIF(Div6Monthly!$A$2:$A$169,'Miami(1)'!$A14,Div6Monthly!#REF!)</f>
        <v>#REF!</v>
      </c>
      <c r="AL14" s="19" t="e">
        <f>SUMIF(Div6Monthly!$A$2:$A$169,'Miami(1)'!$A14,Div6Monthly!#REF!)</f>
        <v>#REF!</v>
      </c>
      <c r="AM14" s="28"/>
      <c r="AN14" s="19" t="e">
        <f>SUMIF(Div6Monthly!$A$2:$A$169,'Miami(1)'!$A14,Div6Monthly!#REF!)/12</f>
        <v>#REF!</v>
      </c>
      <c r="AO14" s="19" t="e">
        <f>SUMIF(Div6Monthly!$A$2:$A$169,'Miami(1)'!$A14,Div6Monthly!#REF!)/12</f>
        <v>#REF!</v>
      </c>
      <c r="AP14" s="19" t="e">
        <f>SUMIF(Div6Monthly!$A$2:$A$169,'Miami(1)'!$A14,Div6Monthly!#REF!)/12</f>
        <v>#REF!</v>
      </c>
      <c r="AQ14" s="19" t="e">
        <f>SUMIF(Div6Monthly!$A$2:$A$169,'Miami(1)'!$A14,Div6Monthly!#REF!)/12</f>
        <v>#REF!</v>
      </c>
      <c r="AR14" s="19" t="e">
        <f>SUMIF(Div6Monthly!$A$2:$A$169,'Miami(1)'!$A14,Div6Monthly!#REF!)/12</f>
        <v>#REF!</v>
      </c>
      <c r="AS14" s="19" t="e">
        <f>SUMIF(Div6Monthly!$A$2:$A$169,'Miami(1)'!$A14,Div6Monthly!#REF!)/12</f>
        <v>#REF!</v>
      </c>
      <c r="AT14" s="19" t="e">
        <f>SUMIF(Div6Monthly!$A$2:$A$169,'Miami(1)'!$A14,Div6Monthly!#REF!)/12</f>
        <v>#REF!</v>
      </c>
      <c r="AU14" s="19" t="e">
        <f>SUMIF(Div6Monthly!$A$2:$A$169,'Miami(1)'!$A14,Div6Monthly!#REF!)/12</f>
        <v>#REF!</v>
      </c>
      <c r="AV14" s="19" t="e">
        <f>SUMIF(Div6Monthly!$A$2:$A$169,'Miami(1)'!$A14,Div6Monthly!#REF!)/12</f>
        <v>#REF!</v>
      </c>
      <c r="AW14" s="19" t="e">
        <f>SUMIF(Div6Monthly!$A$2:$A$169,'Miami(1)'!$A14,Div6Monthly!#REF!)/12</f>
        <v>#REF!</v>
      </c>
      <c r="AX14" s="19" t="e">
        <f>SUMIF(Div6Monthly!$A$2:$A$169,'Miami(1)'!$A14,Div6Monthly!#REF!)/12</f>
        <v>#REF!</v>
      </c>
      <c r="AY14" s="19" t="e">
        <f>SUMIF(Div6Monthly!$A$2:$A$169,'Miami(1)'!$A14,Div6Monthly!#REF!)/12</f>
        <v>#REF!</v>
      </c>
      <c r="AZ14" s="19" t="e">
        <f>SUMIF(Div6Monthly!$A$2:$A$169,'Miami(1)'!$A14,Div6Monthly!#REF!)/12</f>
        <v>#REF!</v>
      </c>
      <c r="BA14" s="19" t="e">
        <f>SUMIF(Div6Monthly!$A$2:$A$169,'Miami(1)'!$A14,Div6Monthly!#REF!)/12</f>
        <v>#REF!</v>
      </c>
      <c r="BB14" s="19" t="e">
        <f>SUMIF(Div6Monthly!$A$2:$A$169,'Miami(1)'!$A14,Div6Monthly!#REF!)/12</f>
        <v>#REF!</v>
      </c>
      <c r="BC14" s="19" t="e">
        <f>SUMIF(Div6Monthly!$A$2:$A$169,'Miami(1)'!$A14,Div6Monthly!#REF!)/12</f>
        <v>#REF!</v>
      </c>
      <c r="BD14" s="19" t="e">
        <f>SUMIF(Div6Monthly!$A$2:$A$169,'Miami(1)'!$A14,Div6Monthly!#REF!)/12</f>
        <v>#REF!</v>
      </c>
      <c r="BE14" s="19" t="e">
        <f>SUMIF(Div6Monthly!$A$2:$A$169,'Miami(1)'!$A14,Div6Monthly!#REF!)/12</f>
        <v>#REF!</v>
      </c>
    </row>
    <row r="15" spans="1:57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  <c r="T15" s="35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25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  <c r="T16" s="35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25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">
      <c r="A17" s="34">
        <f t="shared" ref="A17:A27" si="10">A4</f>
        <v>2017</v>
      </c>
      <c r="B17" s="23">
        <f t="shared" ref="B17:F27" si="11">B4/B3-1</f>
        <v>-1.42123115626136E-3</v>
      </c>
      <c r="C17" s="23">
        <f t="shared" si="11"/>
        <v>7.1087191343402356E-2</v>
      </c>
      <c r="D17" s="23">
        <f t="shared" si="11"/>
        <v>-6.7696097092451168E-2</v>
      </c>
      <c r="E17" s="23">
        <f t="shared" si="11"/>
        <v>0.16375184981869917</v>
      </c>
      <c r="F17" s="23">
        <f t="shared" si="11"/>
        <v>8.6514579974645178E-2</v>
      </c>
      <c r="H17" s="23">
        <f t="shared" ref="H17:L27" si="12">H4/H3-1</f>
        <v>7.1446633432534767E-3</v>
      </c>
      <c r="I17" s="23">
        <f t="shared" si="12"/>
        <v>1.8120985664395572E-2</v>
      </c>
      <c r="J17" s="23">
        <f t="shared" si="12"/>
        <v>-1.0780960687082897E-2</v>
      </c>
      <c r="K17" s="23">
        <f t="shared" si="12"/>
        <v>4.764135601057351E-2</v>
      </c>
      <c r="L17" s="23">
        <f t="shared" si="12"/>
        <v>2.8994953214635855E-2</v>
      </c>
      <c r="N17" s="23">
        <f t="shared" ref="N17:R27" si="13">N4/N3-1</f>
        <v>5.9902125361046554E-3</v>
      </c>
      <c r="O17" s="23">
        <f t="shared" si="13"/>
        <v>6.397149531483759E-2</v>
      </c>
      <c r="P17" s="23">
        <f t="shared" si="13"/>
        <v>-5.4495146753509416E-2</v>
      </c>
      <c r="Q17" s="23">
        <f t="shared" si="13"/>
        <v>6.3433964243449825E-2</v>
      </c>
      <c r="R17" s="23">
        <f t="shared" si="13"/>
        <v>-5.0521191005103994E-4</v>
      </c>
      <c r="T17" s="35"/>
      <c r="U17" s="16" t="e">
        <f t="shared" ref="U17:AL17" si="14">U4/U3-1</f>
        <v>#REF!</v>
      </c>
      <c r="V17" s="16" t="e">
        <f t="shared" si="14"/>
        <v>#REF!</v>
      </c>
      <c r="W17" s="16" t="e">
        <f t="shared" si="14"/>
        <v>#REF!</v>
      </c>
      <c r="X17" s="16" t="e">
        <f t="shared" si="14"/>
        <v>#REF!</v>
      </c>
      <c r="Y17" s="16" t="e">
        <f t="shared" si="14"/>
        <v>#REF!</v>
      </c>
      <c r="Z17" s="16" t="e">
        <f t="shared" si="14"/>
        <v>#REF!</v>
      </c>
      <c r="AA17" s="16" t="e">
        <f t="shared" si="14"/>
        <v>#REF!</v>
      </c>
      <c r="AB17" s="16" t="e">
        <f t="shared" si="14"/>
        <v>#REF!</v>
      </c>
      <c r="AC17" s="16" t="e">
        <f t="shared" si="14"/>
        <v>#REF!</v>
      </c>
      <c r="AD17" s="16" t="e">
        <f t="shared" si="14"/>
        <v>#REF!</v>
      </c>
      <c r="AE17" s="16" t="e">
        <f t="shared" si="14"/>
        <v>#REF!</v>
      </c>
      <c r="AF17" s="16" t="e">
        <f t="shared" si="14"/>
        <v>#REF!</v>
      </c>
      <c r="AG17" s="16" t="e">
        <f t="shared" si="14"/>
        <v>#REF!</v>
      </c>
      <c r="AH17" s="16" t="e">
        <f t="shared" si="14"/>
        <v>#REF!</v>
      </c>
      <c r="AI17" s="16" t="e">
        <f t="shared" si="14"/>
        <v>#REF!</v>
      </c>
      <c r="AJ17" s="16" t="e">
        <f t="shared" si="14"/>
        <v>#REF!</v>
      </c>
      <c r="AK17" s="16" t="e">
        <f t="shared" si="14"/>
        <v>#REF!</v>
      </c>
      <c r="AL17" s="16" t="e">
        <f t="shared" si="14"/>
        <v>#REF!</v>
      </c>
      <c r="AM17" s="25"/>
      <c r="AN17" s="16" t="e">
        <f t="shared" ref="AN17:BE17" si="15">AN4/AN3-1</f>
        <v>#REF!</v>
      </c>
      <c r="AO17" s="16" t="e">
        <f t="shared" si="15"/>
        <v>#REF!</v>
      </c>
      <c r="AP17" s="16" t="e">
        <f t="shared" si="15"/>
        <v>#REF!</v>
      </c>
      <c r="AQ17" s="16" t="e">
        <f t="shared" si="15"/>
        <v>#REF!</v>
      </c>
      <c r="AR17" s="16" t="e">
        <f t="shared" si="15"/>
        <v>#REF!</v>
      </c>
      <c r="AS17" s="16" t="e">
        <f t="shared" si="15"/>
        <v>#REF!</v>
      </c>
      <c r="AT17" s="16" t="e">
        <f t="shared" si="15"/>
        <v>#REF!</v>
      </c>
      <c r="AU17" s="16" t="e">
        <f t="shared" si="15"/>
        <v>#REF!</v>
      </c>
      <c r="AV17" s="16" t="e">
        <f t="shared" si="15"/>
        <v>#REF!</v>
      </c>
      <c r="AW17" s="16" t="e">
        <f t="shared" si="15"/>
        <v>#REF!</v>
      </c>
      <c r="AX17" s="16" t="e">
        <f t="shared" si="15"/>
        <v>#REF!</v>
      </c>
      <c r="AY17" s="16" t="e">
        <f t="shared" si="15"/>
        <v>#REF!</v>
      </c>
      <c r="AZ17" s="16" t="e">
        <f t="shared" si="15"/>
        <v>#REF!</v>
      </c>
      <c r="BA17" s="16" t="e">
        <f t="shared" si="15"/>
        <v>#REF!</v>
      </c>
      <c r="BB17" s="16" t="e">
        <f t="shared" si="15"/>
        <v>#REF!</v>
      </c>
      <c r="BC17" s="16" t="e">
        <f t="shared" si="15"/>
        <v>#REF!</v>
      </c>
      <c r="BD17" s="16" t="e">
        <f t="shared" si="15"/>
        <v>#REF!</v>
      </c>
      <c r="BE17" s="16" t="e">
        <f t="shared" si="15"/>
        <v>#REF!</v>
      </c>
    </row>
    <row r="18" spans="1:57" x14ac:dyDescent="0.2">
      <c r="A18" s="34">
        <f t="shared" si="10"/>
        <v>2018</v>
      </c>
      <c r="B18" s="23">
        <f t="shared" si="11"/>
        <v>0.23575253652521866</v>
      </c>
      <c r="C18" s="23">
        <f t="shared" si="11"/>
        <v>0.11517652096064768</v>
      </c>
      <c r="D18" s="23">
        <f t="shared" si="11"/>
        <v>0.108122806836628</v>
      </c>
      <c r="E18" s="23">
        <f t="shared" si="11"/>
        <v>5.245946016434222E-2</v>
      </c>
      <c r="F18" s="23">
        <f t="shared" si="11"/>
        <v>-5.6239581463102484E-2</v>
      </c>
      <c r="H18" s="23">
        <f t="shared" si="12"/>
        <v>8.257517779244905E-2</v>
      </c>
      <c r="I18" s="23">
        <f t="shared" si="12"/>
        <v>3.48773057641103E-2</v>
      </c>
      <c r="J18" s="23">
        <f t="shared" si="12"/>
        <v>4.6090364299872677E-2</v>
      </c>
      <c r="K18" s="23">
        <f t="shared" si="12"/>
        <v>3.8986344276665585E-2</v>
      </c>
      <c r="L18" s="23">
        <f t="shared" si="12"/>
        <v>3.9705562095799785E-3</v>
      </c>
      <c r="N18" s="23">
        <f t="shared" si="13"/>
        <v>0.10306724916767807</v>
      </c>
      <c r="O18" s="23">
        <f t="shared" si="13"/>
        <v>0.10485368034783682</v>
      </c>
      <c r="P18" s="23">
        <f t="shared" si="13"/>
        <v>-1.616893903631178E-3</v>
      </c>
      <c r="Q18" s="23">
        <f t="shared" si="13"/>
        <v>4.0991740961769274E-2</v>
      </c>
      <c r="R18" s="23">
        <f t="shared" si="13"/>
        <v>-5.7801264114866635E-2</v>
      </c>
      <c r="T18" s="35"/>
      <c r="U18" s="16" t="e">
        <f t="shared" ref="U18:AL18" si="16">U5/U4-1</f>
        <v>#REF!</v>
      </c>
      <c r="V18" s="16" t="e">
        <f t="shared" si="16"/>
        <v>#REF!</v>
      </c>
      <c r="W18" s="16" t="e">
        <f t="shared" si="16"/>
        <v>#REF!</v>
      </c>
      <c r="X18" s="16" t="e">
        <f t="shared" si="16"/>
        <v>#REF!</v>
      </c>
      <c r="Y18" s="16" t="e">
        <f t="shared" si="16"/>
        <v>#REF!</v>
      </c>
      <c r="Z18" s="16" t="e">
        <f t="shared" si="16"/>
        <v>#REF!</v>
      </c>
      <c r="AA18" s="16" t="e">
        <f t="shared" si="16"/>
        <v>#REF!</v>
      </c>
      <c r="AB18" s="16" t="e">
        <f t="shared" si="16"/>
        <v>#REF!</v>
      </c>
      <c r="AC18" s="16" t="e">
        <f t="shared" si="16"/>
        <v>#REF!</v>
      </c>
      <c r="AD18" s="16" t="e">
        <f t="shared" si="16"/>
        <v>#REF!</v>
      </c>
      <c r="AE18" s="16" t="e">
        <f t="shared" si="16"/>
        <v>#REF!</v>
      </c>
      <c r="AF18" s="16" t="e">
        <f t="shared" si="16"/>
        <v>#REF!</v>
      </c>
      <c r="AG18" s="16" t="e">
        <f t="shared" si="16"/>
        <v>#REF!</v>
      </c>
      <c r="AH18" s="16" t="e">
        <f t="shared" si="16"/>
        <v>#REF!</v>
      </c>
      <c r="AI18" s="16" t="e">
        <f t="shared" si="16"/>
        <v>#REF!</v>
      </c>
      <c r="AJ18" s="16" t="e">
        <f t="shared" si="16"/>
        <v>#REF!</v>
      </c>
      <c r="AK18" s="16" t="e">
        <f t="shared" si="16"/>
        <v>#REF!</v>
      </c>
      <c r="AL18" s="16" t="e">
        <f t="shared" si="16"/>
        <v>#REF!</v>
      </c>
      <c r="AM18" s="25"/>
      <c r="AN18" s="16" t="e">
        <f t="shared" ref="AN18:BE18" si="17">AN5/AN4-1</f>
        <v>#REF!</v>
      </c>
      <c r="AO18" s="16" t="e">
        <f t="shared" si="17"/>
        <v>#REF!</v>
      </c>
      <c r="AP18" s="16" t="e">
        <f t="shared" si="17"/>
        <v>#REF!</v>
      </c>
      <c r="AQ18" s="16" t="e">
        <f t="shared" si="17"/>
        <v>#REF!</v>
      </c>
      <c r="AR18" s="16" t="e">
        <f t="shared" si="17"/>
        <v>#REF!</v>
      </c>
      <c r="AS18" s="16" t="e">
        <f t="shared" si="17"/>
        <v>#REF!</v>
      </c>
      <c r="AT18" s="16" t="e">
        <f t="shared" si="17"/>
        <v>#REF!</v>
      </c>
      <c r="AU18" s="16" t="e">
        <f t="shared" si="17"/>
        <v>#REF!</v>
      </c>
      <c r="AV18" s="16" t="e">
        <f t="shared" si="17"/>
        <v>#REF!</v>
      </c>
      <c r="AW18" s="16" t="e">
        <f t="shared" si="17"/>
        <v>#REF!</v>
      </c>
      <c r="AX18" s="16" t="e">
        <f t="shared" si="17"/>
        <v>#REF!</v>
      </c>
      <c r="AY18" s="16" t="e">
        <f t="shared" si="17"/>
        <v>#REF!</v>
      </c>
      <c r="AZ18" s="16" t="e">
        <f t="shared" si="17"/>
        <v>#REF!</v>
      </c>
      <c r="BA18" s="16" t="e">
        <f t="shared" si="17"/>
        <v>#REF!</v>
      </c>
      <c r="BB18" s="16" t="e">
        <f t="shared" si="17"/>
        <v>#REF!</v>
      </c>
      <c r="BC18" s="16" t="e">
        <f t="shared" si="17"/>
        <v>#REF!</v>
      </c>
      <c r="BD18" s="16" t="e">
        <f t="shared" si="17"/>
        <v>#REF!</v>
      </c>
      <c r="BE18" s="16" t="e">
        <f t="shared" si="17"/>
        <v>#REF!</v>
      </c>
    </row>
    <row r="19" spans="1:57" x14ac:dyDescent="0.2">
      <c r="A19" s="34">
        <f t="shared" si="10"/>
        <v>2019</v>
      </c>
      <c r="B19" s="23">
        <f t="shared" si="11"/>
        <v>4.0622554039073666E-3</v>
      </c>
      <c r="C19" s="23">
        <f t="shared" si="11"/>
        <v>0.12657782008567353</v>
      </c>
      <c r="D19" s="23">
        <f t="shared" si="11"/>
        <v>-0.1087502012710041</v>
      </c>
      <c r="E19" s="23">
        <f t="shared" si="11"/>
        <v>9.6197564579917794E-2</v>
      </c>
      <c r="F19" s="23">
        <f t="shared" si="11"/>
        <v>-2.6966850371193618E-2</v>
      </c>
      <c r="H19" s="23">
        <f t="shared" si="12"/>
        <v>-8.8510760825696311E-3</v>
      </c>
      <c r="I19" s="23">
        <f t="shared" si="12"/>
        <v>2.8185337134645216E-2</v>
      </c>
      <c r="J19" s="23">
        <f t="shared" si="12"/>
        <v>-3.6021145098633967E-2</v>
      </c>
      <c r="K19" s="23">
        <f t="shared" si="12"/>
        <v>1.2750278817124983E-2</v>
      </c>
      <c r="L19" s="23">
        <f t="shared" si="12"/>
        <v>-1.50119416802178E-2</v>
      </c>
      <c r="N19" s="23">
        <f t="shared" si="13"/>
        <v>-6.9157279261621296E-3</v>
      </c>
      <c r="O19" s="23">
        <f t="shared" si="13"/>
        <v>0.11473012311153163</v>
      </c>
      <c r="P19" s="23">
        <f t="shared" si="13"/>
        <v>-0.10912583101113782</v>
      </c>
      <c r="Q19" s="23">
        <f t="shared" si="13"/>
        <v>2.5307760544241553E-2</v>
      </c>
      <c r="R19" s="23">
        <f t="shared" si="13"/>
        <v>-8.021884464527318E-2</v>
      </c>
      <c r="T19" s="35"/>
      <c r="U19" s="16" t="e">
        <f t="shared" ref="U19:AL19" si="18">U6/U5-1</f>
        <v>#REF!</v>
      </c>
      <c r="V19" s="16" t="e">
        <f t="shared" si="18"/>
        <v>#REF!</v>
      </c>
      <c r="W19" s="16" t="e">
        <f t="shared" si="18"/>
        <v>#REF!</v>
      </c>
      <c r="X19" s="16" t="e">
        <f t="shared" si="18"/>
        <v>#REF!</v>
      </c>
      <c r="Y19" s="16" t="e">
        <f t="shared" si="18"/>
        <v>#REF!</v>
      </c>
      <c r="Z19" s="16" t="e">
        <f t="shared" si="18"/>
        <v>#REF!</v>
      </c>
      <c r="AA19" s="16" t="e">
        <f t="shared" si="18"/>
        <v>#REF!</v>
      </c>
      <c r="AB19" s="16" t="e">
        <f t="shared" si="18"/>
        <v>#REF!</v>
      </c>
      <c r="AC19" s="16" t="e">
        <f t="shared" si="18"/>
        <v>#REF!</v>
      </c>
      <c r="AD19" s="16" t="e">
        <f t="shared" si="18"/>
        <v>#REF!</v>
      </c>
      <c r="AE19" s="16" t="e">
        <f t="shared" si="18"/>
        <v>#REF!</v>
      </c>
      <c r="AF19" s="16" t="e">
        <f t="shared" si="18"/>
        <v>#REF!</v>
      </c>
      <c r="AG19" s="16" t="e">
        <f t="shared" si="18"/>
        <v>#REF!</v>
      </c>
      <c r="AH19" s="16" t="e">
        <f t="shared" si="18"/>
        <v>#REF!</v>
      </c>
      <c r="AI19" s="16" t="e">
        <f t="shared" si="18"/>
        <v>#REF!</v>
      </c>
      <c r="AJ19" s="16" t="e">
        <f t="shared" si="18"/>
        <v>#REF!</v>
      </c>
      <c r="AK19" s="16" t="e">
        <f t="shared" si="18"/>
        <v>#REF!</v>
      </c>
      <c r="AL19" s="16" t="e">
        <f t="shared" si="18"/>
        <v>#REF!</v>
      </c>
      <c r="AM19" s="25"/>
      <c r="AN19" s="16" t="e">
        <f t="shared" ref="AN19:BE19" si="19">AN6/AN5-1</f>
        <v>#REF!</v>
      </c>
      <c r="AO19" s="16" t="e">
        <f t="shared" si="19"/>
        <v>#REF!</v>
      </c>
      <c r="AP19" s="16" t="e">
        <f t="shared" si="19"/>
        <v>#REF!</v>
      </c>
      <c r="AQ19" s="16" t="e">
        <f t="shared" si="19"/>
        <v>#REF!</v>
      </c>
      <c r="AR19" s="16" t="e">
        <f t="shared" si="19"/>
        <v>#REF!</v>
      </c>
      <c r="AS19" s="16" t="e">
        <f t="shared" si="19"/>
        <v>#REF!</v>
      </c>
      <c r="AT19" s="16" t="e">
        <f t="shared" si="19"/>
        <v>#REF!</v>
      </c>
      <c r="AU19" s="16" t="e">
        <f t="shared" si="19"/>
        <v>#REF!</v>
      </c>
      <c r="AV19" s="16" t="e">
        <f t="shared" si="19"/>
        <v>#REF!</v>
      </c>
      <c r="AW19" s="16" t="e">
        <f t="shared" si="19"/>
        <v>#REF!</v>
      </c>
      <c r="AX19" s="16" t="e">
        <f t="shared" si="19"/>
        <v>#REF!</v>
      </c>
      <c r="AY19" s="16" t="e">
        <f t="shared" si="19"/>
        <v>#REF!</v>
      </c>
      <c r="AZ19" s="16" t="e">
        <f t="shared" si="19"/>
        <v>#REF!</v>
      </c>
      <c r="BA19" s="16" t="e">
        <f t="shared" si="19"/>
        <v>#REF!</v>
      </c>
      <c r="BB19" s="16" t="e">
        <f t="shared" si="19"/>
        <v>#REF!</v>
      </c>
      <c r="BC19" s="16" t="e">
        <f t="shared" si="19"/>
        <v>#REF!</v>
      </c>
      <c r="BD19" s="16" t="e">
        <f t="shared" si="19"/>
        <v>#REF!</v>
      </c>
      <c r="BE19" s="16" t="e">
        <f t="shared" si="19"/>
        <v>#REF!</v>
      </c>
    </row>
    <row r="20" spans="1:57" x14ac:dyDescent="0.2">
      <c r="A20" s="34">
        <f t="shared" si="10"/>
        <v>2020</v>
      </c>
      <c r="B20" s="23">
        <f t="shared" si="11"/>
        <v>9.3681309948442149E-2</v>
      </c>
      <c r="C20" s="23">
        <f t="shared" si="11"/>
        <v>0.13078207868950331</v>
      </c>
      <c r="D20" s="23">
        <f t="shared" si="11"/>
        <v>-3.2809830859769518E-2</v>
      </c>
      <c r="E20" s="23">
        <f t="shared" si="11"/>
        <v>0.13567017476568255</v>
      </c>
      <c r="F20" s="23">
        <f t="shared" si="11"/>
        <v>4.3227569381398823E-3</v>
      </c>
      <c r="H20" s="23">
        <f t="shared" si="12"/>
        <v>-7.0386976179875549E-2</v>
      </c>
      <c r="I20" s="23">
        <f t="shared" si="12"/>
        <v>3.8008070515566095E-2</v>
      </c>
      <c r="J20" s="23">
        <f t="shared" si="12"/>
        <v>-0.10442601534071239</v>
      </c>
      <c r="K20" s="23">
        <f t="shared" si="12"/>
        <v>-5.8474809173229669E-2</v>
      </c>
      <c r="L20" s="23">
        <f t="shared" si="12"/>
        <v>-9.2950028452932876E-2</v>
      </c>
      <c r="N20" s="23">
        <f t="shared" si="13"/>
        <v>-4.55258966648453E-2</v>
      </c>
      <c r="O20" s="23">
        <f t="shared" si="13"/>
        <v>0.12047821732598885</v>
      </c>
      <c r="P20" s="23">
        <f t="shared" si="13"/>
        <v>-0.14815469986288665</v>
      </c>
      <c r="Q20" s="23">
        <f t="shared" si="13"/>
        <v>-2.7239119298549497E-2</v>
      </c>
      <c r="R20" s="23">
        <f t="shared" si="13"/>
        <v>-0.1318341885994575</v>
      </c>
      <c r="T20" s="35"/>
      <c r="U20" s="16" t="e">
        <f t="shared" ref="U20:AL20" si="20">U7/U6-1</f>
        <v>#REF!</v>
      </c>
      <c r="V20" s="16" t="e">
        <f t="shared" si="20"/>
        <v>#REF!</v>
      </c>
      <c r="W20" s="16" t="e">
        <f t="shared" si="20"/>
        <v>#REF!</v>
      </c>
      <c r="X20" s="16" t="e">
        <f t="shared" si="20"/>
        <v>#REF!</v>
      </c>
      <c r="Y20" s="16" t="e">
        <f t="shared" si="20"/>
        <v>#REF!</v>
      </c>
      <c r="Z20" s="16" t="e">
        <f t="shared" si="20"/>
        <v>#REF!</v>
      </c>
      <c r="AA20" s="16" t="e">
        <f t="shared" si="20"/>
        <v>#REF!</v>
      </c>
      <c r="AB20" s="16" t="e">
        <f t="shared" si="20"/>
        <v>#REF!</v>
      </c>
      <c r="AC20" s="16" t="e">
        <f t="shared" si="20"/>
        <v>#REF!</v>
      </c>
      <c r="AD20" s="16" t="e">
        <f t="shared" si="20"/>
        <v>#REF!</v>
      </c>
      <c r="AE20" s="16" t="e">
        <f t="shared" si="20"/>
        <v>#REF!</v>
      </c>
      <c r="AF20" s="16" t="e">
        <f t="shared" si="20"/>
        <v>#REF!</v>
      </c>
      <c r="AG20" s="16" t="e">
        <f t="shared" si="20"/>
        <v>#REF!</v>
      </c>
      <c r="AH20" s="16" t="e">
        <f t="shared" si="20"/>
        <v>#REF!</v>
      </c>
      <c r="AI20" s="16" t="e">
        <f t="shared" si="20"/>
        <v>#REF!</v>
      </c>
      <c r="AJ20" s="16" t="e">
        <f t="shared" si="20"/>
        <v>#REF!</v>
      </c>
      <c r="AK20" s="16" t="e">
        <f t="shared" si="20"/>
        <v>#REF!</v>
      </c>
      <c r="AL20" s="16" t="e">
        <f t="shared" si="20"/>
        <v>#REF!</v>
      </c>
      <c r="AM20" s="25"/>
      <c r="AN20" s="16" t="e">
        <f t="shared" ref="AN20:BE20" si="21">AN7/AN6-1</f>
        <v>#REF!</v>
      </c>
      <c r="AO20" s="16" t="e">
        <f t="shared" si="21"/>
        <v>#REF!</v>
      </c>
      <c r="AP20" s="16" t="e">
        <f t="shared" si="21"/>
        <v>#REF!</v>
      </c>
      <c r="AQ20" s="16" t="e">
        <f t="shared" si="21"/>
        <v>#REF!</v>
      </c>
      <c r="AR20" s="16" t="e">
        <f t="shared" si="21"/>
        <v>#REF!</v>
      </c>
      <c r="AS20" s="16" t="e">
        <f t="shared" si="21"/>
        <v>#REF!</v>
      </c>
      <c r="AT20" s="16" t="e">
        <f t="shared" si="21"/>
        <v>#REF!</v>
      </c>
      <c r="AU20" s="16" t="e">
        <f t="shared" si="21"/>
        <v>#REF!</v>
      </c>
      <c r="AV20" s="16" t="e">
        <f t="shared" si="21"/>
        <v>#REF!</v>
      </c>
      <c r="AW20" s="16" t="e">
        <f t="shared" si="21"/>
        <v>#REF!</v>
      </c>
      <c r="AX20" s="16" t="e">
        <f t="shared" si="21"/>
        <v>#REF!</v>
      </c>
      <c r="AY20" s="16" t="e">
        <f t="shared" si="21"/>
        <v>#REF!</v>
      </c>
      <c r="AZ20" s="16" t="e">
        <f t="shared" si="21"/>
        <v>#REF!</v>
      </c>
      <c r="BA20" s="16" t="e">
        <f t="shared" si="21"/>
        <v>#REF!</v>
      </c>
      <c r="BB20" s="16" t="e">
        <f t="shared" si="21"/>
        <v>#REF!</v>
      </c>
      <c r="BC20" s="16" t="e">
        <f t="shared" si="21"/>
        <v>#REF!</v>
      </c>
      <c r="BD20" s="16" t="e">
        <f t="shared" si="21"/>
        <v>#REF!</v>
      </c>
      <c r="BE20" s="16" t="e">
        <f t="shared" si="21"/>
        <v>#REF!</v>
      </c>
    </row>
    <row r="21" spans="1:57" x14ac:dyDescent="0.2">
      <c r="A21" s="34">
        <f t="shared" si="10"/>
        <v>2021</v>
      </c>
      <c r="B21" s="23">
        <f t="shared" si="11"/>
        <v>0.2264760552188323</v>
      </c>
      <c r="C21" s="23">
        <f t="shared" si="11"/>
        <v>0.13756058922869219</v>
      </c>
      <c r="D21" s="23">
        <f t="shared" si="11"/>
        <v>7.8163279241616479E-2</v>
      </c>
      <c r="E21" s="23">
        <f t="shared" si="11"/>
        <v>8.4234786560580144E-2</v>
      </c>
      <c r="F21" s="23">
        <f t="shared" si="11"/>
        <v>-4.6877329588456584E-2</v>
      </c>
      <c r="H21" s="23">
        <f t="shared" si="12"/>
        <v>0.10033725123987547</v>
      </c>
      <c r="I21" s="23">
        <f t="shared" si="12"/>
        <v>2.5236181995873519E-2</v>
      </c>
      <c r="J21" s="23">
        <f t="shared" si="12"/>
        <v>7.3252456909781882E-2</v>
      </c>
      <c r="K21" s="23">
        <f t="shared" si="12"/>
        <v>6.3828054375350218E-2</v>
      </c>
      <c r="L21" s="23">
        <f t="shared" si="12"/>
        <v>3.7641933690194307E-2</v>
      </c>
      <c r="N21" s="23">
        <f t="shared" si="13"/>
        <v>0.12223859141400828</v>
      </c>
      <c r="O21" s="23">
        <f t="shared" si="13"/>
        <v>0.12600358867444728</v>
      </c>
      <c r="P21" s="23">
        <f t="shared" si="13"/>
        <v>-3.3436814041341023E-3</v>
      </c>
      <c r="Q21" s="23">
        <f t="shared" si="13"/>
        <v>6.7661104654097581E-2</v>
      </c>
      <c r="R21" s="23">
        <f t="shared" si="13"/>
        <v>-5.1813763834475446E-2</v>
      </c>
      <c r="T21" s="35"/>
      <c r="U21" s="16" t="e">
        <f t="shared" ref="U21:AL21" si="22">U8/U7-1</f>
        <v>#REF!</v>
      </c>
      <c r="V21" s="16" t="e">
        <f t="shared" si="22"/>
        <v>#REF!</v>
      </c>
      <c r="W21" s="16" t="e">
        <f t="shared" si="22"/>
        <v>#REF!</v>
      </c>
      <c r="X21" s="16" t="e">
        <f t="shared" si="22"/>
        <v>#REF!</v>
      </c>
      <c r="Y21" s="16" t="e">
        <f t="shared" si="22"/>
        <v>#REF!</v>
      </c>
      <c r="Z21" s="16" t="e">
        <f t="shared" si="22"/>
        <v>#REF!</v>
      </c>
      <c r="AA21" s="16" t="e">
        <f t="shared" si="22"/>
        <v>#REF!</v>
      </c>
      <c r="AB21" s="16" t="e">
        <f t="shared" si="22"/>
        <v>#REF!</v>
      </c>
      <c r="AC21" s="16" t="e">
        <f t="shared" si="22"/>
        <v>#REF!</v>
      </c>
      <c r="AD21" s="16" t="e">
        <f t="shared" si="22"/>
        <v>#REF!</v>
      </c>
      <c r="AE21" s="16" t="e">
        <f t="shared" si="22"/>
        <v>#REF!</v>
      </c>
      <c r="AF21" s="16" t="e">
        <f t="shared" si="22"/>
        <v>#REF!</v>
      </c>
      <c r="AG21" s="16" t="e">
        <f t="shared" si="22"/>
        <v>#REF!</v>
      </c>
      <c r="AH21" s="16" t="e">
        <f t="shared" si="22"/>
        <v>#REF!</v>
      </c>
      <c r="AI21" s="16" t="e">
        <f t="shared" si="22"/>
        <v>#REF!</v>
      </c>
      <c r="AJ21" s="16" t="e">
        <f t="shared" si="22"/>
        <v>#REF!</v>
      </c>
      <c r="AK21" s="16" t="e">
        <f t="shared" si="22"/>
        <v>#REF!</v>
      </c>
      <c r="AL21" s="16" t="e">
        <f t="shared" si="22"/>
        <v>#REF!</v>
      </c>
      <c r="AM21" s="25"/>
      <c r="AN21" s="16" t="e">
        <f t="shared" ref="AN21:BE21" si="23">AN8/AN7-1</f>
        <v>#REF!</v>
      </c>
      <c r="AO21" s="16" t="e">
        <f t="shared" si="23"/>
        <v>#REF!</v>
      </c>
      <c r="AP21" s="16" t="e">
        <f t="shared" si="23"/>
        <v>#REF!</v>
      </c>
      <c r="AQ21" s="16" t="e">
        <f t="shared" si="23"/>
        <v>#REF!</v>
      </c>
      <c r="AR21" s="16" t="e">
        <f t="shared" si="23"/>
        <v>#REF!</v>
      </c>
      <c r="AS21" s="16" t="e">
        <f t="shared" si="23"/>
        <v>#REF!</v>
      </c>
      <c r="AT21" s="16" t="e">
        <f t="shared" si="23"/>
        <v>#REF!</v>
      </c>
      <c r="AU21" s="16" t="e">
        <f t="shared" si="23"/>
        <v>#REF!</v>
      </c>
      <c r="AV21" s="16" t="e">
        <f t="shared" si="23"/>
        <v>#REF!</v>
      </c>
      <c r="AW21" s="16" t="e">
        <f t="shared" si="23"/>
        <v>#REF!</v>
      </c>
      <c r="AX21" s="16" t="e">
        <f t="shared" si="23"/>
        <v>#REF!</v>
      </c>
      <c r="AY21" s="16" t="e">
        <f t="shared" si="23"/>
        <v>#REF!</v>
      </c>
      <c r="AZ21" s="16" t="e">
        <f t="shared" si="23"/>
        <v>#REF!</v>
      </c>
      <c r="BA21" s="16" t="e">
        <f t="shared" si="23"/>
        <v>#REF!</v>
      </c>
      <c r="BB21" s="16" t="e">
        <f t="shared" si="23"/>
        <v>#REF!</v>
      </c>
      <c r="BC21" s="16" t="e">
        <f t="shared" si="23"/>
        <v>#REF!</v>
      </c>
      <c r="BD21" s="16" t="e">
        <f t="shared" si="23"/>
        <v>#REF!</v>
      </c>
      <c r="BE21" s="16" t="e">
        <f t="shared" si="23"/>
        <v>#REF!</v>
      </c>
    </row>
    <row r="22" spans="1:57" ht="13.5" thickBot="1" x14ac:dyDescent="0.25">
      <c r="A22" s="34">
        <f t="shared" si="10"/>
        <v>2022</v>
      </c>
      <c r="B22" s="23">
        <f t="shared" si="11"/>
        <v>1.7873439154075799E-2</v>
      </c>
      <c r="C22" s="23">
        <f t="shared" si="11"/>
        <v>0.13936470469738405</v>
      </c>
      <c r="D22" s="23">
        <f t="shared" si="11"/>
        <v>-0.10663070836091626</v>
      </c>
      <c r="E22" s="23">
        <f t="shared" si="11"/>
        <v>0.10332166139341981</v>
      </c>
      <c r="F22" s="23">
        <f t="shared" si="11"/>
        <v>-3.1634333725948816E-2</v>
      </c>
      <c r="H22" s="23">
        <f t="shared" si="12"/>
        <v>4.449848130767764E-3</v>
      </c>
      <c r="I22" s="23">
        <f t="shared" si="12"/>
        <v>2.6161374372444923E-2</v>
      </c>
      <c r="J22" s="23">
        <f t="shared" si="12"/>
        <v>-2.1158003783717794E-2</v>
      </c>
      <c r="K22" s="23">
        <f t="shared" si="12"/>
        <v>2.4473367766280729E-2</v>
      </c>
      <c r="L22" s="23">
        <f t="shared" si="12"/>
        <v>-1.6449718809543601E-3</v>
      </c>
      <c r="N22" s="23">
        <f t="shared" si="13"/>
        <v>6.997057061238765E-3</v>
      </c>
      <c r="O22" s="23">
        <f t="shared" si="13"/>
        <v>0.12875961485033005</v>
      </c>
      <c r="P22" s="23">
        <f t="shared" si="13"/>
        <v>-0.10787288647391624</v>
      </c>
      <c r="Q22" s="23">
        <f t="shared" si="13"/>
        <v>3.9513555796872213E-2</v>
      </c>
      <c r="R22" s="23">
        <f t="shared" si="13"/>
        <v>-7.9065602524494683E-2</v>
      </c>
      <c r="T22" s="37"/>
      <c r="U22" s="18" t="e">
        <f t="shared" ref="U22:AL22" si="24">U9/U8-1</f>
        <v>#REF!</v>
      </c>
      <c r="V22" s="18" t="e">
        <f t="shared" si="24"/>
        <v>#REF!</v>
      </c>
      <c r="W22" s="18" t="e">
        <f t="shared" si="24"/>
        <v>#REF!</v>
      </c>
      <c r="X22" s="18" t="e">
        <f t="shared" si="24"/>
        <v>#REF!</v>
      </c>
      <c r="Y22" s="18" t="e">
        <f t="shared" si="24"/>
        <v>#REF!</v>
      </c>
      <c r="Z22" s="18" t="e">
        <f t="shared" si="24"/>
        <v>#REF!</v>
      </c>
      <c r="AA22" s="18" t="e">
        <f t="shared" si="24"/>
        <v>#REF!</v>
      </c>
      <c r="AB22" s="18" t="e">
        <f t="shared" si="24"/>
        <v>#REF!</v>
      </c>
      <c r="AC22" s="18" t="e">
        <f t="shared" si="24"/>
        <v>#REF!</v>
      </c>
      <c r="AD22" s="18" t="e">
        <f t="shared" si="24"/>
        <v>#REF!</v>
      </c>
      <c r="AE22" s="18" t="e">
        <f t="shared" si="24"/>
        <v>#REF!</v>
      </c>
      <c r="AF22" s="18" t="e">
        <f t="shared" si="24"/>
        <v>#REF!</v>
      </c>
      <c r="AG22" s="18" t="e">
        <f t="shared" si="24"/>
        <v>#REF!</v>
      </c>
      <c r="AH22" s="18" t="e">
        <f t="shared" si="24"/>
        <v>#REF!</v>
      </c>
      <c r="AI22" s="18" t="e">
        <f t="shared" si="24"/>
        <v>#REF!</v>
      </c>
      <c r="AJ22" s="18" t="e">
        <f t="shared" si="24"/>
        <v>#REF!</v>
      </c>
      <c r="AK22" s="18" t="e">
        <f t="shared" si="24"/>
        <v>#REF!</v>
      </c>
      <c r="AL22" s="18" t="e">
        <f t="shared" si="24"/>
        <v>#REF!</v>
      </c>
      <c r="AM22" s="27"/>
      <c r="AN22" s="18" t="e">
        <f t="shared" ref="AN22:BE22" si="25">AN9/AN8-1</f>
        <v>#REF!</v>
      </c>
      <c r="AO22" s="18" t="e">
        <f t="shared" si="25"/>
        <v>#REF!</v>
      </c>
      <c r="AP22" s="18" t="e">
        <f t="shared" si="25"/>
        <v>#REF!</v>
      </c>
      <c r="AQ22" s="18" t="e">
        <f t="shared" si="25"/>
        <v>#REF!</v>
      </c>
      <c r="AR22" s="18" t="e">
        <f t="shared" si="25"/>
        <v>#REF!</v>
      </c>
      <c r="AS22" s="18" t="e">
        <f t="shared" si="25"/>
        <v>#REF!</v>
      </c>
      <c r="AT22" s="18" t="e">
        <f t="shared" si="25"/>
        <v>#REF!</v>
      </c>
      <c r="AU22" s="18" t="e">
        <f t="shared" si="25"/>
        <v>#REF!</v>
      </c>
      <c r="AV22" s="18" t="e">
        <f t="shared" si="25"/>
        <v>#REF!</v>
      </c>
      <c r="AW22" s="18" t="e">
        <f t="shared" si="25"/>
        <v>#REF!</v>
      </c>
      <c r="AX22" s="18" t="e">
        <f t="shared" si="25"/>
        <v>#REF!</v>
      </c>
      <c r="AY22" s="18" t="e">
        <f t="shared" si="25"/>
        <v>#REF!</v>
      </c>
      <c r="AZ22" s="18" t="e">
        <f t="shared" si="25"/>
        <v>#REF!</v>
      </c>
      <c r="BA22" s="18" t="e">
        <f t="shared" si="25"/>
        <v>#REF!</v>
      </c>
      <c r="BB22" s="18" t="e">
        <f t="shared" si="25"/>
        <v>#REF!</v>
      </c>
      <c r="BC22" s="18" t="e">
        <f t="shared" si="25"/>
        <v>#REF!</v>
      </c>
      <c r="BD22" s="18" t="e">
        <f t="shared" si="25"/>
        <v>#REF!</v>
      </c>
      <c r="BE22" s="18" t="e">
        <f t="shared" si="25"/>
        <v>#REF!</v>
      </c>
    </row>
    <row r="23" spans="1:57" x14ac:dyDescent="0.2">
      <c r="A23" s="34">
        <f t="shared" si="10"/>
        <v>2023</v>
      </c>
      <c r="B23" s="23">
        <f t="shared" si="11"/>
        <v>0.30572715084853308</v>
      </c>
      <c r="C23" s="23">
        <f t="shared" si="11"/>
        <v>0.10385708579199582</v>
      </c>
      <c r="D23" s="23">
        <f t="shared" si="11"/>
        <v>0.18287699345762642</v>
      </c>
      <c r="E23" s="23">
        <f t="shared" si="11"/>
        <v>0.19450352552343242</v>
      </c>
      <c r="F23" s="23">
        <f t="shared" si="11"/>
        <v>8.2117912633952628E-2</v>
      </c>
      <c r="H23" s="23">
        <f t="shared" si="12"/>
        <v>6.901053364263543E-2</v>
      </c>
      <c r="I23" s="23">
        <f t="shared" si="12"/>
        <v>3.3760529351213986E-2</v>
      </c>
      <c r="J23" s="23">
        <f t="shared" si="12"/>
        <v>3.4098810402003243E-2</v>
      </c>
      <c r="K23" s="23">
        <f t="shared" si="12"/>
        <v>4.6044680640714652E-2</v>
      </c>
      <c r="L23" s="23">
        <f t="shared" si="12"/>
        <v>1.1882975738307877E-2</v>
      </c>
      <c r="N23" s="23">
        <f t="shared" si="13"/>
        <v>0.11441412257562122</v>
      </c>
      <c r="O23" s="23">
        <f t="shared" si="13"/>
        <v>9.7887199863589069E-2</v>
      </c>
      <c r="P23" s="23">
        <f t="shared" si="13"/>
        <v>1.5053388648747834E-2</v>
      </c>
      <c r="Q23" s="23">
        <f t="shared" si="13"/>
        <v>7.610122386935636E-2</v>
      </c>
      <c r="R23" s="23">
        <f t="shared" si="13"/>
        <v>-1.9843546765951681E-2</v>
      </c>
      <c r="T23" s="35"/>
      <c r="U23" s="16" t="e">
        <f t="shared" ref="U23:AL23" si="26">U10/U9-1</f>
        <v>#REF!</v>
      </c>
      <c r="V23" s="16" t="e">
        <f t="shared" si="26"/>
        <v>#REF!</v>
      </c>
      <c r="W23" s="16" t="e">
        <f t="shared" si="26"/>
        <v>#REF!</v>
      </c>
      <c r="X23" s="16" t="e">
        <f t="shared" si="26"/>
        <v>#REF!</v>
      </c>
      <c r="Y23" s="16" t="e">
        <f t="shared" si="26"/>
        <v>#REF!</v>
      </c>
      <c r="Z23" s="16" t="e">
        <f t="shared" si="26"/>
        <v>#REF!</v>
      </c>
      <c r="AA23" s="16" t="e">
        <f t="shared" si="26"/>
        <v>#REF!</v>
      </c>
      <c r="AB23" s="16" t="e">
        <f t="shared" si="26"/>
        <v>#REF!</v>
      </c>
      <c r="AC23" s="16" t="e">
        <f t="shared" si="26"/>
        <v>#REF!</v>
      </c>
      <c r="AD23" s="16" t="e">
        <f t="shared" si="26"/>
        <v>#REF!</v>
      </c>
      <c r="AE23" s="16" t="e">
        <f t="shared" si="26"/>
        <v>#REF!</v>
      </c>
      <c r="AF23" s="16" t="e">
        <f t="shared" si="26"/>
        <v>#REF!</v>
      </c>
      <c r="AG23" s="16" t="e">
        <f t="shared" si="26"/>
        <v>#REF!</v>
      </c>
      <c r="AH23" s="16" t="e">
        <f t="shared" si="26"/>
        <v>#REF!</v>
      </c>
      <c r="AI23" s="16" t="e">
        <f t="shared" si="26"/>
        <v>#REF!</v>
      </c>
      <c r="AJ23" s="16" t="e">
        <f t="shared" si="26"/>
        <v>#REF!</v>
      </c>
      <c r="AK23" s="16" t="e">
        <f t="shared" si="26"/>
        <v>#REF!</v>
      </c>
      <c r="AL23" s="16" t="e">
        <f t="shared" si="26"/>
        <v>#REF!</v>
      </c>
      <c r="AM23" s="25"/>
      <c r="AN23" s="16" t="e">
        <f t="shared" ref="AN23:BE23" si="27">AN10/AN9-1</f>
        <v>#REF!</v>
      </c>
      <c r="AO23" s="16" t="e">
        <f t="shared" si="27"/>
        <v>#REF!</v>
      </c>
      <c r="AP23" s="16" t="e">
        <f t="shared" si="27"/>
        <v>#REF!</v>
      </c>
      <c r="AQ23" s="16" t="e">
        <f t="shared" si="27"/>
        <v>#REF!</v>
      </c>
      <c r="AR23" s="16" t="e">
        <f t="shared" si="27"/>
        <v>#REF!</v>
      </c>
      <c r="AS23" s="16" t="e">
        <f t="shared" si="27"/>
        <v>#REF!</v>
      </c>
      <c r="AT23" s="16" t="e">
        <f t="shared" si="27"/>
        <v>#REF!</v>
      </c>
      <c r="AU23" s="16" t="e">
        <f t="shared" si="27"/>
        <v>#REF!</v>
      </c>
      <c r="AV23" s="16" t="e">
        <f t="shared" si="27"/>
        <v>#REF!</v>
      </c>
      <c r="AW23" s="16" t="e">
        <f t="shared" si="27"/>
        <v>#REF!</v>
      </c>
      <c r="AX23" s="16" t="e">
        <f t="shared" si="27"/>
        <v>#REF!</v>
      </c>
      <c r="AY23" s="16" t="e">
        <f t="shared" si="27"/>
        <v>#REF!</v>
      </c>
      <c r="AZ23" s="16" t="e">
        <f t="shared" si="27"/>
        <v>#REF!</v>
      </c>
      <c r="BA23" s="16" t="e">
        <f t="shared" si="27"/>
        <v>#REF!</v>
      </c>
      <c r="BB23" s="16" t="e">
        <f t="shared" si="27"/>
        <v>#REF!</v>
      </c>
      <c r="BC23" s="16" t="e">
        <f t="shared" si="27"/>
        <v>#REF!</v>
      </c>
      <c r="BD23" s="16" t="e">
        <f t="shared" si="27"/>
        <v>#REF!</v>
      </c>
      <c r="BE23" s="16" t="e">
        <f t="shared" si="27"/>
        <v>#REF!</v>
      </c>
    </row>
    <row r="24" spans="1:57" x14ac:dyDescent="0.2">
      <c r="A24" s="34">
        <f t="shared" si="10"/>
        <v>2024</v>
      </c>
      <c r="B24" s="23">
        <f t="shared" si="11"/>
        <v>7.4323794810940536E-2</v>
      </c>
      <c r="C24" s="23">
        <f t="shared" si="11"/>
        <v>7.8063143034228233E-2</v>
      </c>
      <c r="D24" s="23">
        <f t="shared" si="11"/>
        <v>-3.4685799690390429E-3</v>
      </c>
      <c r="E24" s="23">
        <f t="shared" si="11"/>
        <v>7.4323794810940536E-2</v>
      </c>
      <c r="F24" s="23">
        <f t="shared" si="11"/>
        <v>-3.4685799690390429E-3</v>
      </c>
      <c r="H24" s="23">
        <f t="shared" si="12"/>
        <v>5.1338149752974793E-2</v>
      </c>
      <c r="I24" s="23">
        <f t="shared" si="12"/>
        <v>2.4947921924588723E-2</v>
      </c>
      <c r="J24" s="23">
        <f t="shared" si="12"/>
        <v>2.5747871929758137E-2</v>
      </c>
      <c r="K24" s="23">
        <f t="shared" si="12"/>
        <v>5.1338149752974793E-2</v>
      </c>
      <c r="L24" s="23">
        <f t="shared" si="12"/>
        <v>2.5747871929758137E-2</v>
      </c>
      <c r="N24" s="23">
        <f t="shared" si="13"/>
        <v>5.6503787666199567E-2</v>
      </c>
      <c r="O24" s="23">
        <f t="shared" si="13"/>
        <v>7.3803722036736907E-2</v>
      </c>
      <c r="P24" s="23">
        <f t="shared" si="13"/>
        <v>-1.6110890673505573E-2</v>
      </c>
      <c r="Q24" s="23">
        <f t="shared" si="13"/>
        <v>5.6503787666199567E-2</v>
      </c>
      <c r="R24" s="23">
        <f t="shared" si="13"/>
        <v>-1.6110890673505573E-2</v>
      </c>
      <c r="T24" s="35"/>
      <c r="U24" s="16" t="e">
        <f t="shared" ref="U24:AL24" si="28">U11/U10-1</f>
        <v>#REF!</v>
      </c>
      <c r="V24" s="16" t="e">
        <f t="shared" si="28"/>
        <v>#REF!</v>
      </c>
      <c r="W24" s="16" t="e">
        <f t="shared" si="28"/>
        <v>#REF!</v>
      </c>
      <c r="X24" s="16" t="e">
        <f t="shared" si="28"/>
        <v>#REF!</v>
      </c>
      <c r="Y24" s="16" t="e">
        <f t="shared" si="28"/>
        <v>#REF!</v>
      </c>
      <c r="Z24" s="16" t="e">
        <f t="shared" si="28"/>
        <v>#REF!</v>
      </c>
      <c r="AA24" s="16" t="e">
        <f t="shared" si="28"/>
        <v>#REF!</v>
      </c>
      <c r="AB24" s="16" t="e">
        <f t="shared" si="28"/>
        <v>#REF!</v>
      </c>
      <c r="AC24" s="16" t="e">
        <f t="shared" si="28"/>
        <v>#REF!</v>
      </c>
      <c r="AD24" s="16" t="e">
        <f t="shared" si="28"/>
        <v>#REF!</v>
      </c>
      <c r="AE24" s="16" t="e">
        <f t="shared" si="28"/>
        <v>#REF!</v>
      </c>
      <c r="AF24" s="16" t="e">
        <f t="shared" si="28"/>
        <v>#REF!</v>
      </c>
      <c r="AG24" s="16" t="e">
        <f t="shared" si="28"/>
        <v>#REF!</v>
      </c>
      <c r="AH24" s="16" t="e">
        <f t="shared" si="28"/>
        <v>#REF!</v>
      </c>
      <c r="AI24" s="16" t="e">
        <f t="shared" si="28"/>
        <v>#REF!</v>
      </c>
      <c r="AJ24" s="16" t="e">
        <f t="shared" si="28"/>
        <v>#REF!</v>
      </c>
      <c r="AK24" s="16" t="e">
        <f t="shared" si="28"/>
        <v>#REF!</v>
      </c>
      <c r="AL24" s="16" t="e">
        <f t="shared" si="28"/>
        <v>#REF!</v>
      </c>
      <c r="AM24" s="25"/>
      <c r="AN24" s="16" t="e">
        <f t="shared" ref="AN24:BE24" si="29">AN11/AN10-1</f>
        <v>#REF!</v>
      </c>
      <c r="AO24" s="16" t="e">
        <f t="shared" si="29"/>
        <v>#REF!</v>
      </c>
      <c r="AP24" s="16" t="e">
        <f t="shared" si="29"/>
        <v>#REF!</v>
      </c>
      <c r="AQ24" s="16" t="e">
        <f t="shared" si="29"/>
        <v>#REF!</v>
      </c>
      <c r="AR24" s="16" t="e">
        <f t="shared" si="29"/>
        <v>#REF!</v>
      </c>
      <c r="AS24" s="16" t="e">
        <f t="shared" si="29"/>
        <v>#REF!</v>
      </c>
      <c r="AT24" s="16" t="e">
        <f t="shared" si="29"/>
        <v>#REF!</v>
      </c>
      <c r="AU24" s="16" t="e">
        <f t="shared" si="29"/>
        <v>#REF!</v>
      </c>
      <c r="AV24" s="16" t="e">
        <f t="shared" si="29"/>
        <v>#REF!</v>
      </c>
      <c r="AW24" s="16" t="e">
        <f t="shared" si="29"/>
        <v>#REF!</v>
      </c>
      <c r="AX24" s="16" t="e">
        <f t="shared" si="29"/>
        <v>#REF!</v>
      </c>
      <c r="AY24" s="16" t="e">
        <f t="shared" si="29"/>
        <v>#REF!</v>
      </c>
      <c r="AZ24" s="16" t="e">
        <f t="shared" si="29"/>
        <v>#REF!</v>
      </c>
      <c r="BA24" s="16" t="e">
        <f t="shared" si="29"/>
        <v>#REF!</v>
      </c>
      <c r="BB24" s="16" t="e">
        <f t="shared" si="29"/>
        <v>#REF!</v>
      </c>
      <c r="BC24" s="16" t="e">
        <f t="shared" si="29"/>
        <v>#REF!</v>
      </c>
      <c r="BD24" s="16" t="e">
        <f t="shared" si="29"/>
        <v>#REF!</v>
      </c>
      <c r="BE24" s="16" t="e">
        <f t="shared" si="29"/>
        <v>#REF!</v>
      </c>
    </row>
    <row r="25" spans="1:57" x14ac:dyDescent="0.2">
      <c r="A25" s="34">
        <f t="shared" si="10"/>
        <v>2025</v>
      </c>
      <c r="B25" s="23">
        <f t="shared" si="11"/>
        <v>6.0815445743473528E-2</v>
      </c>
      <c r="C25" s="23">
        <f t="shared" si="11"/>
        <v>6.8278076236459428E-2</v>
      </c>
      <c r="D25" s="23">
        <f t="shared" si="11"/>
        <v>-6.9856628709229485E-3</v>
      </c>
      <c r="E25" s="23">
        <f t="shared" si="11"/>
        <v>6.0815445743473528E-2</v>
      </c>
      <c r="F25" s="23">
        <f t="shared" si="11"/>
        <v>-6.9856628709229485E-3</v>
      </c>
      <c r="H25" s="23">
        <f t="shared" si="12"/>
        <v>3.6741645923315858E-2</v>
      </c>
      <c r="I25" s="23">
        <f t="shared" si="12"/>
        <v>2.3493042733429448E-2</v>
      </c>
      <c r="J25" s="23">
        <f t="shared" si="12"/>
        <v>1.2944497555648971E-2</v>
      </c>
      <c r="K25" s="23">
        <f t="shared" si="12"/>
        <v>3.6741645923315858E-2</v>
      </c>
      <c r="L25" s="23">
        <f t="shared" si="12"/>
        <v>1.2944497555648971E-2</v>
      </c>
      <c r="N25" s="23">
        <f t="shared" si="13"/>
        <v>4.2243081685445549E-2</v>
      </c>
      <c r="O25" s="23">
        <f t="shared" si="13"/>
        <v>6.4850071830241163E-2</v>
      </c>
      <c r="P25" s="23">
        <f t="shared" si="13"/>
        <v>-2.1230209531694189E-2</v>
      </c>
      <c r="Q25" s="23">
        <f t="shared" si="13"/>
        <v>4.2243081685445549E-2</v>
      </c>
      <c r="R25" s="23">
        <f t="shared" si="13"/>
        <v>-2.1230209531694189E-2</v>
      </c>
      <c r="T25" s="35"/>
      <c r="U25" s="16" t="e">
        <f t="shared" ref="U25:AL25" si="30">U12/U11-1</f>
        <v>#REF!</v>
      </c>
      <c r="V25" s="16" t="e">
        <f t="shared" si="30"/>
        <v>#REF!</v>
      </c>
      <c r="W25" s="16" t="e">
        <f t="shared" si="30"/>
        <v>#REF!</v>
      </c>
      <c r="X25" s="16" t="e">
        <f t="shared" si="30"/>
        <v>#REF!</v>
      </c>
      <c r="Y25" s="16" t="e">
        <f t="shared" si="30"/>
        <v>#REF!</v>
      </c>
      <c r="Z25" s="16" t="e">
        <f t="shared" si="30"/>
        <v>#REF!</v>
      </c>
      <c r="AA25" s="16" t="e">
        <f t="shared" si="30"/>
        <v>#REF!</v>
      </c>
      <c r="AB25" s="16" t="e">
        <f t="shared" si="30"/>
        <v>#REF!</v>
      </c>
      <c r="AC25" s="16" t="e">
        <f t="shared" si="30"/>
        <v>#REF!</v>
      </c>
      <c r="AD25" s="16" t="e">
        <f t="shared" si="30"/>
        <v>#REF!</v>
      </c>
      <c r="AE25" s="16" t="e">
        <f t="shared" si="30"/>
        <v>#REF!</v>
      </c>
      <c r="AF25" s="16" t="e">
        <f t="shared" si="30"/>
        <v>#REF!</v>
      </c>
      <c r="AG25" s="16" t="e">
        <f t="shared" si="30"/>
        <v>#REF!</v>
      </c>
      <c r="AH25" s="16" t="e">
        <f t="shared" si="30"/>
        <v>#REF!</v>
      </c>
      <c r="AI25" s="16" t="e">
        <f t="shared" si="30"/>
        <v>#REF!</v>
      </c>
      <c r="AJ25" s="16" t="e">
        <f t="shared" si="30"/>
        <v>#REF!</v>
      </c>
      <c r="AK25" s="16" t="e">
        <f t="shared" si="30"/>
        <v>#REF!</v>
      </c>
      <c r="AL25" s="16" t="e">
        <f t="shared" si="30"/>
        <v>#REF!</v>
      </c>
      <c r="AM25" s="25"/>
      <c r="AN25" s="16" t="e">
        <f t="shared" ref="AN25:BE25" si="31">AN12/AN11-1</f>
        <v>#REF!</v>
      </c>
      <c r="AO25" s="16" t="e">
        <f t="shared" si="31"/>
        <v>#REF!</v>
      </c>
      <c r="AP25" s="16" t="e">
        <f t="shared" si="31"/>
        <v>#REF!</v>
      </c>
      <c r="AQ25" s="16" t="e">
        <f t="shared" si="31"/>
        <v>#REF!</v>
      </c>
      <c r="AR25" s="16" t="e">
        <f t="shared" si="31"/>
        <v>#REF!</v>
      </c>
      <c r="AS25" s="16" t="e">
        <f t="shared" si="31"/>
        <v>#REF!</v>
      </c>
      <c r="AT25" s="16" t="e">
        <f t="shared" si="31"/>
        <v>#REF!</v>
      </c>
      <c r="AU25" s="16" t="e">
        <f t="shared" si="31"/>
        <v>#REF!</v>
      </c>
      <c r="AV25" s="16" t="e">
        <f t="shared" si="31"/>
        <v>#REF!</v>
      </c>
      <c r="AW25" s="16" t="e">
        <f t="shared" si="31"/>
        <v>#REF!</v>
      </c>
      <c r="AX25" s="16" t="e">
        <f t="shared" si="31"/>
        <v>#REF!</v>
      </c>
      <c r="AY25" s="16" t="e">
        <f t="shared" si="31"/>
        <v>#REF!</v>
      </c>
      <c r="AZ25" s="16" t="e">
        <f t="shared" si="31"/>
        <v>#REF!</v>
      </c>
      <c r="BA25" s="16" t="e">
        <f t="shared" si="31"/>
        <v>#REF!</v>
      </c>
      <c r="BB25" s="16" t="e">
        <f t="shared" si="31"/>
        <v>#REF!</v>
      </c>
      <c r="BC25" s="16" t="e">
        <f t="shared" si="31"/>
        <v>#REF!</v>
      </c>
      <c r="BD25" s="16" t="e">
        <f t="shared" si="31"/>
        <v>#REF!</v>
      </c>
      <c r="BE25" s="16" t="e">
        <f t="shared" si="31"/>
        <v>#REF!</v>
      </c>
    </row>
    <row r="26" spans="1:57" x14ac:dyDescent="0.2">
      <c r="A26" s="34">
        <f t="shared" si="10"/>
        <v>2026</v>
      </c>
      <c r="B26" s="23">
        <f t="shared" si="11"/>
        <v>5.6304019289622254E-2</v>
      </c>
      <c r="C26" s="23">
        <f t="shared" si="11"/>
        <v>6.2054292480608009E-2</v>
      </c>
      <c r="D26" s="23">
        <f t="shared" si="11"/>
        <v>-5.4142930655222132E-3</v>
      </c>
      <c r="E26" s="23">
        <f t="shared" si="11"/>
        <v>5.6304019289622254E-2</v>
      </c>
      <c r="F26" s="23">
        <f t="shared" si="11"/>
        <v>-5.4142930655222132E-3</v>
      </c>
      <c r="H26" s="23">
        <f t="shared" si="12"/>
        <v>3.1800139123818738E-2</v>
      </c>
      <c r="I26" s="23">
        <f t="shared" si="12"/>
        <v>2.3905552123696161E-2</v>
      </c>
      <c r="J26" s="23">
        <f t="shared" si="12"/>
        <v>7.710268768196693E-3</v>
      </c>
      <c r="K26" s="23">
        <f t="shared" si="12"/>
        <v>3.1800139123818738E-2</v>
      </c>
      <c r="L26" s="23">
        <f t="shared" si="12"/>
        <v>7.710268768196693E-3</v>
      </c>
      <c r="N26" s="23">
        <f t="shared" si="13"/>
        <v>3.7499643281296402E-2</v>
      </c>
      <c r="O26" s="23">
        <f t="shared" si="13"/>
        <v>5.9247662882861318E-2</v>
      </c>
      <c r="P26" s="23">
        <f t="shared" si="13"/>
        <v>-2.0531571948315785E-2</v>
      </c>
      <c r="Q26" s="23">
        <f t="shared" si="13"/>
        <v>3.7499643281296402E-2</v>
      </c>
      <c r="R26" s="23">
        <f t="shared" si="13"/>
        <v>-2.0531571948315785E-2</v>
      </c>
      <c r="T26" s="35"/>
      <c r="U26" s="16" t="e">
        <f t="shared" ref="U26:AL26" si="32">U13/U12-1</f>
        <v>#REF!</v>
      </c>
      <c r="V26" s="16" t="e">
        <f t="shared" si="32"/>
        <v>#REF!</v>
      </c>
      <c r="W26" s="16" t="e">
        <f t="shared" si="32"/>
        <v>#REF!</v>
      </c>
      <c r="X26" s="16" t="e">
        <f t="shared" si="32"/>
        <v>#REF!</v>
      </c>
      <c r="Y26" s="16" t="e">
        <f t="shared" si="32"/>
        <v>#REF!</v>
      </c>
      <c r="Z26" s="16" t="e">
        <f t="shared" si="32"/>
        <v>#REF!</v>
      </c>
      <c r="AA26" s="16" t="e">
        <f t="shared" si="32"/>
        <v>#REF!</v>
      </c>
      <c r="AB26" s="16" t="e">
        <f t="shared" si="32"/>
        <v>#REF!</v>
      </c>
      <c r="AC26" s="16" t="e">
        <f t="shared" si="32"/>
        <v>#REF!</v>
      </c>
      <c r="AD26" s="16" t="e">
        <f t="shared" si="32"/>
        <v>#REF!</v>
      </c>
      <c r="AE26" s="16" t="e">
        <f t="shared" si="32"/>
        <v>#REF!</v>
      </c>
      <c r="AF26" s="16" t="e">
        <f t="shared" si="32"/>
        <v>#REF!</v>
      </c>
      <c r="AG26" s="16" t="e">
        <f t="shared" si="32"/>
        <v>#REF!</v>
      </c>
      <c r="AH26" s="16" t="e">
        <f t="shared" si="32"/>
        <v>#REF!</v>
      </c>
      <c r="AI26" s="16" t="e">
        <f t="shared" si="32"/>
        <v>#REF!</v>
      </c>
      <c r="AJ26" s="16" t="e">
        <f t="shared" si="32"/>
        <v>#REF!</v>
      </c>
      <c r="AK26" s="16" t="e">
        <f t="shared" si="32"/>
        <v>#REF!</v>
      </c>
      <c r="AL26" s="16" t="e">
        <f t="shared" si="32"/>
        <v>#REF!</v>
      </c>
      <c r="AM26" s="25"/>
      <c r="AN26" s="16" t="e">
        <f t="shared" ref="AN26:BE26" si="33">AN13/AN12-1</f>
        <v>#REF!</v>
      </c>
      <c r="AO26" s="16" t="e">
        <f t="shared" si="33"/>
        <v>#REF!</v>
      </c>
      <c r="AP26" s="16" t="e">
        <f t="shared" si="33"/>
        <v>#REF!</v>
      </c>
      <c r="AQ26" s="16" t="e">
        <f t="shared" si="33"/>
        <v>#REF!</v>
      </c>
      <c r="AR26" s="16" t="e">
        <f t="shared" si="33"/>
        <v>#REF!</v>
      </c>
      <c r="AS26" s="16" t="e">
        <f t="shared" si="33"/>
        <v>#REF!</v>
      </c>
      <c r="AT26" s="16" t="e">
        <f t="shared" si="33"/>
        <v>#REF!</v>
      </c>
      <c r="AU26" s="16" t="e">
        <f t="shared" si="33"/>
        <v>#REF!</v>
      </c>
      <c r="AV26" s="16" t="e">
        <f t="shared" si="33"/>
        <v>#REF!</v>
      </c>
      <c r="AW26" s="16" t="e">
        <f t="shared" si="33"/>
        <v>#REF!</v>
      </c>
      <c r="AX26" s="16" t="e">
        <f t="shared" si="33"/>
        <v>#REF!</v>
      </c>
      <c r="AY26" s="16" t="e">
        <f t="shared" si="33"/>
        <v>#REF!</v>
      </c>
      <c r="AZ26" s="16" t="e">
        <f t="shared" si="33"/>
        <v>#REF!</v>
      </c>
      <c r="BA26" s="16" t="e">
        <f t="shared" si="33"/>
        <v>#REF!</v>
      </c>
      <c r="BB26" s="16" t="e">
        <f t="shared" si="33"/>
        <v>#REF!</v>
      </c>
      <c r="BC26" s="16" t="e">
        <f t="shared" si="33"/>
        <v>#REF!</v>
      </c>
      <c r="BD26" s="16" t="e">
        <f t="shared" si="33"/>
        <v>#REF!</v>
      </c>
      <c r="BE26" s="16" t="e">
        <f t="shared" si="33"/>
        <v>#REF!</v>
      </c>
    </row>
    <row r="27" spans="1:57" ht="13.5" thickBot="1" x14ac:dyDescent="0.25">
      <c r="A27" s="34">
        <f t="shared" si="10"/>
        <v>2027</v>
      </c>
      <c r="B27" s="23">
        <f t="shared" si="11"/>
        <v>5.3610379595413038E-2</v>
      </c>
      <c r="C27" s="23">
        <f t="shared" si="11"/>
        <v>5.8907329831023647E-2</v>
      </c>
      <c r="D27" s="23">
        <f t="shared" si="11"/>
        <v>-5.0022793179227421E-3</v>
      </c>
      <c r="E27" s="23">
        <f t="shared" si="11"/>
        <v>5.3610379595413038E-2</v>
      </c>
      <c r="F27" s="23">
        <f t="shared" si="11"/>
        <v>-5.0022793179227421E-3</v>
      </c>
      <c r="H27" s="23">
        <f t="shared" si="12"/>
        <v>2.7155302236447909E-2</v>
      </c>
      <c r="I27" s="23">
        <f t="shared" si="12"/>
        <v>2.3533128551949112E-2</v>
      </c>
      <c r="J27" s="23">
        <f t="shared" si="12"/>
        <v>3.5388924730002103E-3</v>
      </c>
      <c r="K27" s="23">
        <f t="shared" si="12"/>
        <v>2.7155302236447909E-2</v>
      </c>
      <c r="L27" s="23">
        <f t="shared" si="12"/>
        <v>3.5388924730002103E-3</v>
      </c>
      <c r="N27" s="23">
        <f t="shared" si="13"/>
        <v>3.3420174593370655E-2</v>
      </c>
      <c r="O27" s="23">
        <f t="shared" si="13"/>
        <v>5.63916583609545E-2</v>
      </c>
      <c r="P27" s="23">
        <f t="shared" si="13"/>
        <v>-2.174523396296546E-2</v>
      </c>
      <c r="Q27" s="23">
        <f t="shared" si="13"/>
        <v>3.3420174593370655E-2</v>
      </c>
      <c r="R27" s="23">
        <f t="shared" si="13"/>
        <v>-2.174523396296546E-2</v>
      </c>
      <c r="T27" s="38"/>
      <c r="U27" s="32" t="e">
        <f t="shared" ref="U27:AL27" si="34">U14/U13-1</f>
        <v>#REF!</v>
      </c>
      <c r="V27" s="29" t="e">
        <f t="shared" si="34"/>
        <v>#REF!</v>
      </c>
      <c r="W27" s="29" t="e">
        <f t="shared" si="34"/>
        <v>#REF!</v>
      </c>
      <c r="X27" s="29" t="e">
        <f t="shared" si="34"/>
        <v>#REF!</v>
      </c>
      <c r="Y27" s="29" t="e">
        <f t="shared" si="34"/>
        <v>#REF!</v>
      </c>
      <c r="Z27" s="29" t="e">
        <f t="shared" si="34"/>
        <v>#REF!</v>
      </c>
      <c r="AA27" s="29" t="e">
        <f t="shared" si="34"/>
        <v>#REF!</v>
      </c>
      <c r="AB27" s="29" t="e">
        <f t="shared" si="34"/>
        <v>#REF!</v>
      </c>
      <c r="AC27" s="29" t="e">
        <f t="shared" si="34"/>
        <v>#REF!</v>
      </c>
      <c r="AD27" s="29" t="e">
        <f t="shared" si="34"/>
        <v>#REF!</v>
      </c>
      <c r="AE27" s="29" t="e">
        <f t="shared" si="34"/>
        <v>#REF!</v>
      </c>
      <c r="AF27" s="29" t="e">
        <f t="shared" si="34"/>
        <v>#REF!</v>
      </c>
      <c r="AG27" s="29" t="e">
        <f t="shared" si="34"/>
        <v>#REF!</v>
      </c>
      <c r="AH27" s="29" t="e">
        <f t="shared" si="34"/>
        <v>#REF!</v>
      </c>
      <c r="AI27" s="29" t="e">
        <f t="shared" si="34"/>
        <v>#REF!</v>
      </c>
      <c r="AJ27" s="29" t="e">
        <f t="shared" si="34"/>
        <v>#REF!</v>
      </c>
      <c r="AK27" s="29" t="e">
        <f t="shared" si="34"/>
        <v>#REF!</v>
      </c>
      <c r="AL27" s="33" t="e">
        <f t="shared" si="34"/>
        <v>#REF!</v>
      </c>
      <c r="AM27" s="28"/>
      <c r="AN27" s="32" t="e">
        <f t="shared" ref="AN27:BE27" si="35">AN14/AN13-1</f>
        <v>#REF!</v>
      </c>
      <c r="AO27" s="29" t="e">
        <f t="shared" si="35"/>
        <v>#REF!</v>
      </c>
      <c r="AP27" s="29" t="e">
        <f t="shared" si="35"/>
        <v>#REF!</v>
      </c>
      <c r="AQ27" s="29" t="e">
        <f t="shared" si="35"/>
        <v>#REF!</v>
      </c>
      <c r="AR27" s="29" t="e">
        <f t="shared" si="35"/>
        <v>#REF!</v>
      </c>
      <c r="AS27" s="29" t="e">
        <f t="shared" si="35"/>
        <v>#REF!</v>
      </c>
      <c r="AT27" s="29" t="e">
        <f t="shared" si="35"/>
        <v>#REF!</v>
      </c>
      <c r="AU27" s="29" t="e">
        <f t="shared" si="35"/>
        <v>#REF!</v>
      </c>
      <c r="AV27" s="29" t="e">
        <f t="shared" si="35"/>
        <v>#REF!</v>
      </c>
      <c r="AW27" s="29" t="e">
        <f t="shared" si="35"/>
        <v>#REF!</v>
      </c>
      <c r="AX27" s="29" t="e">
        <f t="shared" si="35"/>
        <v>#REF!</v>
      </c>
      <c r="AY27" s="29" t="e">
        <f t="shared" si="35"/>
        <v>#REF!</v>
      </c>
      <c r="AZ27" s="29" t="e">
        <f t="shared" si="35"/>
        <v>#REF!</v>
      </c>
      <c r="BA27" s="29" t="e">
        <f t="shared" si="35"/>
        <v>#REF!</v>
      </c>
      <c r="BB27" s="29" t="e">
        <f t="shared" si="35"/>
        <v>#REF!</v>
      </c>
      <c r="BC27" s="29" t="e">
        <f t="shared" si="35"/>
        <v>#REF!</v>
      </c>
      <c r="BD27" s="29" t="e">
        <f t="shared" si="35"/>
        <v>#REF!</v>
      </c>
      <c r="BE27" s="29" t="e">
        <f t="shared" si="35"/>
        <v>#REF!</v>
      </c>
    </row>
    <row r="28" spans="1:57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  <c r="T28" s="3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25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x14ac:dyDescent="0.2">
      <c r="A29" s="42" t="s">
        <v>67</v>
      </c>
      <c r="B29" s="24">
        <f>AVERAGE(B17:B22)</f>
        <v>9.6070727515702489E-2</v>
      </c>
      <c r="C29" s="24">
        <f>AVERAGE(C17:C21)</f>
        <v>0.11623684006158382</v>
      </c>
      <c r="D29" s="24">
        <f>AVERAGE(D17:D21)</f>
        <v>-4.5940086289960602E-3</v>
      </c>
      <c r="E29" s="24">
        <f>AVERAGE(E17:E21)</f>
        <v>0.10646276717784438</v>
      </c>
      <c r="F29" s="24">
        <f>AVERAGE(F17:F21)</f>
        <v>-7.8492849019935248E-3</v>
      </c>
      <c r="H29" s="24">
        <f>AVERAGE(H17:H21)</f>
        <v>2.2163808022626564E-2</v>
      </c>
      <c r="I29" s="24">
        <f>AVERAGE(I17:I21)</f>
        <v>2.8885576214918142E-2</v>
      </c>
      <c r="J29" s="24">
        <f>AVERAGE(J17:J21)</f>
        <v>-6.3770599833549383E-3</v>
      </c>
      <c r="K29" s="24">
        <f>AVERAGE(K17:K21)</f>
        <v>2.0946244861296925E-2</v>
      </c>
      <c r="L29" s="24">
        <f>AVERAGE(L17:L21)</f>
        <v>-7.4709054037481069E-3</v>
      </c>
      <c r="N29" s="24">
        <f>AVERAGE(N17:N21)</f>
        <v>3.5770885705356713E-2</v>
      </c>
      <c r="O29" s="24">
        <f>AVERAGE(O17:O21)</f>
        <v>0.10600742095492843</v>
      </c>
      <c r="P29" s="24">
        <f>AVERAGE(P17:P21)</f>
        <v>-6.3347250587059839E-2</v>
      </c>
      <c r="Q29" s="24">
        <f>AVERAGE(Q17:Q21)</f>
        <v>3.4031090221001745E-2</v>
      </c>
      <c r="R29" s="24">
        <f>AVERAGE(R17:R21)</f>
        <v>-6.4434654620824761E-2</v>
      </c>
      <c r="T29" s="35"/>
      <c r="U29" s="16" t="e">
        <f t="shared" ref="U29:AL29" si="36">AVERAGE(U17:U21)</f>
        <v>#REF!</v>
      </c>
      <c r="V29" s="16" t="e">
        <f t="shared" si="36"/>
        <v>#REF!</v>
      </c>
      <c r="W29" s="16" t="e">
        <f t="shared" si="36"/>
        <v>#REF!</v>
      </c>
      <c r="X29" s="16" t="e">
        <f t="shared" si="36"/>
        <v>#REF!</v>
      </c>
      <c r="Y29" s="16" t="e">
        <f t="shared" si="36"/>
        <v>#REF!</v>
      </c>
      <c r="Z29" s="16" t="e">
        <f t="shared" si="36"/>
        <v>#REF!</v>
      </c>
      <c r="AA29" s="16" t="e">
        <f t="shared" si="36"/>
        <v>#REF!</v>
      </c>
      <c r="AB29" s="16" t="e">
        <f t="shared" si="36"/>
        <v>#REF!</v>
      </c>
      <c r="AC29" s="16" t="e">
        <f t="shared" si="36"/>
        <v>#REF!</v>
      </c>
      <c r="AD29" s="16" t="e">
        <f t="shared" si="36"/>
        <v>#REF!</v>
      </c>
      <c r="AE29" s="16" t="e">
        <f t="shared" si="36"/>
        <v>#REF!</v>
      </c>
      <c r="AF29" s="16" t="e">
        <f t="shared" si="36"/>
        <v>#REF!</v>
      </c>
      <c r="AG29" s="16" t="e">
        <f t="shared" si="36"/>
        <v>#REF!</v>
      </c>
      <c r="AH29" s="16" t="e">
        <f t="shared" si="36"/>
        <v>#REF!</v>
      </c>
      <c r="AI29" s="16" t="e">
        <f t="shared" si="36"/>
        <v>#REF!</v>
      </c>
      <c r="AJ29" s="16" t="e">
        <f t="shared" si="36"/>
        <v>#REF!</v>
      </c>
      <c r="AK29" s="16" t="e">
        <f t="shared" si="36"/>
        <v>#REF!</v>
      </c>
      <c r="AL29" s="16" t="e">
        <f t="shared" si="36"/>
        <v>#REF!</v>
      </c>
      <c r="AM29" s="25"/>
      <c r="AN29" s="16" t="e">
        <f t="shared" ref="AN29:BE29" si="37">AVERAGE(AN17:AN21)</f>
        <v>#REF!</v>
      </c>
      <c r="AO29" s="16" t="e">
        <f t="shared" si="37"/>
        <v>#REF!</v>
      </c>
      <c r="AP29" s="16" t="e">
        <f t="shared" si="37"/>
        <v>#REF!</v>
      </c>
      <c r="AQ29" s="16" t="e">
        <f t="shared" si="37"/>
        <v>#REF!</v>
      </c>
      <c r="AR29" s="16" t="e">
        <f t="shared" si="37"/>
        <v>#REF!</v>
      </c>
      <c r="AS29" s="16" t="e">
        <f t="shared" si="37"/>
        <v>#REF!</v>
      </c>
      <c r="AT29" s="16" t="e">
        <f t="shared" si="37"/>
        <v>#REF!</v>
      </c>
      <c r="AU29" s="16" t="e">
        <f t="shared" si="37"/>
        <v>#REF!</v>
      </c>
      <c r="AV29" s="16" t="e">
        <f t="shared" si="37"/>
        <v>#REF!</v>
      </c>
      <c r="AW29" s="16" t="e">
        <f t="shared" si="37"/>
        <v>#REF!</v>
      </c>
      <c r="AX29" s="16" t="e">
        <f t="shared" si="37"/>
        <v>#REF!</v>
      </c>
      <c r="AY29" s="16" t="e">
        <f t="shared" si="37"/>
        <v>#REF!</v>
      </c>
      <c r="AZ29" s="16" t="e">
        <f t="shared" si="37"/>
        <v>#REF!</v>
      </c>
      <c r="BA29" s="16" t="e">
        <f t="shared" si="37"/>
        <v>#REF!</v>
      </c>
      <c r="BB29" s="16" t="e">
        <f t="shared" si="37"/>
        <v>#REF!</v>
      </c>
      <c r="BC29" s="16" t="e">
        <f t="shared" si="37"/>
        <v>#REF!</v>
      </c>
      <c r="BD29" s="16" t="e">
        <f t="shared" si="37"/>
        <v>#REF!</v>
      </c>
      <c r="BE29" s="16" t="e">
        <f t="shared" si="37"/>
        <v>#REF!</v>
      </c>
    </row>
    <row r="30" spans="1:57" x14ac:dyDescent="0.2">
      <c r="A30" s="42" t="s">
        <v>66</v>
      </c>
      <c r="B30" s="24">
        <f>AVERAGE(B23:B27)</f>
        <v>0.11015615805759649</v>
      </c>
      <c r="C30" s="24">
        <f>AVERAGE(C23:C27)</f>
        <v>7.4231985474863024E-2</v>
      </c>
      <c r="D30" s="24">
        <f>AVERAGE(D23:D27)</f>
        <v>3.2401235646843898E-2</v>
      </c>
      <c r="E30" s="24">
        <f>AVERAGE(E23:E27)</f>
        <v>8.7911432992576352E-2</v>
      </c>
      <c r="F30" s="24">
        <f>AVERAGE(F23:F27)</f>
        <v>1.2249419482109137E-2</v>
      </c>
      <c r="H30" s="24">
        <f>AVERAGE(H23:H27)</f>
        <v>4.3209154135838548E-2</v>
      </c>
      <c r="I30" s="24">
        <f>AVERAGE(I23:I27)</f>
        <v>2.5928034936975486E-2</v>
      </c>
      <c r="J30" s="24">
        <f>AVERAGE(J23:J27)</f>
        <v>1.6808068225721451E-2</v>
      </c>
      <c r="K30" s="24">
        <f>AVERAGE(K23:K27)</f>
        <v>3.8615983535454389E-2</v>
      </c>
      <c r="L30" s="24">
        <f>AVERAGE(L23:L27)</f>
        <v>1.2364901292982377E-2</v>
      </c>
      <c r="N30" s="24">
        <f>AVERAGE(N23:N27)</f>
        <v>5.6816161960386677E-2</v>
      </c>
      <c r="O30" s="24">
        <f>AVERAGE(O23:O27)</f>
        <v>7.0436062994876592E-2</v>
      </c>
      <c r="P30" s="24">
        <f>AVERAGE(P23:P27)</f>
        <v>-1.2912903493546634E-2</v>
      </c>
      <c r="Q30" s="24">
        <f>AVERAGE(Q23:Q27)</f>
        <v>4.9153582219133705E-2</v>
      </c>
      <c r="R30" s="24">
        <f>AVERAGE(R23:R27)</f>
        <v>-1.9892290576486539E-2</v>
      </c>
      <c r="T30" s="35"/>
      <c r="U30" s="16" t="e">
        <f t="shared" ref="U30:AL30" si="38">AVERAGE(U23:U27)</f>
        <v>#REF!</v>
      </c>
      <c r="V30" s="16" t="e">
        <f t="shared" si="38"/>
        <v>#REF!</v>
      </c>
      <c r="W30" s="16" t="e">
        <f t="shared" si="38"/>
        <v>#REF!</v>
      </c>
      <c r="X30" s="16" t="e">
        <f t="shared" si="38"/>
        <v>#REF!</v>
      </c>
      <c r="Y30" s="16" t="e">
        <f t="shared" si="38"/>
        <v>#REF!</v>
      </c>
      <c r="Z30" s="16" t="e">
        <f t="shared" si="38"/>
        <v>#REF!</v>
      </c>
      <c r="AA30" s="16" t="e">
        <f t="shared" si="38"/>
        <v>#REF!</v>
      </c>
      <c r="AB30" s="16" t="e">
        <f t="shared" si="38"/>
        <v>#REF!</v>
      </c>
      <c r="AC30" s="16" t="e">
        <f t="shared" si="38"/>
        <v>#REF!</v>
      </c>
      <c r="AD30" s="16" t="e">
        <f t="shared" si="38"/>
        <v>#REF!</v>
      </c>
      <c r="AE30" s="16" t="e">
        <f t="shared" si="38"/>
        <v>#REF!</v>
      </c>
      <c r="AF30" s="16" t="e">
        <f t="shared" si="38"/>
        <v>#REF!</v>
      </c>
      <c r="AG30" s="16" t="e">
        <f t="shared" si="38"/>
        <v>#REF!</v>
      </c>
      <c r="AH30" s="16" t="e">
        <f t="shared" si="38"/>
        <v>#REF!</v>
      </c>
      <c r="AI30" s="16" t="e">
        <f t="shared" si="38"/>
        <v>#REF!</v>
      </c>
      <c r="AJ30" s="16" t="e">
        <f t="shared" si="38"/>
        <v>#REF!</v>
      </c>
      <c r="AK30" s="16" t="e">
        <f t="shared" si="38"/>
        <v>#REF!</v>
      </c>
      <c r="AL30" s="16" t="e">
        <f t="shared" si="38"/>
        <v>#REF!</v>
      </c>
      <c r="AM30" s="25"/>
      <c r="AN30" s="16" t="e">
        <f t="shared" ref="AN30:BE30" si="39">AVERAGE(AN23:AN27)</f>
        <v>#REF!</v>
      </c>
      <c r="AO30" s="16" t="e">
        <f t="shared" si="39"/>
        <v>#REF!</v>
      </c>
      <c r="AP30" s="16" t="e">
        <f t="shared" si="39"/>
        <v>#REF!</v>
      </c>
      <c r="AQ30" s="16" t="e">
        <f t="shared" si="39"/>
        <v>#REF!</v>
      </c>
      <c r="AR30" s="16" t="e">
        <f t="shared" si="39"/>
        <v>#REF!</v>
      </c>
      <c r="AS30" s="16" t="e">
        <f t="shared" si="39"/>
        <v>#REF!</v>
      </c>
      <c r="AT30" s="16" t="e">
        <f t="shared" si="39"/>
        <v>#REF!</v>
      </c>
      <c r="AU30" s="16" t="e">
        <f t="shared" si="39"/>
        <v>#REF!</v>
      </c>
      <c r="AV30" s="16" t="e">
        <f t="shared" si="39"/>
        <v>#REF!</v>
      </c>
      <c r="AW30" s="16" t="e">
        <f t="shared" si="39"/>
        <v>#REF!</v>
      </c>
      <c r="AX30" s="16" t="e">
        <f t="shared" si="39"/>
        <v>#REF!</v>
      </c>
      <c r="AY30" s="16" t="e">
        <f t="shared" si="39"/>
        <v>#REF!</v>
      </c>
      <c r="AZ30" s="16" t="e">
        <f t="shared" si="39"/>
        <v>#REF!</v>
      </c>
      <c r="BA30" s="16" t="e">
        <f t="shared" si="39"/>
        <v>#REF!</v>
      </c>
      <c r="BB30" s="16" t="e">
        <f t="shared" si="39"/>
        <v>#REF!</v>
      </c>
      <c r="BC30" s="16" t="e">
        <f t="shared" si="39"/>
        <v>#REF!</v>
      </c>
      <c r="BD30" s="16" t="e">
        <f t="shared" si="39"/>
        <v>#REF!</v>
      </c>
      <c r="BE30" s="16" t="e">
        <f t="shared" si="39"/>
        <v>#REF!</v>
      </c>
    </row>
  </sheetData>
  <mergeCells count="5">
    <mergeCell ref="B1:F1"/>
    <mergeCell ref="H1:L1"/>
    <mergeCell ref="N1:R1"/>
    <mergeCell ref="U1:AL1"/>
    <mergeCell ref="AN1:B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F10" sqref="F10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703478.29999999993</v>
      </c>
      <c r="D2" s="14">
        <v>715385.69219934405</v>
      </c>
      <c r="E2" s="14">
        <v>18219</v>
      </c>
      <c r="F2" s="14">
        <v>2853976.5</v>
      </c>
      <c r="G2" s="14">
        <v>2875367.0794502175</v>
      </c>
      <c r="H2" s="14">
        <v>3143</v>
      </c>
    </row>
    <row r="3" spans="1:8" x14ac:dyDescent="0.2">
      <c r="A3" s="2">
        <v>2014</v>
      </c>
      <c r="B3" s="2">
        <v>2</v>
      </c>
      <c r="C3" s="14">
        <v>870838.5</v>
      </c>
      <c r="D3" s="14">
        <v>752135.19755159726</v>
      </c>
      <c r="E3" s="14">
        <v>18462</v>
      </c>
      <c r="F3" s="14">
        <v>3119270.9</v>
      </c>
      <c r="G3" s="14">
        <v>2908077.4495038986</v>
      </c>
      <c r="H3" s="14">
        <v>3157</v>
      </c>
    </row>
    <row r="4" spans="1:8" x14ac:dyDescent="0.2">
      <c r="A4" s="2">
        <v>2014</v>
      </c>
      <c r="B4" s="2">
        <v>3</v>
      </c>
      <c r="C4" s="14">
        <v>594148.19999999984</v>
      </c>
      <c r="D4" s="14">
        <v>576362.40429612738</v>
      </c>
      <c r="E4" s="14">
        <v>18627</v>
      </c>
      <c r="F4" s="14">
        <v>2625500.5999999996</v>
      </c>
      <c r="G4" s="14">
        <v>2593940.3738489863</v>
      </c>
      <c r="H4" s="14">
        <v>3179</v>
      </c>
    </row>
    <row r="5" spans="1:8" x14ac:dyDescent="0.2">
      <c r="A5" s="2">
        <v>2014</v>
      </c>
      <c r="B5" s="2">
        <v>4</v>
      </c>
      <c r="C5" s="14">
        <v>422253.3</v>
      </c>
      <c r="D5" s="14">
        <v>386233.99899543531</v>
      </c>
      <c r="E5" s="14">
        <v>18694</v>
      </c>
      <c r="F5" s="14">
        <v>2407626.2999999998</v>
      </c>
      <c r="G5" s="14">
        <v>2344056.6985268663</v>
      </c>
      <c r="H5" s="14">
        <v>3175</v>
      </c>
    </row>
    <row r="6" spans="1:8" x14ac:dyDescent="0.2">
      <c r="A6" s="2">
        <v>2014</v>
      </c>
      <c r="B6" s="2">
        <v>5</v>
      </c>
      <c r="C6" s="14">
        <v>266259.30000000005</v>
      </c>
      <c r="D6" s="14">
        <v>260831.24298709069</v>
      </c>
      <c r="E6" s="14">
        <v>18760</v>
      </c>
      <c r="F6" s="14">
        <v>1970111.5999999999</v>
      </c>
      <c r="G6" s="14">
        <v>1960628.0034880857</v>
      </c>
      <c r="H6" s="14">
        <v>3156</v>
      </c>
    </row>
    <row r="7" spans="1:8" x14ac:dyDescent="0.2">
      <c r="A7" s="2">
        <v>2014</v>
      </c>
      <c r="B7" s="2">
        <v>6</v>
      </c>
      <c r="C7" s="14">
        <v>242786.19999999998</v>
      </c>
      <c r="D7" s="14">
        <v>242790.29386179021</v>
      </c>
      <c r="E7" s="14">
        <v>18812</v>
      </c>
      <c r="F7" s="14">
        <v>1995109.6</v>
      </c>
      <c r="G7" s="14">
        <v>1995116.7534780344</v>
      </c>
      <c r="H7" s="14">
        <v>3167</v>
      </c>
    </row>
    <row r="8" spans="1:8" x14ac:dyDescent="0.2">
      <c r="A8" s="2">
        <v>2014</v>
      </c>
      <c r="B8" s="2">
        <v>7</v>
      </c>
      <c r="C8" s="14">
        <v>207200.90000000002</v>
      </c>
      <c r="D8" s="14">
        <v>207200.90000000002</v>
      </c>
      <c r="E8" s="14">
        <v>18857</v>
      </c>
      <c r="F8" s="14">
        <v>1985134.1</v>
      </c>
      <c r="G8" s="14">
        <v>1985134.1</v>
      </c>
      <c r="H8" s="14">
        <v>3178</v>
      </c>
    </row>
    <row r="9" spans="1:8" x14ac:dyDescent="0.2">
      <c r="A9" s="2">
        <v>2014</v>
      </c>
      <c r="B9" s="2">
        <v>8</v>
      </c>
      <c r="C9" s="14">
        <v>210484.4</v>
      </c>
      <c r="D9" s="14">
        <v>210484.4</v>
      </c>
      <c r="E9" s="14">
        <v>18899</v>
      </c>
      <c r="F9" s="14">
        <v>1899981.2000000002</v>
      </c>
      <c r="G9" s="14">
        <v>1899981.2000000002</v>
      </c>
      <c r="H9" s="14">
        <v>3185</v>
      </c>
    </row>
    <row r="10" spans="1:8" x14ac:dyDescent="0.2">
      <c r="A10" s="2">
        <v>2014</v>
      </c>
      <c r="B10" s="2">
        <v>9</v>
      </c>
      <c r="C10" s="14">
        <v>211129.8</v>
      </c>
      <c r="D10" s="14">
        <v>211129.8</v>
      </c>
      <c r="E10" s="14">
        <v>18964</v>
      </c>
      <c r="F10" s="14">
        <v>2019767.37</v>
      </c>
      <c r="G10" s="14">
        <v>2019767.37</v>
      </c>
      <c r="H10" s="14">
        <v>3206</v>
      </c>
    </row>
    <row r="11" spans="1:8" x14ac:dyDescent="0.2">
      <c r="A11" s="2">
        <v>2014</v>
      </c>
      <c r="B11" s="2">
        <v>10</v>
      </c>
      <c r="C11" s="14">
        <v>229144.30000000002</v>
      </c>
      <c r="D11" s="14">
        <v>229856.25280256622</v>
      </c>
      <c r="E11" s="14">
        <v>19071</v>
      </c>
      <c r="F11" s="14">
        <v>2127890.4000000004</v>
      </c>
      <c r="G11" s="14">
        <v>2129137.7151935045</v>
      </c>
      <c r="H11" s="14">
        <v>3227</v>
      </c>
    </row>
    <row r="12" spans="1:8" x14ac:dyDescent="0.2">
      <c r="A12" s="2">
        <v>2014</v>
      </c>
      <c r="B12" s="2">
        <v>11</v>
      </c>
      <c r="C12" s="14">
        <v>289710.3</v>
      </c>
      <c r="D12" s="14">
        <v>278706.97711238288</v>
      </c>
      <c r="E12" s="14">
        <v>19249</v>
      </c>
      <c r="F12" s="14">
        <v>2121754.1</v>
      </c>
      <c r="G12" s="14">
        <v>2102606.7372810207</v>
      </c>
      <c r="H12" s="14">
        <v>3238</v>
      </c>
    </row>
    <row r="13" spans="1:8" x14ac:dyDescent="0.2">
      <c r="A13" s="2">
        <v>2014</v>
      </c>
      <c r="B13" s="2">
        <v>12</v>
      </c>
      <c r="C13" s="14">
        <v>556782</v>
      </c>
      <c r="D13" s="14">
        <v>471803.20660611923</v>
      </c>
      <c r="E13" s="14">
        <v>19456</v>
      </c>
      <c r="F13" s="14">
        <v>2689431.65</v>
      </c>
      <c r="G13" s="14">
        <v>2542379.0827304218</v>
      </c>
      <c r="H13" s="14">
        <v>3258</v>
      </c>
    </row>
    <row r="14" spans="1:8" x14ac:dyDescent="0.2">
      <c r="A14" s="2">
        <v>2015</v>
      </c>
      <c r="B14" s="2">
        <v>1</v>
      </c>
      <c r="C14" s="14">
        <v>664401.79999999993</v>
      </c>
      <c r="D14" s="14">
        <v>705903.4376967951</v>
      </c>
      <c r="E14" s="14">
        <v>19473</v>
      </c>
      <c r="F14" s="14">
        <v>3127123.8</v>
      </c>
      <c r="G14" s="14">
        <v>3198794.4574078172</v>
      </c>
      <c r="H14" s="14">
        <v>3276</v>
      </c>
    </row>
    <row r="15" spans="1:8" x14ac:dyDescent="0.2">
      <c r="A15" s="2">
        <v>2015</v>
      </c>
      <c r="B15" s="2">
        <v>2</v>
      </c>
      <c r="C15" s="14">
        <v>812337.29999999993</v>
      </c>
      <c r="D15" s="14">
        <v>762318.11664481531</v>
      </c>
      <c r="E15" s="14">
        <v>19727</v>
      </c>
      <c r="F15" s="14">
        <v>3237223.3</v>
      </c>
      <c r="G15" s="14">
        <v>3151655.7494478147</v>
      </c>
      <c r="H15" s="14">
        <v>3285</v>
      </c>
    </row>
    <row r="16" spans="1:8" x14ac:dyDescent="0.2">
      <c r="A16" s="2">
        <v>2015</v>
      </c>
      <c r="B16" s="2">
        <v>3</v>
      </c>
      <c r="C16" s="14">
        <v>719307.29999999993</v>
      </c>
      <c r="D16" s="14">
        <v>618164.44142053113</v>
      </c>
      <c r="E16" s="14">
        <v>19860</v>
      </c>
      <c r="F16" s="14">
        <v>3049468.2700000005</v>
      </c>
      <c r="G16" s="14">
        <v>2876509.559526131</v>
      </c>
      <c r="H16" s="14">
        <v>3303</v>
      </c>
    </row>
    <row r="17" spans="1:8" x14ac:dyDescent="0.2">
      <c r="A17" s="2">
        <v>2015</v>
      </c>
      <c r="B17" s="2">
        <v>4</v>
      </c>
      <c r="C17" s="14">
        <v>334445.80000000005</v>
      </c>
      <c r="D17" s="14">
        <v>358896.14082463196</v>
      </c>
      <c r="E17" s="14">
        <v>19821</v>
      </c>
      <c r="F17" s="14">
        <v>2487385.5</v>
      </c>
      <c r="G17" s="14">
        <v>2529490.9176772311</v>
      </c>
      <c r="H17" s="14">
        <v>3317</v>
      </c>
    </row>
    <row r="18" spans="1:8" x14ac:dyDescent="0.2">
      <c r="A18" s="2">
        <v>2015</v>
      </c>
      <c r="B18" s="2">
        <v>5</v>
      </c>
      <c r="C18" s="14">
        <v>253163.19999999998</v>
      </c>
      <c r="D18" s="14">
        <v>260392.86892063185</v>
      </c>
      <c r="E18" s="14">
        <v>19967</v>
      </c>
      <c r="F18" s="14">
        <v>2187990.4</v>
      </c>
      <c r="G18" s="14">
        <v>2200245.1967506055</v>
      </c>
      <c r="H18" s="14">
        <v>3285</v>
      </c>
    </row>
    <row r="19" spans="1:8" x14ac:dyDescent="0.2">
      <c r="A19" s="2">
        <v>2015</v>
      </c>
      <c r="B19" s="2">
        <v>6</v>
      </c>
      <c r="C19" s="14">
        <v>259114.2</v>
      </c>
      <c r="D19" s="14">
        <v>259118.58137399441</v>
      </c>
      <c r="E19" s="14">
        <v>20082</v>
      </c>
      <c r="F19" s="14">
        <v>2298931.7000000002</v>
      </c>
      <c r="G19" s="14">
        <v>2298939.110835819</v>
      </c>
      <c r="H19" s="14">
        <v>3293</v>
      </c>
    </row>
    <row r="20" spans="1:8" x14ac:dyDescent="0.2">
      <c r="A20" s="2">
        <v>2015</v>
      </c>
      <c r="B20" s="2">
        <v>7</v>
      </c>
      <c r="C20" s="14">
        <v>216868</v>
      </c>
      <c r="D20" s="14">
        <v>216868</v>
      </c>
      <c r="E20" s="14">
        <v>20081</v>
      </c>
      <c r="F20" s="14">
        <v>2264934.44</v>
      </c>
      <c r="G20" s="14">
        <v>2264934.44</v>
      </c>
      <c r="H20" s="14">
        <v>3276</v>
      </c>
    </row>
    <row r="21" spans="1:8" x14ac:dyDescent="0.2">
      <c r="A21" s="2">
        <v>2015</v>
      </c>
      <c r="B21" s="2">
        <v>8</v>
      </c>
      <c r="C21" s="14">
        <v>220066.8</v>
      </c>
      <c r="D21" s="14">
        <v>220066.8</v>
      </c>
      <c r="E21" s="14">
        <v>20078</v>
      </c>
      <c r="F21" s="14">
        <v>2130786.5</v>
      </c>
      <c r="G21" s="14">
        <v>2130786.5</v>
      </c>
      <c r="H21" s="14">
        <v>3289</v>
      </c>
    </row>
    <row r="22" spans="1:8" x14ac:dyDescent="0.2">
      <c r="A22" s="2">
        <v>2015</v>
      </c>
      <c r="B22" s="2">
        <v>9</v>
      </c>
      <c r="C22" s="14">
        <v>221843.5</v>
      </c>
      <c r="D22" s="14">
        <v>221843.5</v>
      </c>
      <c r="E22" s="14">
        <v>20178</v>
      </c>
      <c r="F22" s="14">
        <v>2015519.7999999998</v>
      </c>
      <c r="G22" s="14">
        <v>2015519.7999999998</v>
      </c>
      <c r="H22" s="14">
        <v>3295</v>
      </c>
    </row>
    <row r="23" spans="1:8" x14ac:dyDescent="0.2">
      <c r="A23" s="2">
        <v>2015</v>
      </c>
      <c r="B23" s="2">
        <v>10</v>
      </c>
      <c r="C23" s="14">
        <v>227648.89999999994</v>
      </c>
      <c r="D23" s="14">
        <v>228405.96160528422</v>
      </c>
      <c r="E23" s="14">
        <v>20267</v>
      </c>
      <c r="F23" s="14">
        <v>2213461</v>
      </c>
      <c r="G23" s="14">
        <v>2214742.4157659267</v>
      </c>
      <c r="H23" s="14">
        <v>3314</v>
      </c>
    </row>
    <row r="24" spans="1:8" x14ac:dyDescent="0.2">
      <c r="A24" s="2">
        <v>2015</v>
      </c>
      <c r="B24" s="2">
        <v>11</v>
      </c>
      <c r="C24" s="14">
        <v>251863.7</v>
      </c>
      <c r="D24" s="14">
        <v>290722.58510462363</v>
      </c>
      <c r="E24" s="14">
        <v>20623</v>
      </c>
      <c r="F24" s="14">
        <v>2113807.6</v>
      </c>
      <c r="G24" s="14">
        <v>2178941.0769915306</v>
      </c>
      <c r="H24" s="14">
        <v>3336</v>
      </c>
    </row>
    <row r="25" spans="1:8" x14ac:dyDescent="0.2">
      <c r="A25" s="2">
        <v>2015</v>
      </c>
      <c r="B25" s="2">
        <v>12</v>
      </c>
      <c r="C25" s="14">
        <v>360841.00000000006</v>
      </c>
      <c r="D25" s="14">
        <v>514066.91953847191</v>
      </c>
      <c r="E25" s="14">
        <v>20802</v>
      </c>
      <c r="F25" s="14">
        <v>2609831.75</v>
      </c>
      <c r="G25" s="14">
        <v>2865779.9043720774</v>
      </c>
      <c r="H25" s="14">
        <v>3350</v>
      </c>
    </row>
    <row r="26" spans="1:8" x14ac:dyDescent="0.2">
      <c r="A26" s="2">
        <v>2016</v>
      </c>
      <c r="B26" s="2">
        <v>1</v>
      </c>
      <c r="C26" s="14">
        <v>559906.30000000005</v>
      </c>
      <c r="D26" s="14">
        <v>487198.94162679627</v>
      </c>
      <c r="E26" s="14">
        <v>20867</v>
      </c>
      <c r="F26" s="14">
        <v>2878598.0999999996</v>
      </c>
      <c r="G26" s="14">
        <v>2756915.2391576041</v>
      </c>
      <c r="H26" s="14">
        <v>3372</v>
      </c>
    </row>
    <row r="27" spans="1:8" x14ac:dyDescent="0.2">
      <c r="A27" s="2">
        <v>2016</v>
      </c>
      <c r="B27" s="2">
        <v>2</v>
      </c>
      <c r="C27" s="14">
        <v>768646.90000000014</v>
      </c>
      <c r="D27" s="14">
        <v>710776.81221535348</v>
      </c>
      <c r="E27" s="14">
        <v>21180</v>
      </c>
      <c r="F27" s="14">
        <v>3118069.1</v>
      </c>
      <c r="G27" s="14">
        <v>3022117.099405393</v>
      </c>
      <c r="H27" s="14">
        <v>3389</v>
      </c>
    </row>
    <row r="28" spans="1:8" x14ac:dyDescent="0.2">
      <c r="A28" s="2">
        <v>2016</v>
      </c>
      <c r="B28" s="2">
        <v>3</v>
      </c>
      <c r="C28" s="14">
        <v>574362.30000000005</v>
      </c>
      <c r="D28" s="14">
        <v>593321.62469733262</v>
      </c>
      <c r="E28" s="14">
        <v>21516</v>
      </c>
      <c r="F28" s="14">
        <v>2728943.5</v>
      </c>
      <c r="G28" s="14">
        <v>2760103.2104872433</v>
      </c>
      <c r="H28" s="14">
        <v>3410</v>
      </c>
    </row>
    <row r="29" spans="1:8" x14ac:dyDescent="0.2">
      <c r="A29" s="2">
        <v>2016</v>
      </c>
      <c r="B29" s="2">
        <v>4</v>
      </c>
      <c r="C29" s="14">
        <v>338945.89999999997</v>
      </c>
      <c r="D29" s="14">
        <v>389526.39004488388</v>
      </c>
      <c r="E29" s="14">
        <v>21511</v>
      </c>
      <c r="F29" s="14">
        <v>2507764.6</v>
      </c>
      <c r="G29" s="14">
        <v>2590856.8577109678</v>
      </c>
      <c r="H29" s="14">
        <v>3405</v>
      </c>
    </row>
    <row r="30" spans="1:8" x14ac:dyDescent="0.2">
      <c r="A30" s="2">
        <v>2016</v>
      </c>
      <c r="B30" s="2">
        <v>5</v>
      </c>
      <c r="C30" s="14">
        <v>283630.59999999998</v>
      </c>
      <c r="D30" s="14">
        <v>292576.02181997563</v>
      </c>
      <c r="E30" s="14">
        <v>21792</v>
      </c>
      <c r="F30" s="14">
        <v>2351261.1</v>
      </c>
      <c r="G30" s="14">
        <v>2365716.5206382168</v>
      </c>
      <c r="H30" s="14">
        <v>3392</v>
      </c>
    </row>
    <row r="31" spans="1:8" x14ac:dyDescent="0.2">
      <c r="A31" s="2">
        <v>2016</v>
      </c>
      <c r="B31" s="2">
        <v>6</v>
      </c>
      <c r="C31" s="14">
        <v>256042.89999999997</v>
      </c>
      <c r="D31" s="14">
        <v>256050.03426343753</v>
      </c>
      <c r="E31" s="14">
        <v>21921</v>
      </c>
      <c r="F31" s="14">
        <v>2216797.4</v>
      </c>
      <c r="G31" s="14">
        <v>2216808.8641064242</v>
      </c>
      <c r="H31" s="14">
        <v>3392</v>
      </c>
    </row>
    <row r="32" spans="1:8" x14ac:dyDescent="0.2">
      <c r="A32" s="2">
        <v>2016</v>
      </c>
      <c r="B32" s="2">
        <v>7</v>
      </c>
      <c r="C32" s="14">
        <v>230808.1</v>
      </c>
      <c r="D32" s="14">
        <v>230808.1</v>
      </c>
      <c r="E32" s="14">
        <v>22147</v>
      </c>
      <c r="F32" s="14">
        <v>1964705.9</v>
      </c>
      <c r="G32" s="14">
        <v>1964705.9</v>
      </c>
      <c r="H32" s="14">
        <v>3410</v>
      </c>
    </row>
    <row r="33" spans="1:8" x14ac:dyDescent="0.2">
      <c r="A33" s="2">
        <v>2016</v>
      </c>
      <c r="B33" s="2">
        <v>8</v>
      </c>
      <c r="C33" s="14">
        <v>214624.8</v>
      </c>
      <c r="D33" s="14">
        <v>214624.8</v>
      </c>
      <c r="E33" s="14">
        <v>22261</v>
      </c>
      <c r="F33" s="14">
        <v>1979843.4000000001</v>
      </c>
      <c r="G33" s="14">
        <v>1979843.4000000001</v>
      </c>
      <c r="H33" s="14">
        <v>3415</v>
      </c>
    </row>
    <row r="34" spans="1:8" x14ac:dyDescent="0.2">
      <c r="A34" s="2">
        <v>2016</v>
      </c>
      <c r="B34" s="2">
        <v>9</v>
      </c>
      <c r="C34" s="14">
        <v>230087.50000000003</v>
      </c>
      <c r="D34" s="14">
        <v>230087.50000000003</v>
      </c>
      <c r="E34" s="14">
        <v>22388</v>
      </c>
      <c r="F34" s="14">
        <v>1911019.9000000001</v>
      </c>
      <c r="G34" s="14">
        <v>1911019.9000000001</v>
      </c>
      <c r="H34" s="14">
        <v>3427</v>
      </c>
    </row>
    <row r="35" spans="1:8" x14ac:dyDescent="0.2">
      <c r="A35" s="2">
        <v>2016</v>
      </c>
      <c r="B35" s="2">
        <v>10</v>
      </c>
      <c r="C35" s="14">
        <v>230457.09999999998</v>
      </c>
      <c r="D35" s="14">
        <v>231057.3398376425</v>
      </c>
      <c r="E35" s="14">
        <v>22446</v>
      </c>
      <c r="F35" s="14">
        <v>1929504.2999999998</v>
      </c>
      <c r="G35" s="14">
        <v>1930460.149099062</v>
      </c>
      <c r="H35" s="14">
        <v>3435</v>
      </c>
    </row>
    <row r="36" spans="1:8" x14ac:dyDescent="0.2">
      <c r="A36" s="2">
        <v>2016</v>
      </c>
      <c r="B36" s="2">
        <v>11</v>
      </c>
      <c r="C36" s="14">
        <v>293121.7</v>
      </c>
      <c r="D36" s="14">
        <v>320660.77259062766</v>
      </c>
      <c r="E36" s="14">
        <v>22799</v>
      </c>
      <c r="F36" s="14">
        <v>2146388.9000000004</v>
      </c>
      <c r="G36" s="14">
        <v>2189630.3572444562</v>
      </c>
      <c r="H36" s="14">
        <v>3439</v>
      </c>
    </row>
    <row r="37" spans="1:8" x14ac:dyDescent="0.2">
      <c r="A37" s="2">
        <v>2016</v>
      </c>
      <c r="B37" s="2">
        <v>12</v>
      </c>
      <c r="C37" s="14">
        <v>419494.6</v>
      </c>
      <c r="D37" s="14">
        <v>504147.1703342871</v>
      </c>
      <c r="E37" s="14">
        <v>23017</v>
      </c>
      <c r="F37" s="14">
        <v>2515432.7000000002</v>
      </c>
      <c r="G37" s="14">
        <v>2647964.2847868656</v>
      </c>
      <c r="H37" s="14">
        <v>3461</v>
      </c>
    </row>
    <row r="38" spans="1:8" x14ac:dyDescent="0.2">
      <c r="A38" s="2">
        <v>2017</v>
      </c>
      <c r="B38" s="2">
        <v>1</v>
      </c>
      <c r="C38" s="14">
        <v>559192.69999999995</v>
      </c>
      <c r="D38" s="14">
        <v>812452.55753466929</v>
      </c>
      <c r="E38" s="14">
        <v>22580</v>
      </c>
      <c r="F38" s="14">
        <v>2944556.8000000003</v>
      </c>
      <c r="G38" s="14">
        <v>3340598.7710695984</v>
      </c>
      <c r="H38" s="14">
        <v>3396</v>
      </c>
    </row>
    <row r="39" spans="1:8" x14ac:dyDescent="0.2">
      <c r="A39" s="2">
        <v>2017</v>
      </c>
      <c r="B39" s="2">
        <v>2</v>
      </c>
      <c r="C39" s="14">
        <v>562832.80000000005</v>
      </c>
      <c r="D39" s="14">
        <v>823929.84066964721</v>
      </c>
      <c r="E39" s="14">
        <v>22652</v>
      </c>
      <c r="F39" s="14">
        <v>2654777.5</v>
      </c>
      <c r="G39" s="14">
        <v>3065151.9234409616</v>
      </c>
      <c r="H39" s="14">
        <v>3425</v>
      </c>
    </row>
    <row r="40" spans="1:8" x14ac:dyDescent="0.2">
      <c r="A40" s="2">
        <v>2017</v>
      </c>
      <c r="B40" s="2">
        <v>3</v>
      </c>
      <c r="C40" s="14">
        <v>448463.8</v>
      </c>
      <c r="D40" s="14">
        <v>585007.52511833364</v>
      </c>
      <c r="E40" s="14">
        <v>23129</v>
      </c>
      <c r="F40" s="14">
        <v>2550692.0999999996</v>
      </c>
      <c r="G40" s="14">
        <v>2763694.2902428778</v>
      </c>
      <c r="H40" s="14">
        <v>3472</v>
      </c>
    </row>
    <row r="41" spans="1:8" x14ac:dyDescent="0.2">
      <c r="A41" s="2">
        <v>2017</v>
      </c>
      <c r="B41" s="2">
        <v>4</v>
      </c>
      <c r="C41" s="14">
        <v>408640.4</v>
      </c>
      <c r="D41" s="14">
        <v>395437.442226046</v>
      </c>
      <c r="E41" s="14">
        <v>23165</v>
      </c>
      <c r="F41" s="14">
        <v>2437303.6</v>
      </c>
      <c r="G41" s="14">
        <v>2416896.7200429831</v>
      </c>
      <c r="H41" s="14">
        <v>3446</v>
      </c>
    </row>
    <row r="42" spans="1:8" x14ac:dyDescent="0.2">
      <c r="A42" s="2">
        <v>2017</v>
      </c>
      <c r="B42" s="2">
        <v>5</v>
      </c>
      <c r="C42" s="14">
        <v>299896.10000000003</v>
      </c>
      <c r="D42" s="14">
        <v>306529.28144631925</v>
      </c>
      <c r="E42" s="14">
        <v>23339</v>
      </c>
      <c r="F42" s="14">
        <v>2145461.6999999997</v>
      </c>
      <c r="G42" s="14">
        <v>2155721.7772979056</v>
      </c>
      <c r="H42" s="14">
        <v>3475</v>
      </c>
    </row>
    <row r="43" spans="1:8" x14ac:dyDescent="0.2">
      <c r="A43" s="2">
        <v>2017</v>
      </c>
      <c r="B43" s="2">
        <v>6</v>
      </c>
      <c r="C43" s="14">
        <v>275996.60000000003</v>
      </c>
      <c r="D43" s="14">
        <v>276001.6926317215</v>
      </c>
      <c r="E43" s="14">
        <v>23671</v>
      </c>
      <c r="F43" s="14">
        <v>2095056.2</v>
      </c>
      <c r="G43" s="14">
        <v>2095063.9866033767</v>
      </c>
      <c r="H43" s="14">
        <v>3484</v>
      </c>
    </row>
    <row r="44" spans="1:8" x14ac:dyDescent="0.2">
      <c r="A44" s="2">
        <v>2017</v>
      </c>
      <c r="B44" s="2">
        <v>7</v>
      </c>
      <c r="C44" s="14">
        <v>256090.69999999998</v>
      </c>
      <c r="D44" s="14">
        <v>256090.69999999998</v>
      </c>
      <c r="E44" s="14">
        <v>23631</v>
      </c>
      <c r="F44" s="14">
        <v>2103897.2000000002</v>
      </c>
      <c r="G44" s="14">
        <v>2103897.2000000002</v>
      </c>
      <c r="H44" s="14">
        <v>3480</v>
      </c>
    </row>
    <row r="45" spans="1:8" x14ac:dyDescent="0.2">
      <c r="A45" s="2">
        <v>2017</v>
      </c>
      <c r="B45" s="2">
        <v>8</v>
      </c>
      <c r="C45" s="14">
        <v>236914.30000000002</v>
      </c>
      <c r="D45" s="14">
        <v>236914.30000000002</v>
      </c>
      <c r="E45" s="14">
        <v>23614</v>
      </c>
      <c r="F45" s="14">
        <v>2266248.4</v>
      </c>
      <c r="G45" s="14">
        <v>2266248.4</v>
      </c>
      <c r="H45" s="14">
        <v>3502</v>
      </c>
    </row>
    <row r="46" spans="1:8" x14ac:dyDescent="0.2">
      <c r="A46" s="2">
        <v>2017</v>
      </c>
      <c r="B46" s="2">
        <v>9</v>
      </c>
      <c r="C46" s="14">
        <v>254267.7</v>
      </c>
      <c r="D46" s="14">
        <v>254267.7</v>
      </c>
      <c r="E46" s="14">
        <v>23967</v>
      </c>
      <c r="F46" s="14">
        <v>1804791.0999999999</v>
      </c>
      <c r="G46" s="14">
        <v>1804791.0999999999</v>
      </c>
      <c r="H46" s="14">
        <v>3497</v>
      </c>
    </row>
    <row r="47" spans="1:8" x14ac:dyDescent="0.2">
      <c r="A47" s="2">
        <v>2017</v>
      </c>
      <c r="B47" s="2">
        <v>10</v>
      </c>
      <c r="C47" s="14">
        <v>274834.60000000003</v>
      </c>
      <c r="D47" s="14">
        <v>275717.6698016288</v>
      </c>
      <c r="E47" s="14">
        <v>24056</v>
      </c>
      <c r="F47" s="14">
        <v>2270546.2000000002</v>
      </c>
      <c r="G47" s="14">
        <v>2271883.7488922174</v>
      </c>
      <c r="H47" s="14">
        <v>3507</v>
      </c>
    </row>
    <row r="48" spans="1:8" x14ac:dyDescent="0.2">
      <c r="A48" s="2">
        <v>2017</v>
      </c>
      <c r="B48" s="2">
        <v>11</v>
      </c>
      <c r="C48" s="14">
        <v>320677.5</v>
      </c>
      <c r="D48" s="14">
        <v>348347.17578819278</v>
      </c>
      <c r="E48" s="14">
        <v>24231</v>
      </c>
      <c r="F48" s="14">
        <v>2341093.4</v>
      </c>
      <c r="G48" s="14">
        <v>2382843.9723200044</v>
      </c>
      <c r="H48" s="14">
        <v>3519</v>
      </c>
    </row>
    <row r="49" spans="1:8" x14ac:dyDescent="0.2">
      <c r="A49" s="2">
        <v>2017</v>
      </c>
      <c r="B49" s="2">
        <v>12</v>
      </c>
      <c r="C49" s="14">
        <v>496067.90000000008</v>
      </c>
      <c r="D49" s="14">
        <v>620609.68829243106</v>
      </c>
      <c r="E49" s="14">
        <v>24566</v>
      </c>
      <c r="F49" s="14">
        <v>2835729.5</v>
      </c>
      <c r="G49" s="14">
        <v>3019322.1113589574</v>
      </c>
      <c r="H49" s="14">
        <v>3486</v>
      </c>
    </row>
    <row r="50" spans="1:8" x14ac:dyDescent="0.2">
      <c r="A50" s="2">
        <v>2018</v>
      </c>
      <c r="B50" s="2">
        <v>1</v>
      </c>
      <c r="C50" s="14">
        <v>1036142.5000000001</v>
      </c>
      <c r="D50" s="14">
        <v>882974.8071911392</v>
      </c>
      <c r="E50" s="14">
        <v>25144</v>
      </c>
      <c r="F50" s="14">
        <v>3828683</v>
      </c>
      <c r="G50" s="14">
        <v>3600976.3978211577</v>
      </c>
      <c r="H50" s="14">
        <v>3603</v>
      </c>
    </row>
    <row r="51" spans="1:8" x14ac:dyDescent="0.2">
      <c r="A51" s="2">
        <v>2018</v>
      </c>
      <c r="B51" s="2">
        <v>2</v>
      </c>
      <c r="C51" s="14">
        <v>792011.6</v>
      </c>
      <c r="D51" s="14">
        <v>831535.81769387738</v>
      </c>
      <c r="E51" s="14">
        <v>25065</v>
      </c>
      <c r="F51" s="14">
        <v>3140073.3</v>
      </c>
      <c r="G51" s="14">
        <v>3198415.7883393159</v>
      </c>
      <c r="H51" s="14">
        <v>3567</v>
      </c>
    </row>
    <row r="52" spans="1:8" x14ac:dyDescent="0.2">
      <c r="A52" s="2">
        <v>2018</v>
      </c>
      <c r="B52" s="2">
        <v>3</v>
      </c>
      <c r="C52" s="14">
        <v>469313.2</v>
      </c>
      <c r="D52" s="14">
        <v>618634.08472418156</v>
      </c>
      <c r="E52" s="14">
        <v>25422</v>
      </c>
      <c r="F52" s="14">
        <v>2847337.9000000004</v>
      </c>
      <c r="G52" s="14">
        <v>3064841.934793401</v>
      </c>
      <c r="H52" s="14">
        <v>3571</v>
      </c>
    </row>
    <row r="53" spans="1:8" x14ac:dyDescent="0.2">
      <c r="A53" s="2">
        <v>2018</v>
      </c>
      <c r="B53" s="2">
        <v>4</v>
      </c>
      <c r="C53" s="14">
        <v>465811.29999999993</v>
      </c>
      <c r="D53" s="14">
        <v>431877.1180391697</v>
      </c>
      <c r="E53" s="14">
        <v>25796</v>
      </c>
      <c r="F53" s="14">
        <v>2616731.5</v>
      </c>
      <c r="G53" s="14">
        <v>2567954.801582389</v>
      </c>
      <c r="H53" s="14">
        <v>3576</v>
      </c>
    </row>
    <row r="54" spans="1:8" x14ac:dyDescent="0.2">
      <c r="A54" s="2">
        <v>2018</v>
      </c>
      <c r="B54" s="2">
        <v>5</v>
      </c>
      <c r="C54" s="14">
        <v>370856.7</v>
      </c>
      <c r="D54" s="14">
        <v>379038.51026154886</v>
      </c>
      <c r="E54" s="14">
        <v>25911</v>
      </c>
      <c r="F54" s="14">
        <v>2416702.4</v>
      </c>
      <c r="G54" s="14">
        <v>2428361.0176869133</v>
      </c>
      <c r="H54" s="14">
        <v>3561</v>
      </c>
    </row>
    <row r="55" spans="1:8" x14ac:dyDescent="0.2">
      <c r="A55" s="2">
        <v>2018</v>
      </c>
      <c r="B55" s="2">
        <v>6</v>
      </c>
      <c r="C55" s="14">
        <v>327104.8</v>
      </c>
      <c r="D55" s="14">
        <v>327110.35579932114</v>
      </c>
      <c r="E55" s="14">
        <v>25979</v>
      </c>
      <c r="F55" s="14">
        <v>2308194.9</v>
      </c>
      <c r="G55" s="14">
        <v>2308202.8405331285</v>
      </c>
      <c r="H55" s="14">
        <v>3582</v>
      </c>
    </row>
    <row r="56" spans="1:8" x14ac:dyDescent="0.2">
      <c r="A56" s="2">
        <v>2018</v>
      </c>
      <c r="B56" s="2">
        <v>7</v>
      </c>
      <c r="C56" s="14">
        <v>275491.5</v>
      </c>
      <c r="D56" s="14">
        <v>275491.5</v>
      </c>
      <c r="E56" s="14">
        <v>26132</v>
      </c>
      <c r="F56" s="14">
        <v>2014271.4000000001</v>
      </c>
      <c r="G56" s="14">
        <v>2014271.4000000001</v>
      </c>
      <c r="H56" s="14">
        <v>3619</v>
      </c>
    </row>
    <row r="57" spans="1:8" x14ac:dyDescent="0.2">
      <c r="A57" s="2">
        <v>2018</v>
      </c>
      <c r="B57" s="2">
        <v>8</v>
      </c>
      <c r="C57" s="14">
        <v>268616.7</v>
      </c>
      <c r="D57" s="14">
        <v>268616.7</v>
      </c>
      <c r="E57" s="14">
        <v>26382</v>
      </c>
      <c r="F57" s="14">
        <v>2225046.4</v>
      </c>
      <c r="G57" s="14">
        <v>2225046.4</v>
      </c>
      <c r="H57" s="14">
        <v>3597</v>
      </c>
    </row>
    <row r="58" spans="1:8" x14ac:dyDescent="0.2">
      <c r="A58" s="2">
        <v>2018</v>
      </c>
      <c r="B58" s="2">
        <v>9</v>
      </c>
      <c r="C58" s="14">
        <v>273726.8</v>
      </c>
      <c r="D58" s="14">
        <v>273726.8</v>
      </c>
      <c r="E58" s="14">
        <v>26754</v>
      </c>
      <c r="F58" s="14">
        <v>2195871.7999999998</v>
      </c>
      <c r="G58" s="14">
        <v>2195871.7999999998</v>
      </c>
      <c r="H58" s="14">
        <v>3603</v>
      </c>
    </row>
    <row r="59" spans="1:8" x14ac:dyDescent="0.2">
      <c r="A59" s="2">
        <v>2018</v>
      </c>
      <c r="B59" s="2">
        <v>10</v>
      </c>
      <c r="C59" s="14">
        <v>280665</v>
      </c>
      <c r="D59" s="14">
        <v>281723.03188945929</v>
      </c>
      <c r="E59" s="14">
        <v>27291</v>
      </c>
      <c r="F59" s="14">
        <v>2036375.0999999996</v>
      </c>
      <c r="G59" s="14">
        <v>2037825.0512672246</v>
      </c>
      <c r="H59" s="14">
        <v>3608</v>
      </c>
    </row>
    <row r="60" spans="1:8" x14ac:dyDescent="0.2">
      <c r="A60" s="2">
        <v>2018</v>
      </c>
      <c r="B60" s="2">
        <v>11</v>
      </c>
      <c r="C60" s="14">
        <v>298737.09999999998</v>
      </c>
      <c r="D60" s="14">
        <v>336105.54649644427</v>
      </c>
      <c r="E60" s="14">
        <v>27435</v>
      </c>
      <c r="F60" s="14">
        <v>2212587.7999999998</v>
      </c>
      <c r="G60" s="14">
        <v>2263709.8219255852</v>
      </c>
      <c r="H60" s="14">
        <v>3621</v>
      </c>
    </row>
    <row r="61" spans="1:8" x14ac:dyDescent="0.2">
      <c r="A61" s="2">
        <v>2018</v>
      </c>
      <c r="B61" s="2">
        <v>12</v>
      </c>
      <c r="C61" s="14">
        <v>571265.1</v>
      </c>
      <c r="D61" s="14">
        <v>556804.38934827026</v>
      </c>
      <c r="E61" s="14">
        <v>27839</v>
      </c>
      <c r="F61" s="14">
        <v>2957554.6999999997</v>
      </c>
      <c r="G61" s="14">
        <v>2937989.8080095844</v>
      </c>
      <c r="H61" s="14">
        <v>3635</v>
      </c>
    </row>
    <row r="62" spans="1:8" x14ac:dyDescent="0.2">
      <c r="A62" s="2">
        <v>2019</v>
      </c>
      <c r="B62" s="2">
        <v>1</v>
      </c>
      <c r="C62" s="14">
        <v>738502</v>
      </c>
      <c r="D62" s="14">
        <v>885427.67386421899</v>
      </c>
      <c r="E62" s="14">
        <v>28208</v>
      </c>
      <c r="F62" s="14">
        <v>3118161.5999999996</v>
      </c>
      <c r="G62" s="14">
        <v>3314626.4292380987</v>
      </c>
      <c r="H62" s="14">
        <v>3647</v>
      </c>
    </row>
    <row r="63" spans="1:8" x14ac:dyDescent="0.2">
      <c r="A63" s="2">
        <v>2019</v>
      </c>
      <c r="B63" s="2">
        <v>2</v>
      </c>
      <c r="C63" s="14">
        <v>784525.29999999993</v>
      </c>
      <c r="D63" s="14">
        <v>888708.86813804123</v>
      </c>
      <c r="E63" s="14">
        <v>28362</v>
      </c>
      <c r="F63" s="14">
        <v>3195906.8000000003</v>
      </c>
      <c r="G63" s="14">
        <v>3334898.6696767733</v>
      </c>
      <c r="H63" s="14">
        <v>3656</v>
      </c>
    </row>
    <row r="64" spans="1:8" x14ac:dyDescent="0.2">
      <c r="A64" s="2">
        <v>2019</v>
      </c>
      <c r="B64" s="2">
        <v>3</v>
      </c>
      <c r="C64" s="14">
        <v>511229.39999999991</v>
      </c>
      <c r="D64" s="14">
        <v>704777.47959403787</v>
      </c>
      <c r="E64" s="14">
        <v>28700</v>
      </c>
      <c r="F64" s="14">
        <v>2829595</v>
      </c>
      <c r="G64" s="14">
        <v>3085192.0131948022</v>
      </c>
      <c r="H64" s="14">
        <v>3659</v>
      </c>
    </row>
    <row r="65" spans="1:8" x14ac:dyDescent="0.2">
      <c r="A65" s="2">
        <v>2019</v>
      </c>
      <c r="B65" s="2">
        <v>4</v>
      </c>
      <c r="C65" s="14">
        <v>513602.5</v>
      </c>
      <c r="D65" s="14">
        <v>540677.23911351268</v>
      </c>
      <c r="E65" s="14">
        <v>28934</v>
      </c>
      <c r="F65" s="14">
        <v>2756310.2</v>
      </c>
      <c r="G65" s="14">
        <v>2791972.5645860117</v>
      </c>
      <c r="H65" s="14">
        <v>3676</v>
      </c>
    </row>
    <row r="66" spans="1:8" x14ac:dyDescent="0.2">
      <c r="A66" s="2">
        <v>2019</v>
      </c>
      <c r="B66" s="2">
        <v>5</v>
      </c>
      <c r="C66" s="14">
        <v>394426.5</v>
      </c>
      <c r="D66" s="14">
        <v>405990.11654835072</v>
      </c>
      <c r="E66" s="14">
        <v>29215</v>
      </c>
      <c r="F66" s="14">
        <v>2282274.5</v>
      </c>
      <c r="G66" s="14">
        <v>2297335.9449874498</v>
      </c>
      <c r="H66" s="14">
        <v>3668</v>
      </c>
    </row>
    <row r="67" spans="1:8" x14ac:dyDescent="0.2">
      <c r="A67" s="2">
        <v>2019</v>
      </c>
      <c r="B67" s="2">
        <v>6</v>
      </c>
      <c r="C67" s="14">
        <v>321565.69999999995</v>
      </c>
      <c r="D67" s="14">
        <v>321571.9510774581</v>
      </c>
      <c r="E67" s="14">
        <v>29397</v>
      </c>
      <c r="F67" s="14">
        <v>2282848.2000000002</v>
      </c>
      <c r="G67" s="14">
        <v>2282856.3089982825</v>
      </c>
      <c r="H67" s="14">
        <v>3674</v>
      </c>
    </row>
    <row r="68" spans="1:8" x14ac:dyDescent="0.2">
      <c r="A68" s="2">
        <v>2019</v>
      </c>
      <c r="B68" s="2">
        <v>7</v>
      </c>
      <c r="C68" s="14">
        <v>284019.5</v>
      </c>
      <c r="D68" s="14">
        <v>284019.5</v>
      </c>
      <c r="E68" s="14">
        <v>29658</v>
      </c>
      <c r="F68" s="14">
        <v>2145439.6000000006</v>
      </c>
      <c r="G68" s="14">
        <v>2145439.6000000006</v>
      </c>
      <c r="H68" s="14">
        <v>3693</v>
      </c>
    </row>
    <row r="69" spans="1:8" x14ac:dyDescent="0.2">
      <c r="A69" s="2">
        <v>2019</v>
      </c>
      <c r="B69" s="2">
        <v>8</v>
      </c>
      <c r="C69" s="14">
        <v>298391.09999999992</v>
      </c>
      <c r="D69" s="14">
        <v>298391.09999999992</v>
      </c>
      <c r="E69" s="14">
        <v>29903</v>
      </c>
      <c r="F69" s="14">
        <v>2196686.1999999997</v>
      </c>
      <c r="G69" s="14">
        <v>2196686.1999999997</v>
      </c>
      <c r="H69" s="14">
        <v>3700</v>
      </c>
    </row>
    <row r="70" spans="1:8" x14ac:dyDescent="0.2">
      <c r="A70" s="2">
        <v>2019</v>
      </c>
      <c r="B70" s="2">
        <v>9</v>
      </c>
      <c r="C70" s="14">
        <v>307117</v>
      </c>
      <c r="D70" s="14">
        <v>307117</v>
      </c>
      <c r="E70" s="14">
        <v>30085</v>
      </c>
      <c r="F70" s="14">
        <v>2232465.7999999998</v>
      </c>
      <c r="G70" s="14">
        <v>2232465.7999999998</v>
      </c>
      <c r="H70" s="14">
        <v>3711</v>
      </c>
    </row>
    <row r="71" spans="1:8" x14ac:dyDescent="0.2">
      <c r="A71" s="2">
        <v>2019</v>
      </c>
      <c r="B71" s="2">
        <v>10</v>
      </c>
      <c r="C71" s="14">
        <v>315911.80000000005</v>
      </c>
      <c r="D71" s="14">
        <v>316938.14105137973</v>
      </c>
      <c r="E71" s="14">
        <v>30469</v>
      </c>
      <c r="F71" s="14">
        <v>2128756</v>
      </c>
      <c r="G71" s="14">
        <v>2130057.7195693585</v>
      </c>
      <c r="H71" s="14">
        <v>3720</v>
      </c>
    </row>
    <row r="72" spans="1:8" x14ac:dyDescent="0.2">
      <c r="A72" s="2">
        <v>2019</v>
      </c>
      <c r="B72" s="2">
        <v>11</v>
      </c>
      <c r="C72" s="14">
        <v>355443.89999999997</v>
      </c>
      <c r="D72" s="14">
        <v>362613.69749049313</v>
      </c>
      <c r="E72" s="14">
        <v>30815</v>
      </c>
      <c r="F72" s="14">
        <v>2338551.8000000003</v>
      </c>
      <c r="G72" s="14">
        <v>2347673.0401038313</v>
      </c>
      <c r="H72" s="14">
        <v>3773</v>
      </c>
    </row>
    <row r="73" spans="1:8" x14ac:dyDescent="0.2">
      <c r="A73" s="2">
        <v>2019</v>
      </c>
      <c r="B73" s="2">
        <v>12</v>
      </c>
      <c r="C73" s="14">
        <v>627064.6</v>
      </c>
      <c r="D73" s="14">
        <v>672994.62754145835</v>
      </c>
      <c r="E73" s="14">
        <v>31295</v>
      </c>
      <c r="F73" s="14">
        <v>3019826.4000000004</v>
      </c>
      <c r="G73" s="14">
        <v>3077525.5763308746</v>
      </c>
      <c r="H73" s="14">
        <v>3782</v>
      </c>
    </row>
    <row r="74" spans="1:8" x14ac:dyDescent="0.2">
      <c r="A74" s="2">
        <v>2020</v>
      </c>
      <c r="B74" s="2">
        <v>1</v>
      </c>
      <c r="C74" s="14">
        <v>670478.6</v>
      </c>
      <c r="D74" s="14">
        <v>998674.79201923951</v>
      </c>
      <c r="E74" s="14">
        <v>31651</v>
      </c>
      <c r="F74" s="14">
        <v>3133751.1999999997</v>
      </c>
      <c r="G74" s="14">
        <v>3544059.9366840697</v>
      </c>
      <c r="H74" s="14">
        <v>3811</v>
      </c>
    </row>
    <row r="75" spans="1:8" x14ac:dyDescent="0.2">
      <c r="A75" s="2">
        <v>2020</v>
      </c>
      <c r="B75" s="2">
        <v>2</v>
      </c>
      <c r="C75" s="14">
        <v>703879.1</v>
      </c>
      <c r="D75" s="14">
        <v>942154.97526209161</v>
      </c>
      <c r="E75" s="14">
        <v>31894</v>
      </c>
      <c r="F75" s="14">
        <v>3050084.5999999996</v>
      </c>
      <c r="G75" s="14">
        <v>3345482.5445283623</v>
      </c>
      <c r="H75" s="14">
        <v>3810</v>
      </c>
    </row>
    <row r="76" spans="1:8" x14ac:dyDescent="0.2">
      <c r="A76" s="2">
        <v>2020</v>
      </c>
      <c r="B76" s="2">
        <v>3</v>
      </c>
      <c r="C76" s="14">
        <v>646483.60000000009</v>
      </c>
      <c r="D76" s="14">
        <v>744822.16116560623</v>
      </c>
      <c r="E76" s="14">
        <v>32233</v>
      </c>
      <c r="F76" s="14">
        <v>2890229</v>
      </c>
      <c r="G76" s="14">
        <v>3010846.9501377577</v>
      </c>
      <c r="H76" s="14">
        <v>3821</v>
      </c>
    </row>
    <row r="77" spans="1:8" x14ac:dyDescent="0.2">
      <c r="A77" s="2">
        <v>2020</v>
      </c>
      <c r="B77" s="2">
        <v>4</v>
      </c>
      <c r="C77" s="14">
        <v>498041.89999999997</v>
      </c>
      <c r="D77" s="14">
        <v>598025.60965851019</v>
      </c>
      <c r="E77" s="14">
        <v>32484</v>
      </c>
      <c r="F77" s="14">
        <v>1953194.3</v>
      </c>
      <c r="G77" s="14">
        <v>2073357.2522540463</v>
      </c>
      <c r="H77" s="14">
        <v>3829</v>
      </c>
    </row>
    <row r="78" spans="1:8" x14ac:dyDescent="0.2">
      <c r="A78" s="2">
        <v>2020</v>
      </c>
      <c r="B78" s="2">
        <v>5</v>
      </c>
      <c r="C78" s="14">
        <v>483125.79999999993</v>
      </c>
      <c r="D78" s="14">
        <v>502022.07695460611</v>
      </c>
      <c r="E78" s="14">
        <v>32872</v>
      </c>
      <c r="F78" s="14">
        <v>1867651.9000000001</v>
      </c>
      <c r="G78" s="14">
        <v>1890107.3998786621</v>
      </c>
      <c r="H78" s="14">
        <v>3829</v>
      </c>
    </row>
    <row r="79" spans="1:8" x14ac:dyDescent="0.2">
      <c r="A79" s="2">
        <v>2020</v>
      </c>
      <c r="B79" s="2">
        <v>6</v>
      </c>
      <c r="C79" s="14">
        <v>430427.8</v>
      </c>
      <c r="D79" s="14">
        <v>430438.41169128678</v>
      </c>
      <c r="E79" s="14">
        <v>33347</v>
      </c>
      <c r="F79" s="14">
        <v>2042577.0000000002</v>
      </c>
      <c r="G79" s="14">
        <v>2042589.4622635627</v>
      </c>
      <c r="H79" s="14">
        <v>3826</v>
      </c>
    </row>
    <row r="80" spans="1:8" x14ac:dyDescent="0.2">
      <c r="A80" s="2">
        <v>2020</v>
      </c>
      <c r="B80" s="2">
        <v>7</v>
      </c>
      <c r="C80" s="14">
        <v>400083.50000000006</v>
      </c>
      <c r="D80" s="14">
        <v>400083.50000000006</v>
      </c>
      <c r="E80" s="14">
        <v>33569</v>
      </c>
      <c r="F80" s="14">
        <v>2102620.7000000002</v>
      </c>
      <c r="G80" s="14">
        <v>2102620.7000000002</v>
      </c>
      <c r="H80" s="14">
        <v>3840</v>
      </c>
    </row>
    <row r="81" spans="1:8" x14ac:dyDescent="0.2">
      <c r="A81" s="2">
        <v>2020</v>
      </c>
      <c r="B81" s="2">
        <v>8</v>
      </c>
      <c r="C81" s="14">
        <v>351255.49999999994</v>
      </c>
      <c r="D81" s="14">
        <v>351255.49999999994</v>
      </c>
      <c r="E81" s="14">
        <v>33867</v>
      </c>
      <c r="F81" s="14">
        <v>2159839.7000000002</v>
      </c>
      <c r="G81" s="14">
        <v>2159839.7000000002</v>
      </c>
      <c r="H81" s="14">
        <v>3843</v>
      </c>
    </row>
    <row r="82" spans="1:8" x14ac:dyDescent="0.2">
      <c r="A82" s="2">
        <v>2020</v>
      </c>
      <c r="B82" s="2">
        <v>9</v>
      </c>
      <c r="C82" s="14">
        <v>343823.49999999994</v>
      </c>
      <c r="D82" s="14">
        <v>343823.49999999994</v>
      </c>
      <c r="E82" s="14">
        <v>34279</v>
      </c>
      <c r="F82" s="14">
        <v>2065000.0999999999</v>
      </c>
      <c r="G82" s="14">
        <v>2065000.0999999999</v>
      </c>
      <c r="H82" s="14">
        <v>3854</v>
      </c>
    </row>
    <row r="83" spans="1:8" x14ac:dyDescent="0.2">
      <c r="A83" s="2">
        <v>2020</v>
      </c>
      <c r="B83" s="2">
        <v>10</v>
      </c>
      <c r="C83" s="14">
        <v>382072.50000000006</v>
      </c>
      <c r="D83" s="14">
        <v>382942.50437118008</v>
      </c>
      <c r="E83" s="14">
        <v>34666</v>
      </c>
      <c r="F83" s="14">
        <v>2097255.2999999998</v>
      </c>
      <c r="G83" s="14">
        <v>2098257.4916281467</v>
      </c>
      <c r="H83" s="14">
        <v>3847</v>
      </c>
    </row>
    <row r="84" spans="1:8" x14ac:dyDescent="0.2">
      <c r="A84" s="2">
        <v>2020</v>
      </c>
      <c r="B84" s="2">
        <v>11</v>
      </c>
      <c r="C84" s="14">
        <v>421814.90000000008</v>
      </c>
      <c r="D84" s="14">
        <v>452082.25314416731</v>
      </c>
      <c r="E84" s="14">
        <v>35130</v>
      </c>
      <c r="F84" s="14">
        <v>2303084.8000000003</v>
      </c>
      <c r="G84" s="14">
        <v>2337580.9574366286</v>
      </c>
      <c r="H84" s="14">
        <v>3858</v>
      </c>
    </row>
    <row r="85" spans="1:8" x14ac:dyDescent="0.2">
      <c r="A85" s="2">
        <v>2020</v>
      </c>
      <c r="B85" s="2">
        <v>12</v>
      </c>
      <c r="C85" s="14">
        <v>631044.30000000005</v>
      </c>
      <c r="D85" s="14">
        <v>655461.63746449491</v>
      </c>
      <c r="E85" s="14">
        <v>35482</v>
      </c>
      <c r="F85" s="14">
        <v>2712842.8</v>
      </c>
      <c r="G85" s="14">
        <v>2740425.5537240859</v>
      </c>
      <c r="H85" s="14">
        <v>3877</v>
      </c>
    </row>
    <row r="86" spans="1:8" x14ac:dyDescent="0.2">
      <c r="A86" s="2">
        <v>2021</v>
      </c>
      <c r="B86" s="2">
        <v>1</v>
      </c>
      <c r="C86" s="14">
        <v>1045676.2</v>
      </c>
      <c r="D86" s="14">
        <v>917428.9650642745</v>
      </c>
      <c r="E86" s="14">
        <v>35821</v>
      </c>
      <c r="F86" s="14">
        <v>3448798.4</v>
      </c>
      <c r="G86" s="14">
        <v>3305383.5480869208</v>
      </c>
      <c r="H86" s="14">
        <v>3885</v>
      </c>
    </row>
    <row r="87" spans="1:8" x14ac:dyDescent="0.2">
      <c r="A87" s="2">
        <v>2021</v>
      </c>
      <c r="B87" s="2">
        <v>2</v>
      </c>
      <c r="C87" s="14">
        <v>963594.8</v>
      </c>
      <c r="D87" s="14">
        <v>1014796.6261237186</v>
      </c>
      <c r="E87" s="14">
        <v>36337</v>
      </c>
      <c r="F87" s="14">
        <v>3278973.3</v>
      </c>
      <c r="G87" s="14">
        <v>3335300.6290976605</v>
      </c>
      <c r="H87" s="14">
        <v>3885</v>
      </c>
    </row>
    <row r="88" spans="1:8" x14ac:dyDescent="0.2">
      <c r="A88" s="2">
        <v>2021</v>
      </c>
      <c r="B88" s="2">
        <v>3</v>
      </c>
      <c r="C88" s="14">
        <v>727424.79999999993</v>
      </c>
      <c r="D88" s="14">
        <v>834138.16066228063</v>
      </c>
      <c r="E88" s="14">
        <v>36691</v>
      </c>
      <c r="F88" s="14">
        <v>2810739.1</v>
      </c>
      <c r="G88" s="14">
        <v>2927673.0736165587</v>
      </c>
      <c r="H88" s="14">
        <v>3898</v>
      </c>
    </row>
    <row r="89" spans="1:8" x14ac:dyDescent="0.2">
      <c r="A89" s="2">
        <v>2021</v>
      </c>
      <c r="B89" s="2">
        <v>4</v>
      </c>
      <c r="C89" s="14">
        <v>681534.39999999991</v>
      </c>
      <c r="D89" s="14">
        <v>673765.63622775546</v>
      </c>
      <c r="E89" s="14">
        <v>36988</v>
      </c>
      <c r="F89" s="14">
        <v>2770616.4000000004</v>
      </c>
      <c r="G89" s="14">
        <v>2762083.5090045626</v>
      </c>
      <c r="H89" s="14">
        <v>3918</v>
      </c>
    </row>
    <row r="90" spans="1:8" x14ac:dyDescent="0.2">
      <c r="A90" s="2">
        <v>2021</v>
      </c>
      <c r="B90" s="2">
        <v>5</v>
      </c>
      <c r="C90" s="14">
        <v>518354.29999999993</v>
      </c>
      <c r="D90" s="14">
        <v>508524.6055082205</v>
      </c>
      <c r="E90" s="14">
        <v>37332</v>
      </c>
      <c r="F90" s="14">
        <v>2363299.7999999998</v>
      </c>
      <c r="G90" s="14">
        <v>2352531.7034680853</v>
      </c>
      <c r="H90" s="14">
        <v>3923</v>
      </c>
    </row>
    <row r="91" spans="1:8" x14ac:dyDescent="0.2">
      <c r="A91" s="2">
        <v>2021</v>
      </c>
      <c r="B91" s="2">
        <v>6</v>
      </c>
      <c r="C91" s="14">
        <v>484742.89999999997</v>
      </c>
      <c r="D91" s="14">
        <v>484754.63641078834</v>
      </c>
      <c r="E91" s="14">
        <v>37790</v>
      </c>
      <c r="F91" s="14">
        <v>2301787.2000000002</v>
      </c>
      <c r="G91" s="14">
        <v>2301799.9566948623</v>
      </c>
      <c r="H91" s="14">
        <v>3928</v>
      </c>
    </row>
    <row r="92" spans="1:8" x14ac:dyDescent="0.2">
      <c r="A92" s="2">
        <v>2021</v>
      </c>
      <c r="B92" s="2">
        <v>7</v>
      </c>
      <c r="C92" s="14">
        <v>419943.7</v>
      </c>
      <c r="D92" s="14">
        <v>419943.7</v>
      </c>
      <c r="E92" s="14">
        <v>38160</v>
      </c>
      <c r="F92" s="14">
        <v>2185815.1</v>
      </c>
      <c r="G92" s="14">
        <v>2185815.1</v>
      </c>
      <c r="H92" s="14">
        <v>3938</v>
      </c>
    </row>
    <row r="93" spans="1:8" x14ac:dyDescent="0.2">
      <c r="A93" s="2">
        <v>2021</v>
      </c>
      <c r="B93" s="2">
        <v>8</v>
      </c>
      <c r="C93" s="14">
        <v>395312.20000000007</v>
      </c>
      <c r="D93" s="14">
        <v>395312.20000000007</v>
      </c>
      <c r="E93" s="14">
        <v>38608</v>
      </c>
      <c r="F93" s="14">
        <v>2206514.4</v>
      </c>
      <c r="G93" s="14">
        <v>2206514.4</v>
      </c>
      <c r="H93" s="14">
        <v>3941</v>
      </c>
    </row>
    <row r="94" spans="1:8" x14ac:dyDescent="0.2">
      <c r="A94" s="2">
        <v>2021</v>
      </c>
      <c r="B94" s="2">
        <v>9</v>
      </c>
      <c r="C94" s="14">
        <v>410607.59999999986</v>
      </c>
      <c r="D94" s="14">
        <v>410607.59999999986</v>
      </c>
      <c r="E94" s="14">
        <v>39029</v>
      </c>
      <c r="F94" s="14">
        <v>2147238.6</v>
      </c>
      <c r="G94" s="14">
        <v>2147238.6</v>
      </c>
      <c r="H94" s="14">
        <v>3949</v>
      </c>
    </row>
    <row r="95" spans="1:8" x14ac:dyDescent="0.2">
      <c r="A95" s="2">
        <v>2021</v>
      </c>
      <c r="B95" s="2">
        <v>10</v>
      </c>
      <c r="C95" s="14">
        <v>435920.89999999997</v>
      </c>
      <c r="D95" s="14">
        <v>437143.8025420903</v>
      </c>
      <c r="E95" s="14">
        <v>39520</v>
      </c>
      <c r="F95" s="14">
        <v>2258296.4</v>
      </c>
      <c r="G95" s="14">
        <v>2259583.5268211165</v>
      </c>
      <c r="H95" s="14">
        <v>3970</v>
      </c>
    </row>
    <row r="96" spans="1:8" x14ac:dyDescent="0.2">
      <c r="A96" s="2">
        <v>2021</v>
      </c>
      <c r="B96" s="2">
        <v>11</v>
      </c>
      <c r="C96" s="14">
        <v>505895.20000000013</v>
      </c>
      <c r="D96" s="14">
        <v>488361.04019518447</v>
      </c>
      <c r="E96" s="14">
        <v>39945</v>
      </c>
      <c r="F96" s="14">
        <v>2605827.9000000004</v>
      </c>
      <c r="G96" s="14">
        <v>2587478.6658589607</v>
      </c>
      <c r="H96" s="14">
        <v>3984</v>
      </c>
    </row>
    <row r="97" spans="1:8" x14ac:dyDescent="0.2">
      <c r="A97" s="2">
        <v>2021</v>
      </c>
      <c r="B97" s="2">
        <v>12</v>
      </c>
      <c r="C97" s="14">
        <v>723894.50000000012</v>
      </c>
      <c r="D97" s="14">
        <v>789957.01857944182</v>
      </c>
      <c r="E97" s="14">
        <v>40480</v>
      </c>
      <c r="F97" s="14">
        <v>2847608.5</v>
      </c>
      <c r="G97" s="14">
        <v>2915959.1412766855</v>
      </c>
      <c r="H97" s="14">
        <v>3988</v>
      </c>
    </row>
    <row r="98" spans="1:8" x14ac:dyDescent="0.2">
      <c r="A98" s="2">
        <v>2022</v>
      </c>
      <c r="B98" s="2">
        <v>1</v>
      </c>
      <c r="C98" s="14">
        <v>818097.40000000014</v>
      </c>
      <c r="D98" s="14">
        <v>1194015.186479897</v>
      </c>
      <c r="E98" s="14">
        <v>40997</v>
      </c>
      <c r="F98" s="14">
        <v>3159512.6</v>
      </c>
      <c r="G98" s="14">
        <v>3544582.1917757653</v>
      </c>
      <c r="H98" s="14">
        <v>3996</v>
      </c>
    </row>
    <row r="99" spans="1:8" x14ac:dyDescent="0.2">
      <c r="A99" s="2">
        <v>2022</v>
      </c>
      <c r="B99" s="2">
        <v>2</v>
      </c>
      <c r="C99" s="14">
        <v>1062590.1000000001</v>
      </c>
      <c r="D99" s="14">
        <v>909695.41117051849</v>
      </c>
      <c r="E99" s="14">
        <v>41301</v>
      </c>
      <c r="F99" s="14">
        <v>3438661.5</v>
      </c>
      <c r="G99" s="14">
        <v>3283197.2426290819</v>
      </c>
      <c r="H99" s="14">
        <v>3993</v>
      </c>
    </row>
    <row r="100" spans="1:8" x14ac:dyDescent="0.2">
      <c r="A100" s="2">
        <v>2022</v>
      </c>
      <c r="B100" s="2">
        <v>3</v>
      </c>
      <c r="C100" s="14">
        <v>762122.79999999993</v>
      </c>
      <c r="D100" s="14">
        <v>928233.52973753202</v>
      </c>
      <c r="E100" s="14">
        <v>41903</v>
      </c>
      <c r="F100" s="14">
        <v>2773932.3</v>
      </c>
      <c r="G100" s="14">
        <v>2941527.8552144244</v>
      </c>
      <c r="H100" s="14">
        <v>4017</v>
      </c>
    </row>
    <row r="101" spans="1:8" x14ac:dyDescent="0.2">
      <c r="A101" s="2">
        <v>2022</v>
      </c>
      <c r="B101" s="2">
        <v>4</v>
      </c>
      <c r="C101" s="14">
        <v>643323</v>
      </c>
      <c r="D101" s="14">
        <v>728459.30709841021</v>
      </c>
      <c r="E101" s="14">
        <v>42336</v>
      </c>
      <c r="F101" s="14">
        <v>2670705.1999999997</v>
      </c>
      <c r="G101" s="14">
        <v>2756173.2812907738</v>
      </c>
      <c r="H101" s="14">
        <v>4038</v>
      </c>
    </row>
    <row r="102" spans="1:8" x14ac:dyDescent="0.2">
      <c r="A102" s="2">
        <v>2022</v>
      </c>
      <c r="B102" s="2">
        <v>5</v>
      </c>
      <c r="C102" s="14">
        <v>621146.4</v>
      </c>
      <c r="D102" s="14">
        <v>632277.56798667833</v>
      </c>
      <c r="E102" s="14">
        <v>42919</v>
      </c>
      <c r="F102" s="14">
        <v>2447912.0999999996</v>
      </c>
      <c r="G102" s="14">
        <v>2458953.8218915905</v>
      </c>
      <c r="H102" s="14">
        <v>4043</v>
      </c>
    </row>
    <row r="103" spans="1:8" x14ac:dyDescent="0.2">
      <c r="A103" s="2">
        <v>2022</v>
      </c>
      <c r="B103" s="2">
        <v>6</v>
      </c>
      <c r="C103" s="14">
        <v>505866</v>
      </c>
      <c r="D103" s="14">
        <v>505879.1975586529</v>
      </c>
      <c r="E103" s="14">
        <v>43224</v>
      </c>
      <c r="F103" s="14">
        <v>2366657.6</v>
      </c>
      <c r="G103" s="14">
        <v>2366670.618976322</v>
      </c>
      <c r="H103" s="14">
        <v>4045</v>
      </c>
    </row>
    <row r="104" spans="1:8" x14ac:dyDescent="0.2">
      <c r="A104" s="2">
        <v>2022</v>
      </c>
      <c r="B104" s="2">
        <v>7</v>
      </c>
      <c r="C104" s="14">
        <v>425486</v>
      </c>
      <c r="D104" s="14">
        <v>425486</v>
      </c>
      <c r="E104" s="14">
        <v>43556</v>
      </c>
      <c r="F104" s="14">
        <v>2200535.1</v>
      </c>
      <c r="G104" s="14">
        <v>2200535.1</v>
      </c>
      <c r="H104" s="14">
        <v>4045</v>
      </c>
    </row>
    <row r="105" spans="1:8" x14ac:dyDescent="0.2">
      <c r="A105" s="2">
        <v>2022</v>
      </c>
      <c r="B105" s="2">
        <v>8</v>
      </c>
      <c r="C105" s="14">
        <v>429078.5</v>
      </c>
      <c r="D105" s="14">
        <v>429078.5</v>
      </c>
      <c r="E105" s="14">
        <v>44083</v>
      </c>
      <c r="F105" s="14">
        <v>2209489.9000000004</v>
      </c>
      <c r="G105" s="14">
        <v>2209489.9000000004</v>
      </c>
      <c r="H105" s="14">
        <v>4051</v>
      </c>
    </row>
    <row r="106" spans="1:8" x14ac:dyDescent="0.2">
      <c r="A106" s="2">
        <v>2022</v>
      </c>
      <c r="B106" s="2">
        <v>9</v>
      </c>
      <c r="C106" s="14">
        <v>420366.8</v>
      </c>
      <c r="D106" s="14">
        <v>420366.8</v>
      </c>
      <c r="E106" s="14">
        <v>44362</v>
      </c>
      <c r="F106" s="14">
        <v>2189566.0999999996</v>
      </c>
      <c r="G106" s="14">
        <v>2189566.0999999996</v>
      </c>
      <c r="H106" s="14">
        <v>4044</v>
      </c>
    </row>
    <row r="107" spans="1:8" x14ac:dyDescent="0.2">
      <c r="A107" s="2">
        <v>2022</v>
      </c>
      <c r="B107" s="2">
        <v>10</v>
      </c>
      <c r="C107" s="14">
        <v>497814.39999999991</v>
      </c>
      <c r="D107" s="14">
        <v>488718.72482787282</v>
      </c>
      <c r="E107" s="14">
        <v>44793</v>
      </c>
      <c r="F107" s="14">
        <v>2478034.4000000004</v>
      </c>
      <c r="G107" s="14">
        <v>2469376.9958712361</v>
      </c>
      <c r="H107" s="14">
        <v>4046</v>
      </c>
    </row>
    <row r="108" spans="1:8" x14ac:dyDescent="0.2">
      <c r="A108" s="2">
        <v>2022</v>
      </c>
      <c r="B108" s="2">
        <v>11</v>
      </c>
      <c r="C108" s="14">
        <v>609002.29999999993</v>
      </c>
      <c r="D108" s="14">
        <v>610705.3272517944</v>
      </c>
      <c r="E108" s="14">
        <v>45197</v>
      </c>
      <c r="F108" s="14">
        <v>2908314.4</v>
      </c>
      <c r="G108" s="14">
        <v>2909923.4426913937</v>
      </c>
      <c r="H108" s="14">
        <v>4053</v>
      </c>
    </row>
    <row r="109" spans="1:8" x14ac:dyDescent="0.2">
      <c r="A109" s="2">
        <v>2022</v>
      </c>
      <c r="B109" s="2">
        <v>12</v>
      </c>
      <c r="C109" s="14">
        <v>648714.5</v>
      </c>
      <c r="D109" s="14">
        <v>863788.20751946268</v>
      </c>
      <c r="E109" s="14">
        <v>45678</v>
      </c>
      <c r="F109" s="14">
        <v>2521142.7000000002</v>
      </c>
      <c r="G109" s="14">
        <v>2723072.4166726489</v>
      </c>
      <c r="H109" s="14">
        <v>4071</v>
      </c>
    </row>
    <row r="110" spans="1:8" x14ac:dyDescent="0.2">
      <c r="A110" s="2">
        <v>2023</v>
      </c>
      <c r="B110" s="2">
        <v>1</v>
      </c>
      <c r="C110" s="14">
        <v>1460153.2479757213</v>
      </c>
      <c r="D110" s="14">
        <v>1460153.2479757213</v>
      </c>
      <c r="E110" s="14">
        <v>46281.355488170375</v>
      </c>
      <c r="F110" s="14">
        <v>3549374.8287523342</v>
      </c>
      <c r="G110" s="14">
        <v>3549374.8287523342</v>
      </c>
      <c r="H110" s="14">
        <v>4116.1428037432943</v>
      </c>
    </row>
    <row r="111" spans="1:8" x14ac:dyDescent="0.2">
      <c r="A111" s="2">
        <v>2023</v>
      </c>
      <c r="B111" s="2">
        <v>2</v>
      </c>
      <c r="C111" s="14">
        <v>1478884.9770896775</v>
      </c>
      <c r="D111" s="14">
        <v>1478884.9770896775</v>
      </c>
      <c r="E111" s="14">
        <v>46574.615759155568</v>
      </c>
      <c r="F111" s="14">
        <v>3507629.046194192</v>
      </c>
      <c r="G111" s="14">
        <v>3507629.046194192</v>
      </c>
      <c r="H111" s="14">
        <v>4127.869591803289</v>
      </c>
    </row>
    <row r="112" spans="1:8" x14ac:dyDescent="0.2">
      <c r="A112" s="2">
        <v>2023</v>
      </c>
      <c r="B112" s="2">
        <v>3</v>
      </c>
      <c r="C112" s="14">
        <v>1150542.2941531264</v>
      </c>
      <c r="D112" s="14">
        <v>1150542.2941531264</v>
      </c>
      <c r="E112" s="14">
        <v>46869.275841131734</v>
      </c>
      <c r="F112" s="14">
        <v>3188500.8559031249</v>
      </c>
      <c r="G112" s="14">
        <v>3188500.8559031249</v>
      </c>
      <c r="H112" s="14">
        <v>4139.0973593547669</v>
      </c>
    </row>
    <row r="113" spans="1:8" x14ac:dyDescent="0.2">
      <c r="A113" s="2">
        <v>2023</v>
      </c>
      <c r="B113" s="2">
        <v>4</v>
      </c>
      <c r="C113" s="14">
        <v>816161.60901105788</v>
      </c>
      <c r="D113" s="14">
        <v>816161.60901105788</v>
      </c>
      <c r="E113" s="14">
        <v>47165.260128185888</v>
      </c>
      <c r="F113" s="14">
        <v>2825192.9719097069</v>
      </c>
      <c r="G113" s="14">
        <v>2825192.9719097069</v>
      </c>
      <c r="H113" s="14">
        <v>4149.9302640496553</v>
      </c>
    </row>
    <row r="114" spans="1:8" x14ac:dyDescent="0.2">
      <c r="A114" s="2">
        <v>2023</v>
      </c>
      <c r="B114" s="2">
        <v>5</v>
      </c>
      <c r="C114" s="14">
        <v>601560.896149826</v>
      </c>
      <c r="D114" s="14">
        <v>601560.896149826</v>
      </c>
      <c r="E114" s="14">
        <v>47462.497097995183</v>
      </c>
      <c r="F114" s="14">
        <v>2486204.0227033454</v>
      </c>
      <c r="G114" s="14">
        <v>2486204.0227033454</v>
      </c>
      <c r="H114" s="14">
        <v>4160.4516671220099</v>
      </c>
    </row>
    <row r="115" spans="1:8" x14ac:dyDescent="0.2">
      <c r="A115" s="2">
        <v>2023</v>
      </c>
      <c r="B115" s="2">
        <v>6</v>
      </c>
      <c r="C115" s="14">
        <v>522879.86414133152</v>
      </c>
      <c r="D115" s="14">
        <v>522879.86414133152</v>
      </c>
      <c r="E115" s="14">
        <v>47760.919091265612</v>
      </c>
      <c r="F115" s="14">
        <v>2476971.6130060428</v>
      </c>
      <c r="G115" s="14">
        <v>2476971.6130060428</v>
      </c>
      <c r="H115" s="14">
        <v>4170.728237670246</v>
      </c>
    </row>
    <row r="116" spans="1:8" x14ac:dyDescent="0.2">
      <c r="A116" s="2">
        <v>2023</v>
      </c>
      <c r="B116" s="2">
        <v>7</v>
      </c>
      <c r="C116" s="14">
        <v>455116.9475141447</v>
      </c>
      <c r="D116" s="14">
        <v>455116.9475141447</v>
      </c>
      <c r="E116" s="14">
        <v>48060.462103084305</v>
      </c>
      <c r="F116" s="14">
        <v>2371385.0325931991</v>
      </c>
      <c r="G116" s="14">
        <v>2371385.0325931991</v>
      </c>
      <c r="H116" s="14">
        <v>4180.813249488735</v>
      </c>
    </row>
    <row r="117" spans="1:8" x14ac:dyDescent="0.2">
      <c r="A117" s="2">
        <v>2023</v>
      </c>
      <c r="B117" s="2">
        <v>8</v>
      </c>
      <c r="C117" s="14">
        <v>422298.34631376289</v>
      </c>
      <c r="D117" s="14">
        <v>422298.34631376289</v>
      </c>
      <c r="E117" s="14">
        <v>48320.126516982767</v>
      </c>
      <c r="F117" s="14">
        <v>2382814.6444536666</v>
      </c>
      <c r="G117" s="14">
        <v>2382814.6444536666</v>
      </c>
      <c r="H117" s="14">
        <v>4189.4971088025977</v>
      </c>
    </row>
    <row r="118" spans="1:8" x14ac:dyDescent="0.2">
      <c r="A118" s="2">
        <v>2023</v>
      </c>
      <c r="B118" s="2">
        <v>9</v>
      </c>
      <c r="C118" s="14">
        <v>503981.11327465985</v>
      </c>
      <c r="D118" s="14">
        <v>503981.11327465985</v>
      </c>
      <c r="E118" s="14">
        <v>48580.794123892694</v>
      </c>
      <c r="F118" s="14">
        <v>2424688.7500450509</v>
      </c>
      <c r="G118" s="14">
        <v>2424688.7500450509</v>
      </c>
      <c r="H118" s="14">
        <v>4198.0658422394126</v>
      </c>
    </row>
    <row r="119" spans="1:8" x14ac:dyDescent="0.2">
      <c r="A119" s="2">
        <v>2023</v>
      </c>
      <c r="B119" s="2">
        <v>10</v>
      </c>
      <c r="C119" s="14">
        <v>518575.54065306578</v>
      </c>
      <c r="D119" s="14">
        <v>518575.54065306578</v>
      </c>
      <c r="E119" s="14">
        <v>48842.410739839419</v>
      </c>
      <c r="F119" s="14">
        <v>2393438.3159412956</v>
      </c>
      <c r="G119" s="14">
        <v>2393438.3159412956</v>
      </c>
      <c r="H119" s="14">
        <v>4206.5464438849031</v>
      </c>
    </row>
    <row r="120" spans="1:8" x14ac:dyDescent="0.2">
      <c r="A120" s="2">
        <v>2023</v>
      </c>
      <c r="B120" s="2">
        <v>11</v>
      </c>
      <c r="C120" s="14">
        <v>649906.07110579358</v>
      </c>
      <c r="D120" s="14">
        <v>649906.07110579358</v>
      </c>
      <c r="E120" s="14">
        <v>49104.925107406634</v>
      </c>
      <c r="F120" s="14">
        <v>2621586.3610846787</v>
      </c>
      <c r="G120" s="14">
        <v>2621586.3610846787</v>
      </c>
      <c r="H120" s="14">
        <v>4214.9603673667525</v>
      </c>
    </row>
    <row r="121" spans="1:8" x14ac:dyDescent="0.2">
      <c r="A121" s="2">
        <v>2023</v>
      </c>
      <c r="B121" s="2">
        <v>12</v>
      </c>
      <c r="C121" s="14">
        <v>1139260.4196366102</v>
      </c>
      <c r="D121" s="14">
        <v>1139260.4196366102</v>
      </c>
      <c r="E121" s="14">
        <v>49368.288737668991</v>
      </c>
      <c r="F121" s="14">
        <v>3301155.84856753</v>
      </c>
      <c r="G121" s="14">
        <v>3301155.84856753</v>
      </c>
      <c r="H121" s="14">
        <v>4223.3246273058548</v>
      </c>
    </row>
    <row r="122" spans="1:8" x14ac:dyDescent="0.2">
      <c r="A122" s="2">
        <v>2024</v>
      </c>
      <c r="B122" s="2">
        <v>1</v>
      </c>
      <c r="C122" s="14">
        <v>1570387.3195251594</v>
      </c>
      <c r="D122" s="14">
        <v>1570387.3195251594</v>
      </c>
      <c r="E122" s="14">
        <v>50132.455760661236</v>
      </c>
      <c r="F122" s="14">
        <v>3728017.8633745555</v>
      </c>
      <c r="G122" s="14">
        <v>3728017.8633745555</v>
      </c>
      <c r="H122" s="14">
        <v>4231.6526836440289</v>
      </c>
    </row>
    <row r="123" spans="1:8" x14ac:dyDescent="0.2">
      <c r="A123" s="2">
        <v>2024</v>
      </c>
      <c r="B123" s="2">
        <v>2</v>
      </c>
      <c r="C123" s="14">
        <v>1589331.4988697881</v>
      </c>
      <c r="D123" s="14">
        <v>1589331.4988697881</v>
      </c>
      <c r="E123" s="14">
        <v>50397.382783924746</v>
      </c>
      <c r="F123" s="14">
        <v>3678580.5467267516</v>
      </c>
      <c r="G123" s="14">
        <v>3678580.5467267516</v>
      </c>
      <c r="H123" s="14">
        <v>4239.9551515501526</v>
      </c>
    </row>
    <row r="124" spans="1:8" x14ac:dyDescent="0.2">
      <c r="A124" s="2">
        <v>2024</v>
      </c>
      <c r="B124" s="2">
        <v>3</v>
      </c>
      <c r="C124" s="14">
        <v>1236776.5601123308</v>
      </c>
      <c r="D124" s="14">
        <v>1236776.5601123308</v>
      </c>
      <c r="E124" s="14">
        <v>50663.028758692897</v>
      </c>
      <c r="F124" s="14">
        <v>3348998.1341533242</v>
      </c>
      <c r="G124" s="14">
        <v>3348998.1341533242</v>
      </c>
      <c r="H124" s="14">
        <v>4248.2403712135911</v>
      </c>
    </row>
    <row r="125" spans="1:8" x14ac:dyDescent="0.2">
      <c r="A125" s="2">
        <v>2024</v>
      </c>
      <c r="B125" s="2">
        <v>4</v>
      </c>
      <c r="C125" s="14">
        <v>878235.94847906835</v>
      </c>
      <c r="D125" s="14">
        <v>878235.94847906835</v>
      </c>
      <c r="E125" s="14">
        <v>50929.354853305653</v>
      </c>
      <c r="F125" s="14">
        <v>2975445.0012544882</v>
      </c>
      <c r="G125" s="14">
        <v>2975445.0012544882</v>
      </c>
      <c r="H125" s="14">
        <v>4256.5148650903884</v>
      </c>
    </row>
    <row r="126" spans="1:8" x14ac:dyDescent="0.2">
      <c r="A126" s="2">
        <v>2024</v>
      </c>
      <c r="B126" s="2">
        <v>5</v>
      </c>
      <c r="C126" s="14">
        <v>647534.94197711931</v>
      </c>
      <c r="D126" s="14">
        <v>647534.94197711931</v>
      </c>
      <c r="E126" s="14">
        <v>51196.324333459546</v>
      </c>
      <c r="F126" s="14">
        <v>2625478.3639722732</v>
      </c>
      <c r="G126" s="14">
        <v>2625478.3639722732</v>
      </c>
      <c r="H126" s="14">
        <v>4264.7837047490821</v>
      </c>
    </row>
    <row r="127" spans="1:8" x14ac:dyDescent="0.2">
      <c r="A127" s="2">
        <v>2024</v>
      </c>
      <c r="B127" s="2">
        <v>6</v>
      </c>
      <c r="C127" s="14">
        <v>562360.00893356174</v>
      </c>
      <c r="D127" s="14">
        <v>562360.00893356174</v>
      </c>
      <c r="E127" s="14">
        <v>51463.902448926419</v>
      </c>
      <c r="F127" s="14">
        <v>2613471.0459617195</v>
      </c>
      <c r="G127" s="14">
        <v>2613471.0459617195</v>
      </c>
      <c r="H127" s="14">
        <v>4273.0508051096704</v>
      </c>
    </row>
    <row r="128" spans="1:8" x14ac:dyDescent="0.2">
      <c r="A128" s="2">
        <v>2024</v>
      </c>
      <c r="B128" s="2">
        <v>7</v>
      </c>
      <c r="C128" s="14">
        <v>489026.37883807981</v>
      </c>
      <c r="D128" s="14">
        <v>489026.37883807981</v>
      </c>
      <c r="E128" s="14">
        <v>51732.056326390812</v>
      </c>
      <c r="F128" s="14">
        <v>2502399.6046864744</v>
      </c>
      <c r="G128" s="14">
        <v>2502399.6046864744</v>
      </c>
      <c r="H128" s="14">
        <v>4281.3191603710693</v>
      </c>
    </row>
    <row r="129" spans="1:8" x14ac:dyDescent="0.2">
      <c r="A129" s="2">
        <v>2024</v>
      </c>
      <c r="B129" s="2">
        <v>8</v>
      </c>
      <c r="C129" s="14">
        <v>453732.86669791571</v>
      </c>
      <c r="D129" s="14">
        <v>453732.86669791571</v>
      </c>
      <c r="E129" s="14">
        <v>52001.723579744226</v>
      </c>
      <c r="F129" s="14">
        <v>2511870.7375649242</v>
      </c>
      <c r="G129" s="14">
        <v>2511870.7375649242</v>
      </c>
      <c r="H129" s="14">
        <v>4289.6206611334892</v>
      </c>
    </row>
    <row r="130" spans="1:8" x14ac:dyDescent="0.2">
      <c r="A130" s="2">
        <v>2024</v>
      </c>
      <c r="B130" s="2">
        <v>9</v>
      </c>
      <c r="C130" s="14">
        <v>541280.92557603191</v>
      </c>
      <c r="D130" s="14">
        <v>541280.92557603191</v>
      </c>
      <c r="E130" s="14">
        <v>52271.906079177286</v>
      </c>
      <c r="F130" s="14">
        <v>2553875.6807282758</v>
      </c>
      <c r="G130" s="14">
        <v>2553875.6807282758</v>
      </c>
      <c r="H130" s="14">
        <v>4297.9273618345478</v>
      </c>
    </row>
    <row r="131" spans="1:8" x14ac:dyDescent="0.2">
      <c r="A131" s="2">
        <v>2024</v>
      </c>
      <c r="B131" s="2">
        <v>10</v>
      </c>
      <c r="C131" s="14">
        <v>556921.9571995911</v>
      </c>
      <c r="D131" s="14">
        <v>556921.9571995911</v>
      </c>
      <c r="E131" s="14">
        <v>52542.575995468389</v>
      </c>
      <c r="F131" s="14">
        <v>2519330.0542706512</v>
      </c>
      <c r="G131" s="14">
        <v>2519330.0542706512</v>
      </c>
      <c r="H131" s="14">
        <v>4306.2404861270052</v>
      </c>
    </row>
    <row r="132" spans="1:8" x14ac:dyDescent="0.2">
      <c r="A132" s="2">
        <v>2024</v>
      </c>
      <c r="B132" s="2">
        <v>11</v>
      </c>
      <c r="C132" s="14">
        <v>697101.79786596866</v>
      </c>
      <c r="D132" s="14">
        <v>697101.79786596866</v>
      </c>
      <c r="E132" s="14">
        <v>52813.707002494448</v>
      </c>
      <c r="F132" s="14">
        <v>2750525.0139320507</v>
      </c>
      <c r="G132" s="14">
        <v>2750525.0139320507</v>
      </c>
      <c r="H132" s="14">
        <v>4314.5608959369338</v>
      </c>
    </row>
    <row r="133" spans="1:8" x14ac:dyDescent="0.2">
      <c r="A133" s="2">
        <v>2024</v>
      </c>
      <c r="B133" s="2">
        <v>12</v>
      </c>
      <c r="C133" s="14">
        <v>1219007.9669551041</v>
      </c>
      <c r="D133" s="14">
        <v>1219007.9669551041</v>
      </c>
      <c r="E133" s="14">
        <v>53085.274196046048</v>
      </c>
      <c r="F133" s="14">
        <v>3442264.1049308055</v>
      </c>
      <c r="G133" s="14">
        <v>3442264.1049308055</v>
      </c>
      <c r="H133" s="14">
        <v>4322.8891690933187</v>
      </c>
    </row>
    <row r="134" spans="1:8" x14ac:dyDescent="0.2">
      <c r="A134" s="2">
        <v>2025</v>
      </c>
      <c r="B134" s="2">
        <v>1</v>
      </c>
      <c r="C134" s="14">
        <v>1666416.9457883271</v>
      </c>
      <c r="D134" s="14">
        <v>1666416.9457883271</v>
      </c>
      <c r="E134" s="14">
        <v>53607.254017027932</v>
      </c>
      <c r="F134" s="14">
        <v>3861094.614143718</v>
      </c>
      <c r="G134" s="14">
        <v>3861094.614143718</v>
      </c>
      <c r="H134" s="14">
        <v>4331.225661349692</v>
      </c>
    </row>
    <row r="135" spans="1:8" x14ac:dyDescent="0.2">
      <c r="A135" s="2">
        <v>2025</v>
      </c>
      <c r="B135" s="2">
        <v>2</v>
      </c>
      <c r="C135" s="14">
        <v>1686181.4421311596</v>
      </c>
      <c r="D135" s="14">
        <v>1686181.4421311596</v>
      </c>
      <c r="E135" s="14">
        <v>53879.624178807411</v>
      </c>
      <c r="F135" s="14">
        <v>3806926.2151967376</v>
      </c>
      <c r="G135" s="14">
        <v>3806926.2151967376</v>
      </c>
      <c r="H135" s="14">
        <v>4339.5705558838536</v>
      </c>
    </row>
    <row r="136" spans="1:8" x14ac:dyDescent="0.2">
      <c r="A136" s="2">
        <v>2025</v>
      </c>
      <c r="B136" s="2">
        <v>3</v>
      </c>
      <c r="C136" s="14">
        <v>1312501.9045072985</v>
      </c>
      <c r="D136" s="14">
        <v>1312501.9045072985</v>
      </c>
      <c r="E136" s="14">
        <v>54152.363598486481</v>
      </c>
      <c r="F136" s="14">
        <v>3470285.731021042</v>
      </c>
      <c r="G136" s="14">
        <v>3470285.731021042</v>
      </c>
      <c r="H136" s="14">
        <v>4347.9239027542872</v>
      </c>
    </row>
    <row r="137" spans="1:8" x14ac:dyDescent="0.2">
      <c r="A137" s="2">
        <v>2025</v>
      </c>
      <c r="B137" s="2">
        <v>4</v>
      </c>
      <c r="C137" s="14">
        <v>932734.12066627841</v>
      </c>
      <c r="D137" s="14">
        <v>932734.12066627841</v>
      </c>
      <c r="E137" s="14">
        <v>54425.452331886321</v>
      </c>
      <c r="F137" s="14">
        <v>3089315.8798406404</v>
      </c>
      <c r="G137" s="14">
        <v>3089315.8798406404</v>
      </c>
      <c r="H137" s="14">
        <v>4356.2856503039111</v>
      </c>
    </row>
    <row r="138" spans="1:8" x14ac:dyDescent="0.2">
      <c r="A138" s="2">
        <v>2025</v>
      </c>
      <c r="B138" s="2">
        <v>5</v>
      </c>
      <c r="C138" s="14">
        <v>687664.05098140519</v>
      </c>
      <c r="D138" s="14">
        <v>687664.05098140519</v>
      </c>
      <c r="E138" s="14">
        <v>54698.871512043566</v>
      </c>
      <c r="F138" s="14">
        <v>2730358.5937946886</v>
      </c>
      <c r="G138" s="14">
        <v>2730358.5937946886</v>
      </c>
      <c r="H138" s="14">
        <v>4364.6556701096715</v>
      </c>
    </row>
    <row r="139" spans="1:8" x14ac:dyDescent="0.2">
      <c r="A139" s="2">
        <v>2025</v>
      </c>
      <c r="B139" s="2">
        <v>6</v>
      </c>
      <c r="C139" s="14">
        <v>596813.38311521627</v>
      </c>
      <c r="D139" s="14">
        <v>596813.38311521627</v>
      </c>
      <c r="E139" s="14">
        <v>54972.603291028106</v>
      </c>
      <c r="F139" s="14">
        <v>2716757.458686383</v>
      </c>
      <c r="G139" s="14">
        <v>2716757.458686383</v>
      </c>
      <c r="H139" s="14">
        <v>4373.033776761511</v>
      </c>
    </row>
    <row r="140" spans="1:8" x14ac:dyDescent="0.2">
      <c r="A140" s="2">
        <v>2025</v>
      </c>
      <c r="B140" s="2">
        <v>7</v>
      </c>
      <c r="C140" s="14">
        <v>518850.03608542908</v>
      </c>
      <c r="D140" s="14">
        <v>518850.03608542908</v>
      </c>
      <c r="E140" s="14">
        <v>55246.630784903609</v>
      </c>
      <c r="F140" s="14">
        <v>2601218.3769051577</v>
      </c>
      <c r="G140" s="14">
        <v>2601218.3769051577</v>
      </c>
      <c r="H140" s="14">
        <v>4381.4197435012265</v>
      </c>
    </row>
    <row r="141" spans="1:8" x14ac:dyDescent="0.2">
      <c r="A141" s="2">
        <v>2025</v>
      </c>
      <c r="B141" s="2">
        <v>8</v>
      </c>
      <c r="C141" s="14">
        <v>481332.11913411628</v>
      </c>
      <c r="D141" s="14">
        <v>481332.11913411628</v>
      </c>
      <c r="E141" s="14">
        <v>55532.528634477356</v>
      </c>
      <c r="F141" s="14">
        <v>2609050.8789042751</v>
      </c>
      <c r="G141" s="14">
        <v>2609050.8789042751</v>
      </c>
      <c r="H141" s="14">
        <v>4390.167813144114</v>
      </c>
    </row>
    <row r="142" spans="1:8" x14ac:dyDescent="0.2">
      <c r="A142" s="2">
        <v>2025</v>
      </c>
      <c r="B142" s="2">
        <v>9</v>
      </c>
      <c r="C142" s="14">
        <v>574247.46358231234</v>
      </c>
      <c r="D142" s="14">
        <v>574247.46358231234</v>
      </c>
      <c r="E142" s="14">
        <v>55818.691117595619</v>
      </c>
      <c r="F142" s="14">
        <v>2651250.6369673172</v>
      </c>
      <c r="G142" s="14">
        <v>2651250.6369673172</v>
      </c>
      <c r="H142" s="14">
        <v>4398.9232119689423</v>
      </c>
    </row>
    <row r="143" spans="1:8" x14ac:dyDescent="0.2">
      <c r="A143" s="2">
        <v>2025</v>
      </c>
      <c r="B143" s="2">
        <v>10</v>
      </c>
      <c r="C143" s="14">
        <v>590667.87130166683</v>
      </c>
      <c r="D143" s="14">
        <v>590667.87130166683</v>
      </c>
      <c r="E143" s="14">
        <v>56105.103940999768</v>
      </c>
      <c r="F143" s="14">
        <v>2613727.9596778261</v>
      </c>
      <c r="G143" s="14">
        <v>2613727.9596778261</v>
      </c>
      <c r="H143" s="14">
        <v>4407.6856530658379</v>
      </c>
    </row>
    <row r="144" spans="1:8" x14ac:dyDescent="0.2">
      <c r="A144" s="2">
        <v>2025</v>
      </c>
      <c r="B144" s="2">
        <v>11</v>
      </c>
      <c r="C144" s="14">
        <v>738991.93108648097</v>
      </c>
      <c r="D144" s="14">
        <v>738991.93108648097</v>
      </c>
      <c r="E144" s="14">
        <v>56391.753583431469</v>
      </c>
      <c r="F144" s="14">
        <v>2848057.752738975</v>
      </c>
      <c r="G144" s="14">
        <v>2848057.752738975</v>
      </c>
      <c r="H144" s="14">
        <v>4416.4548436126661</v>
      </c>
    </row>
    <row r="145" spans="1:8" x14ac:dyDescent="0.2">
      <c r="A145" s="2">
        <v>2025</v>
      </c>
      <c r="B145" s="2">
        <v>12</v>
      </c>
      <c r="C145" s="14">
        <v>1290313.4312400161</v>
      </c>
      <c r="D145" s="14">
        <v>1290313.4312400161</v>
      </c>
      <c r="E145" s="14">
        <v>56678.627253936284</v>
      </c>
      <c r="F145" s="14">
        <v>3547364.4839061992</v>
      </c>
      <c r="G145" s="14">
        <v>3547364.4839061992</v>
      </c>
      <c r="H145" s="14">
        <v>4425.2304894011768</v>
      </c>
    </row>
    <row r="146" spans="1:8" x14ac:dyDescent="0.2">
      <c r="A146" s="2">
        <v>2026</v>
      </c>
      <c r="B146" s="2">
        <v>1</v>
      </c>
      <c r="C146" s="14">
        <v>1758589.413022941</v>
      </c>
      <c r="D146" s="14">
        <v>1758589.413022941</v>
      </c>
      <c r="E146" s="14">
        <v>56965.712852418386</v>
      </c>
      <c r="F146" s="14">
        <v>3974904.4940849873</v>
      </c>
      <c r="G146" s="14">
        <v>3974904.4940849873</v>
      </c>
      <c r="H146" s="14">
        <v>4434.012298292012</v>
      </c>
    </row>
    <row r="147" spans="1:8" x14ac:dyDescent="0.2">
      <c r="A147" s="2">
        <v>2026</v>
      </c>
      <c r="B147" s="2">
        <v>2</v>
      </c>
      <c r="C147" s="14">
        <v>1779305.584664234</v>
      </c>
      <c r="D147" s="14">
        <v>1779305.584664234</v>
      </c>
      <c r="E147" s="14">
        <v>57252.998932326576</v>
      </c>
      <c r="F147" s="14">
        <v>3918112.6724110893</v>
      </c>
      <c r="G147" s="14">
        <v>3918112.6724110893</v>
      </c>
      <c r="H147" s="14">
        <v>4442.7999828189459</v>
      </c>
    </row>
    <row r="148" spans="1:8" x14ac:dyDescent="0.2">
      <c r="A148" s="2">
        <v>2026</v>
      </c>
      <c r="B148" s="2">
        <v>3</v>
      </c>
      <c r="C148" s="14">
        <v>1386143.6710562871</v>
      </c>
      <c r="D148" s="14">
        <v>1386143.6710562871</v>
      </c>
      <c r="E148" s="14">
        <v>57540.474665355367</v>
      </c>
      <c r="F148" s="14">
        <v>3576853.2449388001</v>
      </c>
      <c r="G148" s="14">
        <v>3576853.2449388001</v>
      </c>
      <c r="H148" s="14">
        <v>4451.5932621187512</v>
      </c>
    </row>
    <row r="149" spans="1:8" x14ac:dyDescent="0.2">
      <c r="A149" s="2">
        <v>2026</v>
      </c>
      <c r="B149" s="2">
        <v>4</v>
      </c>
      <c r="C149" s="14">
        <v>986635.10716478806</v>
      </c>
      <c r="D149" s="14">
        <v>986635.10716478806</v>
      </c>
      <c r="E149" s="14">
        <v>57828.129808052225</v>
      </c>
      <c r="F149" s="14">
        <v>3190248.1410983852</v>
      </c>
      <c r="G149" s="14">
        <v>3190248.1410983852</v>
      </c>
      <c r="H149" s="14">
        <v>4460.3918633280164</v>
      </c>
    </row>
    <row r="150" spans="1:8" x14ac:dyDescent="0.2">
      <c r="A150" s="2">
        <v>2026</v>
      </c>
      <c r="B150" s="2">
        <v>5</v>
      </c>
      <c r="C150" s="14">
        <v>727999.16936612001</v>
      </c>
      <c r="D150" s="14">
        <v>727999.16936612001</v>
      </c>
      <c r="E150" s="14">
        <v>58115.954670229046</v>
      </c>
      <c r="F150" s="14">
        <v>2823706.6307229875</v>
      </c>
      <c r="G150" s="14">
        <v>2823706.6307229875</v>
      </c>
      <c r="H150" s="14">
        <v>4469.1955225599768</v>
      </c>
    </row>
    <row r="151" spans="1:8" x14ac:dyDescent="0.2">
      <c r="A151" s="2">
        <v>2026</v>
      </c>
      <c r="B151" s="2">
        <v>6</v>
      </c>
      <c r="C151" s="14">
        <v>631714.49029586662</v>
      </c>
      <c r="D151" s="14">
        <v>631714.49029586662</v>
      </c>
      <c r="E151" s="14">
        <v>58403.940085079579</v>
      </c>
      <c r="F151" s="14">
        <v>2809344.7143156934</v>
      </c>
      <c r="G151" s="14">
        <v>2809344.7143156934</v>
      </c>
      <c r="H151" s="14">
        <v>4478.0039855517298</v>
      </c>
    </row>
    <row r="152" spans="1:8" x14ac:dyDescent="0.2">
      <c r="A152" s="2">
        <v>2026</v>
      </c>
      <c r="B152" s="2">
        <v>7</v>
      </c>
      <c r="C152" s="14">
        <v>549157.78014504211</v>
      </c>
      <c r="D152" s="14">
        <v>549157.78014504211</v>
      </c>
      <c r="E152" s="14">
        <v>58692.077380910661</v>
      </c>
      <c r="F152" s="14">
        <v>2690317.509536284</v>
      </c>
      <c r="G152" s="14">
        <v>2690317.509536284</v>
      </c>
      <c r="H152" s="14">
        <v>4486.8170080540476</v>
      </c>
    </row>
    <row r="153" spans="1:8" x14ac:dyDescent="0.2">
      <c r="A153" s="2">
        <v>2026</v>
      </c>
      <c r="B153" s="2">
        <v>8</v>
      </c>
      <c r="C153" s="14">
        <v>509279.33864843351</v>
      </c>
      <c r="D153" s="14">
        <v>509279.33864843351</v>
      </c>
      <c r="E153" s="14">
        <v>58978.525555014392</v>
      </c>
      <c r="F153" s="14">
        <v>2697375.0350895412</v>
      </c>
      <c r="G153" s="14">
        <v>2697375.0350895412</v>
      </c>
      <c r="H153" s="14">
        <v>4495.5782998991763</v>
      </c>
    </row>
    <row r="154" spans="1:8" x14ac:dyDescent="0.2">
      <c r="A154" s="2">
        <v>2026</v>
      </c>
      <c r="B154" s="2">
        <v>9</v>
      </c>
      <c r="C154" s="14">
        <v>607352.65694680298</v>
      </c>
      <c r="D154" s="14">
        <v>607352.65694680298</v>
      </c>
      <c r="E154" s="14">
        <v>59265.109646528705</v>
      </c>
      <c r="F154" s="14">
        <v>2739675.1040459676</v>
      </c>
      <c r="G154" s="14">
        <v>2739675.1040459676</v>
      </c>
      <c r="H154" s="14">
        <v>4504.3436934036072</v>
      </c>
    </row>
    <row r="155" spans="1:8" x14ac:dyDescent="0.2">
      <c r="A155" s="2">
        <v>2026</v>
      </c>
      <c r="B155" s="2">
        <v>10</v>
      </c>
      <c r="C155" s="14">
        <v>624464.82579215022</v>
      </c>
      <c r="D155" s="14">
        <v>624464.82579215022</v>
      </c>
      <c r="E155" s="14">
        <v>59551.822314348159</v>
      </c>
      <c r="F155" s="14">
        <v>2700273.1017986289</v>
      </c>
      <c r="G155" s="14">
        <v>2700273.1017986289</v>
      </c>
      <c r="H155" s="14">
        <v>4513.1129749202328</v>
      </c>
    </row>
    <row r="156" spans="1:8" x14ac:dyDescent="0.2">
      <c r="A156" s="2">
        <v>2026</v>
      </c>
      <c r="B156" s="2">
        <v>11</v>
      </c>
      <c r="C156" s="14">
        <v>780297.54656332382</v>
      </c>
      <c r="D156" s="14">
        <v>780297.54656332382</v>
      </c>
      <c r="E156" s="14">
        <v>59838.656613871739</v>
      </c>
      <c r="F156" s="14">
        <v>2938204.96056017</v>
      </c>
      <c r="G156" s="14">
        <v>2938204.96056017</v>
      </c>
      <c r="H156" s="14">
        <v>4521.8859407910322</v>
      </c>
    </row>
    <row r="157" spans="1:8" x14ac:dyDescent="0.2">
      <c r="A157" s="2">
        <v>2026</v>
      </c>
      <c r="B157" s="2">
        <v>12</v>
      </c>
      <c r="C157" s="14">
        <v>1359438.6740667431</v>
      </c>
      <c r="D157" s="14">
        <v>1359438.6740667431</v>
      </c>
      <c r="E157" s="14">
        <v>60125.605975586885</v>
      </c>
      <c r="F157" s="14">
        <v>3648542.0504179164</v>
      </c>
      <c r="G157" s="14">
        <v>3648542.0504179164</v>
      </c>
      <c r="H157" s="14">
        <v>4530.6623971121689</v>
      </c>
    </row>
    <row r="158" spans="1:8" x14ac:dyDescent="0.2">
      <c r="A158" s="2">
        <v>2027</v>
      </c>
      <c r="B158" s="2">
        <v>1</v>
      </c>
      <c r="C158" s="14">
        <v>1851455.9268340562</v>
      </c>
      <c r="D158" s="14">
        <v>1851455.9268340562</v>
      </c>
      <c r="E158" s="14">
        <v>60412.664184810004</v>
      </c>
      <c r="F158" s="14">
        <v>4072263.4284539917</v>
      </c>
      <c r="G158" s="14">
        <v>4072263.4284539917</v>
      </c>
      <c r="H158" s="14">
        <v>4539.4421594519254</v>
      </c>
    </row>
    <row r="159" spans="1:8" x14ac:dyDescent="0.2">
      <c r="A159" s="2">
        <v>2027</v>
      </c>
      <c r="B159" s="2">
        <v>2</v>
      </c>
      <c r="C159" s="14">
        <v>1872795.4834968867</v>
      </c>
      <c r="D159" s="14">
        <v>1872795.4834968867</v>
      </c>
      <c r="E159" s="14">
        <v>60699.825362522504</v>
      </c>
      <c r="F159" s="14">
        <v>4013910.2060951386</v>
      </c>
      <c r="G159" s="14">
        <v>4013910.2060951386</v>
      </c>
      <c r="H159" s="14">
        <v>4548.225052535804</v>
      </c>
    </row>
    <row r="160" spans="1:8" x14ac:dyDescent="0.2">
      <c r="A160" s="2">
        <v>2027</v>
      </c>
      <c r="B160" s="2">
        <v>3</v>
      </c>
      <c r="C160" s="14">
        <v>1460097.2807862067</v>
      </c>
      <c r="D160" s="14">
        <v>1460097.2807862067</v>
      </c>
      <c r="E160" s="14">
        <v>60987.083947240142</v>
      </c>
      <c r="F160" s="14">
        <v>3669482.3032959187</v>
      </c>
      <c r="G160" s="14">
        <v>3669482.3032959187</v>
      </c>
      <c r="H160" s="14">
        <v>4557.0109099099327</v>
      </c>
    </row>
    <row r="161" spans="1:8" x14ac:dyDescent="0.2">
      <c r="A161" s="2">
        <v>2027</v>
      </c>
      <c r="B161" s="2">
        <v>4</v>
      </c>
      <c r="C161" s="14">
        <v>1040935.2786276246</v>
      </c>
      <c r="D161" s="14">
        <v>1040935.2786276246</v>
      </c>
      <c r="E161" s="14">
        <v>61274.434677862897</v>
      </c>
      <c r="F161" s="14">
        <v>3278381.3959430433</v>
      </c>
      <c r="G161" s="14">
        <v>3278381.3959430433</v>
      </c>
      <c r="H161" s="14">
        <v>4565.7995735916465</v>
      </c>
    </row>
    <row r="162" spans="1:8" x14ac:dyDescent="0.2">
      <c r="A162" s="2">
        <v>2027</v>
      </c>
      <c r="B162" s="2">
        <v>5</v>
      </c>
      <c r="C162" s="14">
        <v>768679.77240910183</v>
      </c>
      <c r="D162" s="14">
        <v>768679.77240910183</v>
      </c>
      <c r="E162" s="14">
        <v>61561.872577450849</v>
      </c>
      <c r="F162" s="14">
        <v>2905077.6262513031</v>
      </c>
      <c r="G162" s="14">
        <v>2905077.6262513031</v>
      </c>
      <c r="H162" s="14">
        <v>4574.5908937139639</v>
      </c>
    </row>
    <row r="163" spans="1:8" x14ac:dyDescent="0.2">
      <c r="A163" s="2">
        <v>2027</v>
      </c>
      <c r="B163" s="2">
        <v>6</v>
      </c>
      <c r="C163" s="14">
        <v>666843.80887385109</v>
      </c>
      <c r="D163" s="14">
        <v>666843.80887385109</v>
      </c>
      <c r="E163" s="14">
        <v>61849.392937876204</v>
      </c>
      <c r="F163" s="14">
        <v>2890327.8482880183</v>
      </c>
      <c r="G163" s="14">
        <v>2890327.8482880183</v>
      </c>
      <c r="H163" s="14">
        <v>4583.3847281692379</v>
      </c>
    </row>
    <row r="164" spans="1:8" x14ac:dyDescent="0.2">
      <c r="A164" s="2">
        <v>2027</v>
      </c>
      <c r="B164" s="2">
        <v>7</v>
      </c>
      <c r="C164" s="14">
        <v>579571.63231977436</v>
      </c>
      <c r="D164" s="14">
        <v>579571.63231977436</v>
      </c>
      <c r="E164" s="14">
        <v>62136.991305303862</v>
      </c>
      <c r="F164" s="14">
        <v>2768251.0335923731</v>
      </c>
      <c r="G164" s="14">
        <v>2768251.0335923731</v>
      </c>
      <c r="H164" s="14">
        <v>4592.1809422559045</v>
      </c>
    </row>
    <row r="165" spans="1:8" x14ac:dyDescent="0.2">
      <c r="A165" s="2">
        <v>2027</v>
      </c>
      <c r="B165" s="2">
        <v>8</v>
      </c>
      <c r="C165" s="14">
        <v>537382.1463163693</v>
      </c>
      <c r="D165" s="14">
        <v>537382.1463163693</v>
      </c>
      <c r="E165" s="14">
        <v>62426.079398967318</v>
      </c>
      <c r="F165" s="14">
        <v>2775371.312836309</v>
      </c>
      <c r="G165" s="14">
        <v>2775371.312836309</v>
      </c>
      <c r="H165" s="14">
        <v>4601.022714590923</v>
      </c>
    </row>
    <row r="166" spans="1:8" x14ac:dyDescent="0.2">
      <c r="A166" s="2">
        <v>2027</v>
      </c>
      <c r="B166" s="2">
        <v>9</v>
      </c>
      <c r="C166" s="14">
        <v>640706.97561126889</v>
      </c>
      <c r="D166" s="14">
        <v>640706.97561126889</v>
      </c>
      <c r="E166" s="14">
        <v>62715.237300645837</v>
      </c>
      <c r="F166" s="14">
        <v>2818333.924026412</v>
      </c>
      <c r="G166" s="14">
        <v>2818333.924026412</v>
      </c>
      <c r="H166" s="14">
        <v>4609.8666179925358</v>
      </c>
    </row>
    <row r="167" spans="1:8" x14ac:dyDescent="0.2">
      <c r="A167" s="2">
        <v>2027</v>
      </c>
      <c r="B167" s="2">
        <v>10</v>
      </c>
      <c r="C167" s="14">
        <v>658585.00761715858</v>
      </c>
      <c r="D167" s="14">
        <v>658585.00761715858</v>
      </c>
      <c r="E167" s="14">
        <v>63004.461239902746</v>
      </c>
      <c r="F167" s="14">
        <v>2778022.9976553796</v>
      </c>
      <c r="G167" s="14">
        <v>2778022.9976553796</v>
      </c>
      <c r="H167" s="14">
        <v>4618.7125379299514</v>
      </c>
    </row>
    <row r="168" spans="1:8" x14ac:dyDescent="0.2">
      <c r="A168" s="2">
        <v>2027</v>
      </c>
      <c r="B168" s="2">
        <v>11</v>
      </c>
      <c r="C168" s="14">
        <v>821927.19959781936</v>
      </c>
      <c r="D168" s="14">
        <v>821927.19959781936</v>
      </c>
      <c r="E168" s="14">
        <v>63293.747649948462</v>
      </c>
      <c r="F168" s="14">
        <v>3020226.7700971714</v>
      </c>
      <c r="G168" s="14">
        <v>3020226.7700971714</v>
      </c>
      <c r="H168" s="14">
        <v>4627.5603659460894</v>
      </c>
    </row>
    <row r="169" spans="1:8" x14ac:dyDescent="0.2">
      <c r="A169" s="2">
        <v>2027</v>
      </c>
      <c r="B169" s="2">
        <v>12</v>
      </c>
      <c r="C169" s="14">
        <v>1428659.465049586</v>
      </c>
      <c r="D169" s="14">
        <v>1428659.465049586</v>
      </c>
      <c r="E169" s="14">
        <v>63583.093156640913</v>
      </c>
      <c r="F169" s="14">
        <v>3741868.9373143828</v>
      </c>
      <c r="G169" s="14">
        <v>3741868.9373143828</v>
      </c>
      <c r="H169" s="14">
        <v>4636.4099993515892</v>
      </c>
    </row>
  </sheetData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S30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11" sqref="A11"/>
    </sheetView>
  </sheetViews>
  <sheetFormatPr defaultRowHeight="12.75" x14ac:dyDescent="0.2"/>
  <cols>
    <col min="1" max="1" width="10" style="34" bestFit="1" customWidth="1"/>
    <col min="2" max="2" width="7.5703125" style="22" bestFit="1" customWidth="1"/>
    <col min="3" max="4" width="5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9.140625" style="39" bestFit="1" customWidth="1"/>
    <col min="9" max="9" width="5.28515625" style="39" bestFit="1" customWidth="1"/>
    <col min="10" max="10" width="6.5703125" style="39" bestFit="1" customWidth="1"/>
    <col min="11" max="11" width="9.7109375" style="39" bestFit="1" customWidth="1"/>
    <col min="12" max="12" width="8.5703125" style="39" bestFit="1" customWidth="1"/>
    <col min="13" max="13" width="1.7109375" style="39" customWidth="1"/>
    <col min="14" max="14" width="9.140625" style="39" bestFit="1" customWidth="1"/>
    <col min="15" max="16" width="5.85546875" style="39" bestFit="1" customWidth="1"/>
    <col min="17" max="17" width="9.710937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SUMIF(Div8Monthly!$A$2:$A$308,'Lakeland(8)'!$A3,Div8Monthly!C$2:C$308)</f>
        <v>783915</v>
      </c>
      <c r="C3" s="21">
        <f>SUMIF(Div8Monthly!$A$2:$A$308,'Lakeland(8)'!$A3,Div8Monthly!E$2:E$308)/12</f>
        <v>4867.416666666667</v>
      </c>
      <c r="D3" s="21">
        <f t="shared" ref="D3:D14" si="0">B3/C3</f>
        <v>161.05360475269222</v>
      </c>
      <c r="E3" s="21">
        <f>SUMIF(Div8Monthly!$A$2:$A$308,'Lakeland(8)'!$A3,Div8Monthly!D$2:D$308)</f>
        <v>775545.86023082538</v>
      </c>
      <c r="F3" s="21">
        <f t="shared" ref="F3:F14" si="1">E3/C3</f>
        <v>159.33418347805824</v>
      </c>
      <c r="H3" s="21">
        <f>SUMIF(Div8Monthly!$A$2:$A$308,'Lakeland(8)'!$A3,Div8Monthly!F$2:F$308)</f>
        <v>6203364.7999999998</v>
      </c>
      <c r="I3" s="21">
        <f>SUMIF(Div8Monthly!$A$2:$A$308,'Lakeland(8)'!$A3,Div8Monthly!H$2:H$308)/12</f>
        <v>618.58333333333337</v>
      </c>
      <c r="J3" s="21">
        <f t="shared" ref="J3:J14" si="2">H3/I3</f>
        <v>10028.341317526605</v>
      </c>
      <c r="K3" s="21">
        <f>SUMIF(Div8Monthly!$A$2:$A$308,'Lakeland(8)'!$A3,Div8Monthly!G$2:G$308)</f>
        <v>6193606.1662019398</v>
      </c>
      <c r="L3" s="21">
        <f t="shared" ref="L3:L14" si="3">K3/I3</f>
        <v>10012.565538787992</v>
      </c>
      <c r="N3" s="21">
        <f t="shared" ref="N3:N14" si="4">SUM(B3,H3)</f>
        <v>6987279.7999999998</v>
      </c>
      <c r="O3" s="21">
        <f t="shared" ref="O3:O14" si="5">SUM(C3,I3)</f>
        <v>5486</v>
      </c>
      <c r="P3" s="21">
        <f>N3/O3</f>
        <v>1273.6565439300036</v>
      </c>
      <c r="Q3" s="21">
        <f t="shared" ref="Q3:Q14" si="6">SUM(E3,K3)</f>
        <v>6969152.0264327656</v>
      </c>
      <c r="R3" s="21">
        <f t="shared" ref="R3:R14" si="7">Q3/O3</f>
        <v>1270.3521739760783</v>
      </c>
    </row>
    <row r="4" spans="1:19" x14ac:dyDescent="0.2">
      <c r="A4" s="34">
        <f t="shared" ref="A4:A14" si="8">A3+1</f>
        <v>2017</v>
      </c>
      <c r="B4" s="21">
        <f>SUMIF(Div8Monthly!$A$2:$A$308,'Lakeland(8)'!$A4,Div8Monthly!C$2:C$308)</f>
        <v>751631.3</v>
      </c>
      <c r="C4" s="21">
        <f>SUMIF(Div8Monthly!$A$2:$A$308,'Lakeland(8)'!$A4,Div8Monthly!E$2:E$308)/12</f>
        <v>4745</v>
      </c>
      <c r="D4" s="21">
        <f t="shared" si="0"/>
        <v>158.40491043203372</v>
      </c>
      <c r="E4" s="21">
        <f>SUMIF(Div8Monthly!$A$2:$A$308,'Lakeland(8)'!$A4,Div8Monthly!D$2:D$308)</f>
        <v>803172.87364641787</v>
      </c>
      <c r="F4" s="21">
        <f t="shared" si="1"/>
        <v>169.26720203296478</v>
      </c>
      <c r="H4" s="21">
        <f>SUMIF(Div8Monthly!$A$2:$A$308,'Lakeland(8)'!$A4,Div8Monthly!F$2:F$308)</f>
        <v>6043907.2999999989</v>
      </c>
      <c r="I4" s="21">
        <f>SUMIF(Div8Monthly!$A$2:$A$308,'Lakeland(8)'!$A4,Div8Monthly!H$2:H$308)/12</f>
        <v>621.25</v>
      </c>
      <c r="J4" s="21">
        <f t="shared" si="2"/>
        <v>9728.6234205231376</v>
      </c>
      <c r="K4" s="21">
        <f>SUMIF(Div8Monthly!$A$2:$A$308,'Lakeland(8)'!$A4,Div8Monthly!G$2:G$308)</f>
        <v>6109852.6947000446</v>
      </c>
      <c r="L4" s="21">
        <f t="shared" si="3"/>
        <v>9834.772949215363</v>
      </c>
      <c r="N4" s="21">
        <f t="shared" si="4"/>
        <v>6795538.5999999987</v>
      </c>
      <c r="O4" s="21">
        <f t="shared" si="5"/>
        <v>5366.25</v>
      </c>
      <c r="P4" s="21">
        <f t="shared" ref="P4:P14" si="9">N4/O4</f>
        <v>1266.3477474959234</v>
      </c>
      <c r="Q4" s="21">
        <f t="shared" si="6"/>
        <v>6913025.5683464622</v>
      </c>
      <c r="R4" s="21">
        <f t="shared" si="7"/>
        <v>1288.2414289953808</v>
      </c>
    </row>
    <row r="5" spans="1:19" x14ac:dyDescent="0.2">
      <c r="A5" s="34">
        <f t="shared" si="8"/>
        <v>2018</v>
      </c>
      <c r="B5" s="21">
        <f>SUMIF(Div8Monthly!$A$2:$A$308,'Lakeland(8)'!$A5,Div8Monthly!C$2:C$308)</f>
        <v>792500.19999999984</v>
      </c>
      <c r="C5" s="21">
        <f>SUMIF(Div8Monthly!$A$2:$A$308,'Lakeland(8)'!$A5,Div8Monthly!E$2:E$308)/12</f>
        <v>4653.25</v>
      </c>
      <c r="D5" s="21">
        <f t="shared" si="0"/>
        <v>170.3111158867458</v>
      </c>
      <c r="E5" s="21">
        <f>SUMIF(Div8Monthly!$A$2:$A$308,'Lakeland(8)'!$A5,Div8Monthly!D$2:D$308)</f>
        <v>774422.21117270191</v>
      </c>
      <c r="F5" s="21">
        <f t="shared" si="1"/>
        <v>166.42609169348347</v>
      </c>
      <c r="H5" s="21">
        <f>SUMIF(Div8Monthly!$A$2:$A$308,'Lakeland(8)'!$A5,Div8Monthly!F$2:F$308)</f>
        <v>5816832.2000000002</v>
      </c>
      <c r="I5" s="21">
        <f>SUMIF(Div8Monthly!$A$2:$A$308,'Lakeland(8)'!$A5,Div8Monthly!H$2:H$308)/12</f>
        <v>638.41666666666663</v>
      </c>
      <c r="J5" s="21">
        <f t="shared" si="2"/>
        <v>9111.3413914632565</v>
      </c>
      <c r="K5" s="21">
        <f>SUMIF(Div8Monthly!$A$2:$A$308,'Lakeland(8)'!$A5,Div8Monthly!G$2:G$308)</f>
        <v>5793185.2900488367</v>
      </c>
      <c r="L5" s="21">
        <f t="shared" si="3"/>
        <v>9074.3014594160086</v>
      </c>
      <c r="N5" s="21">
        <f t="shared" si="4"/>
        <v>6609332.4000000004</v>
      </c>
      <c r="O5" s="21">
        <f t="shared" si="5"/>
        <v>5291.666666666667</v>
      </c>
      <c r="P5" s="21">
        <f t="shared" si="9"/>
        <v>1249.0076976377952</v>
      </c>
      <c r="Q5" s="21">
        <f t="shared" si="6"/>
        <v>6567607.5012215385</v>
      </c>
      <c r="R5" s="21">
        <f t="shared" si="7"/>
        <v>1241.1226773961962</v>
      </c>
    </row>
    <row r="6" spans="1:19" x14ac:dyDescent="0.2">
      <c r="A6" s="34">
        <f t="shared" si="8"/>
        <v>2019</v>
      </c>
      <c r="B6" s="21">
        <f>SUMIF(Div8Monthly!$A$2:$A$308,'Lakeland(8)'!$A6,Div8Monthly!C$2:C$308)</f>
        <v>746336.3</v>
      </c>
      <c r="C6" s="21">
        <f>SUMIF(Div8Monthly!$A$2:$A$308,'Lakeland(8)'!$A6,Div8Monthly!E$2:E$308)/12</f>
        <v>4613.5</v>
      </c>
      <c r="D6" s="21">
        <f t="shared" si="0"/>
        <v>161.77225533759619</v>
      </c>
      <c r="E6" s="21">
        <f>SUMIF(Div8Monthly!$A$2:$A$308,'Lakeland(8)'!$A6,Div8Monthly!D$2:D$308)</f>
        <v>757902.56754721713</v>
      </c>
      <c r="F6" s="21">
        <f t="shared" si="1"/>
        <v>164.27930368423478</v>
      </c>
      <c r="H6" s="21">
        <f>SUMIF(Div8Monthly!$A$2:$A$308,'Lakeland(8)'!$A6,Div8Monthly!F$2:F$308)</f>
        <v>5897659.7000000002</v>
      </c>
      <c r="I6" s="21">
        <f>SUMIF(Div8Monthly!$A$2:$A$308,'Lakeland(8)'!$A6,Div8Monthly!H$2:H$308)/12</f>
        <v>656.66666666666663</v>
      </c>
      <c r="J6" s="21">
        <f t="shared" si="2"/>
        <v>8981.2076649746195</v>
      </c>
      <c r="K6" s="21">
        <f>SUMIF(Div8Monthly!$A$2:$A$308,'Lakeland(8)'!$A6,Div8Monthly!G$2:G$308)</f>
        <v>5912776.1158195827</v>
      </c>
      <c r="L6" s="21">
        <f t="shared" si="3"/>
        <v>9004.227587542513</v>
      </c>
      <c r="N6" s="21">
        <f t="shared" si="4"/>
        <v>6643996</v>
      </c>
      <c r="O6" s="21">
        <f t="shared" si="5"/>
        <v>5270.166666666667</v>
      </c>
      <c r="P6" s="21">
        <f t="shared" si="9"/>
        <v>1260.6804338888712</v>
      </c>
      <c r="Q6" s="21">
        <f t="shared" si="6"/>
        <v>6670678.6833667997</v>
      </c>
      <c r="R6" s="21">
        <f t="shared" si="7"/>
        <v>1265.7434015433034</v>
      </c>
    </row>
    <row r="7" spans="1:19" x14ac:dyDescent="0.2">
      <c r="A7" s="34">
        <f t="shared" si="8"/>
        <v>2020</v>
      </c>
      <c r="B7" s="21">
        <f>SUMIF(Div8Monthly!$A$2:$A$308,'Lakeland(8)'!$A7,Div8Monthly!C$2:C$308)</f>
        <v>715846.7</v>
      </c>
      <c r="C7" s="21">
        <f>SUMIF(Div8Monthly!$A$2:$A$308,'Lakeland(8)'!$A7,Div8Monthly!E$2:E$308)/12</f>
        <v>4648.75</v>
      </c>
      <c r="D7" s="21">
        <f t="shared" si="0"/>
        <v>153.98692121538048</v>
      </c>
      <c r="E7" s="21">
        <f>SUMIF(Div8Monthly!$A$2:$A$308,'Lakeland(8)'!$A7,Div8Monthly!D$2:D$308)</f>
        <v>750120.71123231703</v>
      </c>
      <c r="F7" s="21">
        <f t="shared" si="1"/>
        <v>161.35965823765895</v>
      </c>
      <c r="H7" s="21">
        <f>SUMIF(Div8Monthly!$A$2:$A$308,'Lakeland(8)'!$A7,Div8Monthly!F$2:F$308)</f>
        <v>5550247.0000000009</v>
      </c>
      <c r="I7" s="21">
        <f>SUMIF(Div8Monthly!$A$2:$A$308,'Lakeland(8)'!$A7,Div8Monthly!H$2:H$308)/12</f>
        <v>667.08333333333337</v>
      </c>
      <c r="J7" s="21">
        <f t="shared" si="2"/>
        <v>8320.1703935040605</v>
      </c>
      <c r="K7" s="21">
        <f>SUMIF(Div8Monthly!$A$2:$A$308,'Lakeland(8)'!$A7,Div8Monthly!G$2:G$308)</f>
        <v>5595834.6581288865</v>
      </c>
      <c r="L7" s="21">
        <f t="shared" si="3"/>
        <v>8388.5091689627279</v>
      </c>
      <c r="N7" s="21">
        <f t="shared" si="4"/>
        <v>6266093.7000000011</v>
      </c>
      <c r="O7" s="21">
        <f t="shared" si="5"/>
        <v>5315.833333333333</v>
      </c>
      <c r="P7" s="21">
        <f t="shared" si="9"/>
        <v>1178.7603762345198</v>
      </c>
      <c r="Q7" s="21">
        <f t="shared" si="6"/>
        <v>6345955.3693612032</v>
      </c>
      <c r="R7" s="21">
        <f t="shared" si="7"/>
        <v>1193.7837346344952</v>
      </c>
    </row>
    <row r="8" spans="1:19" x14ac:dyDescent="0.2">
      <c r="A8" s="34">
        <f t="shared" si="8"/>
        <v>2021</v>
      </c>
      <c r="B8" s="21">
        <f>SUMIF(Div8Monthly!$A$2:$A$308,'Lakeland(8)'!$A8,Div8Monthly!C$2:C$308)</f>
        <v>768807.79999999993</v>
      </c>
      <c r="C8" s="21">
        <f>SUMIF(Div8Monthly!$A$2:$A$308,'Lakeland(8)'!$A8,Div8Monthly!E$2:E$308)/12</f>
        <v>4790.666666666667</v>
      </c>
      <c r="D8" s="21">
        <f t="shared" si="0"/>
        <v>160.48033676593374</v>
      </c>
      <c r="E8" s="21">
        <f>SUMIF(Div8Monthly!$A$2:$A$308,'Lakeland(8)'!$A8,Div8Monthly!D$2:D$308)</f>
        <v>761852.36828824249</v>
      </c>
      <c r="F8" s="21">
        <f t="shared" si="1"/>
        <v>159.02846540945779</v>
      </c>
      <c r="H8" s="21">
        <f>SUMIF(Div8Monthly!$A$2:$A$308,'Lakeland(8)'!$A8,Div8Monthly!F$2:F$308)</f>
        <v>6077189.5000000009</v>
      </c>
      <c r="I8" s="21">
        <f>SUMIF(Div8Monthly!$A$2:$A$308,'Lakeland(8)'!$A8,Div8Monthly!H$2:H$308)/12</f>
        <v>690.75</v>
      </c>
      <c r="J8" s="21">
        <f t="shared" si="2"/>
        <v>8797.9580166485721</v>
      </c>
      <c r="K8" s="21">
        <f>SUMIF(Div8Monthly!$A$2:$A$308,'Lakeland(8)'!$A8,Div8Monthly!G$2:G$308)</f>
        <v>6068660.3162076343</v>
      </c>
      <c r="L8" s="21">
        <f t="shared" si="3"/>
        <v>8785.6103021464114</v>
      </c>
      <c r="N8" s="21">
        <f t="shared" si="4"/>
        <v>6845997.3000000007</v>
      </c>
      <c r="O8" s="21">
        <f t="shared" si="5"/>
        <v>5481.416666666667</v>
      </c>
      <c r="P8" s="21">
        <f t="shared" si="9"/>
        <v>1248.946707815802</v>
      </c>
      <c r="Q8" s="21">
        <f t="shared" si="6"/>
        <v>6830512.6844958765</v>
      </c>
      <c r="R8" s="21">
        <f t="shared" si="7"/>
        <v>1246.1217783412212</v>
      </c>
    </row>
    <row r="9" spans="1:19" x14ac:dyDescent="0.2">
      <c r="A9" s="34">
        <f t="shared" si="8"/>
        <v>2022</v>
      </c>
      <c r="B9" s="21">
        <f>SUMIF(Div8Monthly!$A$2:$A$308,'Lakeland(8)'!$A9,Div8Monthly!C$2:C$308)</f>
        <v>746297</v>
      </c>
      <c r="C9" s="21">
        <f>SUMIF(Div8Monthly!$A$2:$A$308,'Lakeland(8)'!$A9,Div8Monthly!E$2:E$308)/12</f>
        <v>4792.666666666667</v>
      </c>
      <c r="D9" s="21">
        <f t="shared" si="0"/>
        <v>155.71644178606203</v>
      </c>
      <c r="E9" s="21">
        <f>SUMIF(Div8Monthly!$A$2:$A$308,'Lakeland(8)'!$A9,Div8Monthly!D$2:D$308)</f>
        <v>770398.25118382229</v>
      </c>
      <c r="F9" s="21">
        <f t="shared" si="1"/>
        <v>160.74521863621274</v>
      </c>
      <c r="H9" s="21">
        <f>SUMIF(Div8Monthly!$A$2:$A$308,'Lakeland(8)'!$A9,Div8Monthly!F$2:F$308)</f>
        <v>6203083.4999999991</v>
      </c>
      <c r="I9" s="21">
        <f>SUMIF(Div8Monthly!$A$2:$A$308,'Lakeland(8)'!$A9,Div8Monthly!H$2:H$308)/12</f>
        <v>712.08333333333337</v>
      </c>
      <c r="J9" s="21">
        <f t="shared" si="2"/>
        <v>8711.1763604447024</v>
      </c>
      <c r="K9" s="21">
        <f>SUMIF(Div8Monthly!$A$2:$A$308,'Lakeland(8)'!$A9,Div8Monthly!G$2:G$308)</f>
        <v>6236616.73575156</v>
      </c>
      <c r="L9" s="21">
        <f t="shared" si="3"/>
        <v>8758.2680899963379</v>
      </c>
      <c r="N9" s="21">
        <f t="shared" si="4"/>
        <v>6949380.4999999991</v>
      </c>
      <c r="O9" s="21">
        <f t="shared" si="5"/>
        <v>5504.75</v>
      </c>
      <c r="P9" s="21">
        <f t="shared" si="9"/>
        <v>1262.4334438439528</v>
      </c>
      <c r="Q9" s="21">
        <f t="shared" si="6"/>
        <v>7007014.9869353827</v>
      </c>
      <c r="R9" s="21">
        <f t="shared" si="7"/>
        <v>1272.9033992343673</v>
      </c>
    </row>
    <row r="10" spans="1:19" x14ac:dyDescent="0.2">
      <c r="A10" s="34">
        <f t="shared" si="8"/>
        <v>2023</v>
      </c>
      <c r="B10" s="21">
        <f>SUMIF(Div8Monthly!$A$2:$A$308,'Lakeland(8)'!$A10,Div8Monthly!C$2:C$308)</f>
        <v>762130.2888090834</v>
      </c>
      <c r="C10" s="21">
        <f>SUMIF(Div8Monthly!$A$2:$A$308,'Lakeland(8)'!$A10,Div8Monthly!E$2:E$308)/12</f>
        <v>4843.621679632769</v>
      </c>
      <c r="D10" s="21">
        <f t="shared" si="0"/>
        <v>157.34719580057421</v>
      </c>
      <c r="E10" s="21">
        <f>SUMIF(Div8Monthly!$A$2:$A$308,'Lakeland(8)'!$A10,Div8Monthly!D$2:D$308)</f>
        <v>762130.2888090834</v>
      </c>
      <c r="F10" s="21">
        <f t="shared" si="1"/>
        <v>157.34719580057421</v>
      </c>
      <c r="H10" s="21">
        <f>SUMIF(Div8Monthly!$A$2:$A$308,'Lakeland(8)'!$A10,Div8Monthly!F$2:F$308)</f>
        <v>6321286.4538128814</v>
      </c>
      <c r="I10" s="21">
        <f>SUMIF(Div8Monthly!$A$2:$A$308,'Lakeland(8)'!$A10,Div8Monthly!H$2:H$308)/12</f>
        <v>725.36068680845835</v>
      </c>
      <c r="J10" s="21">
        <f t="shared" si="2"/>
        <v>8714.6802532491056</v>
      </c>
      <c r="K10" s="21">
        <f>SUMIF(Div8Monthly!$A$2:$A$308,'Lakeland(8)'!$A10,Div8Monthly!G$2:G$308)</f>
        <v>6321286.4538128814</v>
      </c>
      <c r="L10" s="21">
        <f t="shared" si="3"/>
        <v>8714.6802532491056</v>
      </c>
      <c r="N10" s="21">
        <f t="shared" si="4"/>
        <v>7083416.7426219648</v>
      </c>
      <c r="O10" s="21">
        <f t="shared" si="5"/>
        <v>5568.982366441227</v>
      </c>
      <c r="P10" s="21">
        <f t="shared" si="9"/>
        <v>1271.9409537560655</v>
      </c>
      <c r="Q10" s="21">
        <f t="shared" si="6"/>
        <v>7083416.7426219648</v>
      </c>
      <c r="R10" s="21">
        <f t="shared" si="7"/>
        <v>1271.9409537560655</v>
      </c>
    </row>
    <row r="11" spans="1:19" x14ac:dyDescent="0.2">
      <c r="A11" s="34">
        <f t="shared" si="8"/>
        <v>2024</v>
      </c>
      <c r="B11" s="21">
        <f>SUMIF(Div8Monthly!$A$2:$A$308,'Lakeland(8)'!$A11,Div8Monthly!C$2:C$308)</f>
        <v>770460.5022790659</v>
      </c>
      <c r="C11" s="21">
        <f>SUMIF(Div8Monthly!$A$2:$A$308,'Lakeland(8)'!$A11,Div8Monthly!E$2:E$308)/12</f>
        <v>4900.7456864569822</v>
      </c>
      <c r="D11" s="21">
        <f t="shared" si="0"/>
        <v>157.21291239580196</v>
      </c>
      <c r="E11" s="21">
        <f>SUMIF(Div8Monthly!$A$2:$A$308,'Lakeland(8)'!$A11,Div8Monthly!D$2:D$308)</f>
        <v>770460.5022790659</v>
      </c>
      <c r="F11" s="21">
        <f t="shared" si="1"/>
        <v>157.21291239580196</v>
      </c>
      <c r="H11" s="21">
        <f>SUMIF(Div8Monthly!$A$2:$A$308,'Lakeland(8)'!$A11,Div8Monthly!F$2:F$308)</f>
        <v>6567821.6000564303</v>
      </c>
      <c r="I11" s="21">
        <f>SUMIF(Div8Monthly!$A$2:$A$308,'Lakeland(8)'!$A11,Div8Monthly!H$2:H$308)/12</f>
        <v>737.81083151734708</v>
      </c>
      <c r="J11" s="21">
        <f t="shared" si="2"/>
        <v>8901.7690165233234</v>
      </c>
      <c r="K11" s="21">
        <f>SUMIF(Div8Monthly!$A$2:$A$308,'Lakeland(8)'!$A11,Div8Monthly!G$2:G$308)</f>
        <v>6567821.6000564303</v>
      </c>
      <c r="L11" s="21">
        <f t="shared" si="3"/>
        <v>8901.7690165233234</v>
      </c>
      <c r="N11" s="21">
        <f t="shared" si="4"/>
        <v>7338282.1023354959</v>
      </c>
      <c r="O11" s="21">
        <f t="shared" si="5"/>
        <v>5638.5565179743289</v>
      </c>
      <c r="P11" s="21">
        <f t="shared" si="9"/>
        <v>1301.4469357437247</v>
      </c>
      <c r="Q11" s="21">
        <f t="shared" si="6"/>
        <v>7338282.1023354959</v>
      </c>
      <c r="R11" s="21">
        <f t="shared" si="7"/>
        <v>1301.4469357437247</v>
      </c>
    </row>
    <row r="12" spans="1:19" x14ac:dyDescent="0.2">
      <c r="A12" s="34">
        <f t="shared" si="8"/>
        <v>2025</v>
      </c>
      <c r="B12" s="21">
        <f>SUMIF(Div8Monthly!$A$2:$A$308,'Lakeland(8)'!$A12,Div8Monthly!C$2:C$308)</f>
        <v>775614.27327659377</v>
      </c>
      <c r="C12" s="21">
        <f>SUMIF(Div8Monthly!$A$2:$A$308,'Lakeland(8)'!$A12,Div8Monthly!E$2:E$308)/12</f>
        <v>4957.5829629112077</v>
      </c>
      <c r="D12" s="21">
        <f t="shared" si="0"/>
        <v>156.45008446235565</v>
      </c>
      <c r="E12" s="21">
        <f>SUMIF(Div8Monthly!$A$2:$A$308,'Lakeland(8)'!$A12,Div8Monthly!D$2:D$308)</f>
        <v>775614.27327659377</v>
      </c>
      <c r="F12" s="21">
        <f t="shared" si="1"/>
        <v>156.45008446235565</v>
      </c>
      <c r="H12" s="21">
        <f>SUMIF(Div8Monthly!$A$2:$A$308,'Lakeland(8)'!$A12,Div8Monthly!F$2:F$308)</f>
        <v>6725923.4088460738</v>
      </c>
      <c r="I12" s="21">
        <f>SUMIF(Div8Monthly!$A$2:$A$308,'Lakeland(8)'!$A12,Div8Monthly!H$2:H$308)/12</f>
        <v>747.65820130306713</v>
      </c>
      <c r="J12" s="21">
        <f t="shared" si="2"/>
        <v>8995.9869324294159</v>
      </c>
      <c r="K12" s="21">
        <f>SUMIF(Div8Monthly!$A$2:$A$308,'Lakeland(8)'!$A12,Div8Monthly!G$2:G$308)</f>
        <v>6725923.4088460738</v>
      </c>
      <c r="L12" s="21">
        <f t="shared" si="3"/>
        <v>8995.9869324294159</v>
      </c>
      <c r="N12" s="21">
        <f t="shared" si="4"/>
        <v>7501537.6821226673</v>
      </c>
      <c r="O12" s="21">
        <f t="shared" si="5"/>
        <v>5705.2411642142752</v>
      </c>
      <c r="P12" s="21">
        <f t="shared" si="9"/>
        <v>1314.8502344082378</v>
      </c>
      <c r="Q12" s="21">
        <f t="shared" si="6"/>
        <v>7501537.6821226673</v>
      </c>
      <c r="R12" s="21">
        <f t="shared" si="7"/>
        <v>1314.8502344082378</v>
      </c>
    </row>
    <row r="13" spans="1:19" x14ac:dyDescent="0.2">
      <c r="A13" s="34">
        <f t="shared" si="8"/>
        <v>2026</v>
      </c>
      <c r="B13" s="21">
        <f>SUMIF(Div8Monthly!$A$2:$A$308,'Lakeland(8)'!$A13,Div8Monthly!C$2:C$308)</f>
        <v>782369.11949747358</v>
      </c>
      <c r="C13" s="21">
        <f>SUMIF(Div8Monthly!$A$2:$A$308,'Lakeland(8)'!$A13,Div8Monthly!E$2:E$308)/12</f>
        <v>5014.2948468225841</v>
      </c>
      <c r="D13" s="21">
        <f t="shared" si="0"/>
        <v>156.0277453555087</v>
      </c>
      <c r="E13" s="21">
        <f>SUMIF(Div8Monthly!$A$2:$A$308,'Lakeland(8)'!$A13,Div8Monthly!D$2:D$308)</f>
        <v>782369.11949747358</v>
      </c>
      <c r="F13" s="21">
        <f t="shared" si="1"/>
        <v>156.0277453555087</v>
      </c>
      <c r="H13" s="21">
        <f>SUMIF(Div8Monthly!$A$2:$A$308,'Lakeland(8)'!$A13,Div8Monthly!F$2:F$308)</f>
        <v>6840991.4013279984</v>
      </c>
      <c r="I13" s="21">
        <f>SUMIF(Div8Monthly!$A$2:$A$308,'Lakeland(8)'!$A13,Div8Monthly!H$2:H$308)/12</f>
        <v>755.32541253346608</v>
      </c>
      <c r="J13" s="21">
        <f t="shared" si="2"/>
        <v>9057.0121007611342</v>
      </c>
      <c r="K13" s="21">
        <f>SUMIF(Div8Monthly!$A$2:$A$308,'Lakeland(8)'!$A13,Div8Monthly!G$2:G$308)</f>
        <v>6840991.4013279984</v>
      </c>
      <c r="L13" s="21">
        <f t="shared" si="3"/>
        <v>9057.0121007611342</v>
      </c>
      <c r="N13" s="21">
        <f t="shared" si="4"/>
        <v>7623360.5208254717</v>
      </c>
      <c r="O13" s="21">
        <f t="shared" si="5"/>
        <v>5769.6202593560502</v>
      </c>
      <c r="P13" s="21">
        <f t="shared" si="9"/>
        <v>1321.293287623806</v>
      </c>
      <c r="Q13" s="21">
        <f t="shared" si="6"/>
        <v>7623360.5208254717</v>
      </c>
      <c r="R13" s="21">
        <f t="shared" si="7"/>
        <v>1321.293287623806</v>
      </c>
    </row>
    <row r="14" spans="1:19" x14ac:dyDescent="0.2">
      <c r="A14" s="34">
        <f t="shared" si="8"/>
        <v>2027</v>
      </c>
      <c r="B14" s="21">
        <f>SUMIF(Div8Monthly!$A$2:$A$308,'Lakeland(8)'!$A14,Div8Monthly!C$2:C$308)</f>
        <v>789233.19600134331</v>
      </c>
      <c r="C14" s="21">
        <f>SUMIF(Div8Monthly!$A$2:$A$308,'Lakeland(8)'!$A14,Div8Monthly!E$2:E$308)/12</f>
        <v>5070.9518942344184</v>
      </c>
      <c r="D14" s="21">
        <f t="shared" si="0"/>
        <v>155.63807593968448</v>
      </c>
      <c r="E14" s="21">
        <f>SUMIF(Div8Monthly!$A$2:$A$308,'Lakeland(8)'!$A14,Div8Monthly!D$2:D$308)</f>
        <v>789233.19600134331</v>
      </c>
      <c r="F14" s="21">
        <f t="shared" si="1"/>
        <v>155.63807593968448</v>
      </c>
      <c r="H14" s="21">
        <f>SUMIF(Div8Monthly!$A$2:$A$308,'Lakeland(8)'!$A14,Div8Monthly!F$2:F$308)</f>
        <v>6939285.6062451676</v>
      </c>
      <c r="I14" s="21">
        <f>SUMIF(Div8Monthly!$A$2:$A$308,'Lakeland(8)'!$A14,Div8Monthly!H$2:H$308)/12</f>
        <v>763.3768055039717</v>
      </c>
      <c r="J14" s="21">
        <f t="shared" si="2"/>
        <v>9090.2494760289956</v>
      </c>
      <c r="K14" s="21">
        <f>SUMIF(Div8Monthly!$A$2:$A$308,'Lakeland(8)'!$A14,Div8Monthly!G$2:G$308)</f>
        <v>6939285.6062451676</v>
      </c>
      <c r="L14" s="21">
        <f t="shared" si="3"/>
        <v>9090.2494760289956</v>
      </c>
      <c r="N14" s="21">
        <f t="shared" si="4"/>
        <v>7728518.802246511</v>
      </c>
      <c r="O14" s="21">
        <f t="shared" si="5"/>
        <v>5834.3286997383902</v>
      </c>
      <c r="P14" s="21">
        <f t="shared" si="9"/>
        <v>1324.6629046788289</v>
      </c>
      <c r="Q14" s="21">
        <f t="shared" si="6"/>
        <v>7728518.802246511</v>
      </c>
      <c r="R14" s="21">
        <f t="shared" si="7"/>
        <v>1324.6629046788289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-4.118265373159069E-2</v>
      </c>
      <c r="C17" s="23">
        <f t="shared" si="11"/>
        <v>-2.5150233696861868E-2</v>
      </c>
      <c r="D17" s="23">
        <f t="shared" si="11"/>
        <v>-1.644604183014553E-2</v>
      </c>
      <c r="E17" s="23">
        <f t="shared" si="11"/>
        <v>3.5622668925561429E-2</v>
      </c>
      <c r="F17" s="23">
        <f t="shared" si="11"/>
        <v>6.234078800971421E-2</v>
      </c>
      <c r="H17" s="23">
        <f t="shared" ref="H17:L27" si="12">H4/H3-1</f>
        <v>-2.5705001259961557E-2</v>
      </c>
      <c r="I17" s="23">
        <f t="shared" si="12"/>
        <v>4.3109255018185522E-3</v>
      </c>
      <c r="J17" s="23">
        <f t="shared" si="12"/>
        <v>-2.9887085761595267E-2</v>
      </c>
      <c r="K17" s="23">
        <f t="shared" si="12"/>
        <v>-1.3522569768631976E-2</v>
      </c>
      <c r="L17" s="23">
        <f t="shared" si="12"/>
        <v>-1.7756946397391671E-2</v>
      </c>
      <c r="N17" s="23">
        <f t="shared" ref="N17:R27" si="13">N4/N3-1</f>
        <v>-2.7441465847696689E-2</v>
      </c>
      <c r="O17" s="23">
        <f t="shared" si="13"/>
        <v>-2.182829019321908E-2</v>
      </c>
      <c r="P17" s="23">
        <f t="shared" si="13"/>
        <v>-5.738435898525851E-3</v>
      </c>
      <c r="Q17" s="23">
        <f t="shared" si="13"/>
        <v>-8.0535562825183593E-3</v>
      </c>
      <c r="R17" s="23">
        <f t="shared" si="13"/>
        <v>1.4082122568666033E-2</v>
      </c>
    </row>
    <row r="18" spans="1:18" x14ac:dyDescent="0.2">
      <c r="A18" s="34">
        <f t="shared" si="10"/>
        <v>2018</v>
      </c>
      <c r="B18" s="23">
        <f t="shared" si="11"/>
        <v>5.4373600460757565E-2</v>
      </c>
      <c r="C18" s="23">
        <f t="shared" si="11"/>
        <v>-1.9336143308746001E-2</v>
      </c>
      <c r="D18" s="23">
        <f t="shared" si="11"/>
        <v>7.516310840515672E-2</v>
      </c>
      <c r="E18" s="23">
        <f t="shared" si="11"/>
        <v>-3.5796356447133859E-2</v>
      </c>
      <c r="F18" s="23">
        <f t="shared" si="11"/>
        <v>-1.6784765774813248E-2</v>
      </c>
      <c r="H18" s="23">
        <f t="shared" si="12"/>
        <v>-3.7570910460522522E-2</v>
      </c>
      <c r="I18" s="23">
        <f t="shared" si="12"/>
        <v>2.763246143527831E-2</v>
      </c>
      <c r="J18" s="23">
        <f t="shared" si="12"/>
        <v>-6.3450089738049331E-2</v>
      </c>
      <c r="K18" s="23">
        <f t="shared" si="12"/>
        <v>-5.1828975341074779E-2</v>
      </c>
      <c r="L18" s="23">
        <f t="shared" si="12"/>
        <v>-7.7324763238181937E-2</v>
      </c>
      <c r="N18" s="23">
        <f t="shared" si="13"/>
        <v>-2.7401242338612963E-2</v>
      </c>
      <c r="O18" s="23">
        <f t="shared" si="13"/>
        <v>-1.3898594611382764E-2</v>
      </c>
      <c r="P18" s="23">
        <f t="shared" si="13"/>
        <v>-1.369296063614156E-2</v>
      </c>
      <c r="Q18" s="23">
        <f t="shared" si="13"/>
        <v>-4.9966264945776051E-2</v>
      </c>
      <c r="R18" s="23">
        <f t="shared" si="13"/>
        <v>-3.6576025687925284E-2</v>
      </c>
    </row>
    <row r="19" spans="1:18" x14ac:dyDescent="0.2">
      <c r="A19" s="34">
        <f t="shared" si="10"/>
        <v>2019</v>
      </c>
      <c r="B19" s="23">
        <f t="shared" si="11"/>
        <v>-5.8250963217422291E-2</v>
      </c>
      <c r="C19" s="23">
        <f t="shared" si="11"/>
        <v>-8.5424165905549909E-3</v>
      </c>
      <c r="D19" s="23">
        <f t="shared" si="11"/>
        <v>-5.0136836369669591E-2</v>
      </c>
      <c r="E19" s="23">
        <f t="shared" si="11"/>
        <v>-2.1331572606200444E-2</v>
      </c>
      <c r="F19" s="23">
        <f t="shared" si="11"/>
        <v>-1.2899347616734058E-2</v>
      </c>
      <c r="H19" s="23">
        <f t="shared" si="12"/>
        <v>1.389544982920432E-2</v>
      </c>
      <c r="I19" s="23">
        <f t="shared" si="12"/>
        <v>2.8586346429970044E-2</v>
      </c>
      <c r="J19" s="23">
        <f t="shared" si="12"/>
        <v>-1.4282608992191248E-2</v>
      </c>
      <c r="K19" s="23">
        <f t="shared" si="12"/>
        <v>2.0643362810468302E-2</v>
      </c>
      <c r="L19" s="23">
        <f t="shared" si="12"/>
        <v>-7.7222331864215121E-3</v>
      </c>
      <c r="N19" s="23">
        <f t="shared" si="13"/>
        <v>5.2446446784850664E-3</v>
      </c>
      <c r="O19" s="23">
        <f t="shared" si="13"/>
        <v>-4.0629921259842661E-3</v>
      </c>
      <c r="P19" s="23">
        <f t="shared" si="13"/>
        <v>9.3456079359257593E-3</v>
      </c>
      <c r="Q19" s="23">
        <f t="shared" si="13"/>
        <v>1.5693870580129943E-2</v>
      </c>
      <c r="R19" s="23">
        <f t="shared" si="13"/>
        <v>1.9837462158664332E-2</v>
      </c>
    </row>
    <row r="20" spans="1:18" x14ac:dyDescent="0.2">
      <c r="A20" s="34">
        <f t="shared" si="10"/>
        <v>2020</v>
      </c>
      <c r="B20" s="23">
        <f t="shared" si="11"/>
        <v>-4.0852361060288889E-2</v>
      </c>
      <c r="C20" s="23">
        <f t="shared" si="11"/>
        <v>7.6406199198006952E-3</v>
      </c>
      <c r="D20" s="23">
        <f t="shared" si="11"/>
        <v>-4.8125274052517875E-2</v>
      </c>
      <c r="E20" s="23">
        <f t="shared" si="11"/>
        <v>-1.0267620995247917E-2</v>
      </c>
      <c r="F20" s="23">
        <f t="shared" si="11"/>
        <v>-1.7772448391842111E-2</v>
      </c>
      <c r="H20" s="23">
        <f t="shared" si="12"/>
        <v>-5.8906874535334608E-2</v>
      </c>
      <c r="I20" s="23">
        <f t="shared" si="12"/>
        <v>1.5862944162436721E-2</v>
      </c>
      <c r="J20" s="23">
        <f t="shared" si="12"/>
        <v>-7.360226999855557E-2</v>
      </c>
      <c r="K20" s="23">
        <f t="shared" si="12"/>
        <v>-5.3602817269323255E-2</v>
      </c>
      <c r="L20" s="23">
        <f t="shared" si="12"/>
        <v>-6.8381036862244726E-2</v>
      </c>
      <c r="N20" s="23">
        <f t="shared" si="13"/>
        <v>-5.6878766934838398E-2</v>
      </c>
      <c r="O20" s="23">
        <f t="shared" si="13"/>
        <v>8.6651276050724313E-3</v>
      </c>
      <c r="P20" s="23">
        <f t="shared" si="13"/>
        <v>-6.4980827378790518E-2</v>
      </c>
      <c r="Q20" s="23">
        <f t="shared" si="13"/>
        <v>-4.8679201835232666E-2</v>
      </c>
      <c r="R20" s="23">
        <f t="shared" si="13"/>
        <v>-5.6851702186295316E-2</v>
      </c>
    </row>
    <row r="21" spans="1:18" x14ac:dyDescent="0.2">
      <c r="A21" s="34">
        <f t="shared" si="10"/>
        <v>2021</v>
      </c>
      <c r="B21" s="23">
        <f t="shared" si="11"/>
        <v>7.3983857158243405E-2</v>
      </c>
      <c r="C21" s="23">
        <f t="shared" si="11"/>
        <v>3.0527919691673455E-2</v>
      </c>
      <c r="D21" s="23">
        <f t="shared" si="11"/>
        <v>4.2168617304004563E-2</v>
      </c>
      <c r="E21" s="23">
        <f t="shared" si="11"/>
        <v>1.5639692225871693E-2</v>
      </c>
      <c r="F21" s="23">
        <f t="shared" si="11"/>
        <v>-1.4447184963466198E-2</v>
      </c>
      <c r="H21" s="23">
        <f t="shared" si="12"/>
        <v>9.4940369320500428E-2</v>
      </c>
      <c r="I21" s="23">
        <f t="shared" si="12"/>
        <v>3.547782635852581E-2</v>
      </c>
      <c r="J21" s="23">
        <f t="shared" si="12"/>
        <v>5.7425220944698818E-2</v>
      </c>
      <c r="K21" s="23">
        <f t="shared" si="12"/>
        <v>8.449600228839671E-2</v>
      </c>
      <c r="L21" s="23">
        <f t="shared" si="12"/>
        <v>4.7338701691231E-2</v>
      </c>
      <c r="N21" s="23">
        <f t="shared" si="13"/>
        <v>9.2546270094875815E-2</v>
      </c>
      <c r="O21" s="23">
        <f t="shared" si="13"/>
        <v>3.1149082928358718E-2</v>
      </c>
      <c r="P21" s="23">
        <f t="shared" si="13"/>
        <v>5.954249311084614E-2</v>
      </c>
      <c r="Q21" s="23">
        <f t="shared" si="13"/>
        <v>7.6356874092458282E-2</v>
      </c>
      <c r="R21" s="23">
        <f t="shared" si="13"/>
        <v>4.3842148446385565E-2</v>
      </c>
    </row>
    <row r="22" spans="1:18" x14ac:dyDescent="0.2">
      <c r="A22" s="34">
        <f t="shared" si="10"/>
        <v>2022</v>
      </c>
      <c r="B22" s="23">
        <f t="shared" si="11"/>
        <v>-2.9280139977768127E-2</v>
      </c>
      <c r="C22" s="23">
        <f t="shared" si="11"/>
        <v>4.1747843028105969E-4</v>
      </c>
      <c r="D22" s="23">
        <f t="shared" si="11"/>
        <v>-2.9685225466718812E-2</v>
      </c>
      <c r="E22" s="23">
        <f t="shared" si="11"/>
        <v>1.1217242672331595E-2</v>
      </c>
      <c r="F22" s="23">
        <f t="shared" si="11"/>
        <v>1.079525745491372E-2</v>
      </c>
      <c r="H22" s="23">
        <f t="shared" si="12"/>
        <v>2.0715825958693257E-2</v>
      </c>
      <c r="I22" s="23">
        <f t="shared" si="12"/>
        <v>3.0884304499939841E-2</v>
      </c>
      <c r="J22" s="23">
        <f t="shared" si="12"/>
        <v>-9.8638406820822366E-3</v>
      </c>
      <c r="K22" s="23">
        <f t="shared" si="12"/>
        <v>2.7676029105692779E-2</v>
      </c>
      <c r="L22" s="23">
        <f t="shared" si="12"/>
        <v>-3.1121585421781672E-3</v>
      </c>
      <c r="N22" s="23">
        <f t="shared" si="13"/>
        <v>1.5101262163804474E-2</v>
      </c>
      <c r="O22" s="23">
        <f t="shared" si="13"/>
        <v>4.2568070906243705E-3</v>
      </c>
      <c r="P22" s="23">
        <f t="shared" si="13"/>
        <v>1.0798487992923933E-2</v>
      </c>
      <c r="Q22" s="23">
        <f t="shared" si="13"/>
        <v>2.5840271527514558E-2</v>
      </c>
      <c r="R22" s="23">
        <f t="shared" si="13"/>
        <v>2.149197723580154E-2</v>
      </c>
    </row>
    <row r="23" spans="1:18" x14ac:dyDescent="0.2">
      <c r="A23" s="34">
        <f t="shared" si="10"/>
        <v>2023</v>
      </c>
      <c r="B23" s="23">
        <f t="shared" si="11"/>
        <v>2.1215801228041009E-2</v>
      </c>
      <c r="C23" s="23">
        <f t="shared" si="11"/>
        <v>1.0631870837272572E-2</v>
      </c>
      <c r="D23" s="23">
        <f t="shared" si="11"/>
        <v>1.047258719636468E-2</v>
      </c>
      <c r="E23" s="23">
        <f t="shared" si="11"/>
        <v>-1.0732062750705929E-2</v>
      </c>
      <c r="F23" s="23">
        <f t="shared" si="11"/>
        <v>-2.1139184508677022E-2</v>
      </c>
      <c r="H23" s="23">
        <f t="shared" si="12"/>
        <v>1.9055515504971421E-2</v>
      </c>
      <c r="I23" s="23">
        <f t="shared" si="12"/>
        <v>1.8645786038794521E-2</v>
      </c>
      <c r="J23" s="23">
        <f t="shared" si="12"/>
        <v>4.0222957949898053E-4</v>
      </c>
      <c r="K23" s="23">
        <f t="shared" si="12"/>
        <v>1.357622596494501E-2</v>
      </c>
      <c r="L23" s="23">
        <f t="shared" si="12"/>
        <v>-4.9767643898704916E-3</v>
      </c>
      <c r="N23" s="23">
        <f t="shared" si="13"/>
        <v>1.9287509530089064E-2</v>
      </c>
      <c r="O23" s="23">
        <f t="shared" si="13"/>
        <v>1.1668534709337708E-2</v>
      </c>
      <c r="P23" s="23">
        <f t="shared" si="13"/>
        <v>7.5310979430041058E-3</v>
      </c>
      <c r="Q23" s="23">
        <f t="shared" si="13"/>
        <v>1.090360957255454E-2</v>
      </c>
      <c r="R23" s="23">
        <f t="shared" si="13"/>
        <v>-7.5610252818925083E-4</v>
      </c>
    </row>
    <row r="24" spans="1:18" x14ac:dyDescent="0.2">
      <c r="A24" s="34">
        <f t="shared" si="10"/>
        <v>2024</v>
      </c>
      <c r="B24" s="23">
        <f t="shared" si="11"/>
        <v>1.0930169804692413E-2</v>
      </c>
      <c r="C24" s="23">
        <f t="shared" si="11"/>
        <v>1.1793655781255019E-2</v>
      </c>
      <c r="D24" s="23">
        <f t="shared" si="11"/>
        <v>-8.5342102278351817E-4</v>
      </c>
      <c r="E24" s="23">
        <f t="shared" si="11"/>
        <v>1.0930169804692413E-2</v>
      </c>
      <c r="F24" s="23">
        <f t="shared" si="11"/>
        <v>-8.5342102278351817E-4</v>
      </c>
      <c r="H24" s="23">
        <f t="shared" si="12"/>
        <v>3.9000786951340238E-2</v>
      </c>
      <c r="I24" s="23">
        <f t="shared" si="12"/>
        <v>1.7164074280987762E-2</v>
      </c>
      <c r="J24" s="23">
        <f t="shared" si="12"/>
        <v>2.1468230369607211E-2</v>
      </c>
      <c r="K24" s="23">
        <f t="shared" si="12"/>
        <v>3.9000786951340238E-2</v>
      </c>
      <c r="L24" s="23">
        <f t="shared" si="12"/>
        <v>2.1468230369607211E-2</v>
      </c>
      <c r="N24" s="23">
        <f t="shared" si="13"/>
        <v>3.5980568272930835E-2</v>
      </c>
      <c r="O24" s="23">
        <f t="shared" si="13"/>
        <v>1.2493153498268628E-2</v>
      </c>
      <c r="P24" s="23">
        <f t="shared" si="13"/>
        <v>2.319760355268663E-2</v>
      </c>
      <c r="Q24" s="23">
        <f t="shared" si="13"/>
        <v>3.5980568272930835E-2</v>
      </c>
      <c r="R24" s="23">
        <f t="shared" si="13"/>
        <v>2.319760355268663E-2</v>
      </c>
    </row>
    <row r="25" spans="1:18" x14ac:dyDescent="0.2">
      <c r="A25" s="34">
        <f t="shared" si="10"/>
        <v>2025</v>
      </c>
      <c r="B25" s="23">
        <f t="shared" si="11"/>
        <v>6.6892085736811602E-3</v>
      </c>
      <c r="C25" s="23">
        <f t="shared" si="11"/>
        <v>1.1597679228957603E-2</v>
      </c>
      <c r="D25" s="23">
        <f t="shared" si="11"/>
        <v>-4.8521964374389492E-3</v>
      </c>
      <c r="E25" s="23">
        <f t="shared" si="11"/>
        <v>6.6892085736811602E-3</v>
      </c>
      <c r="F25" s="23">
        <f t="shared" si="11"/>
        <v>-4.8521964374389492E-3</v>
      </c>
      <c r="H25" s="23">
        <f t="shared" si="12"/>
        <v>2.407218381027354E-2</v>
      </c>
      <c r="I25" s="23">
        <f t="shared" si="12"/>
        <v>1.3346740607573349E-2</v>
      </c>
      <c r="J25" s="23">
        <f t="shared" si="12"/>
        <v>1.0584178912214748E-2</v>
      </c>
      <c r="K25" s="23">
        <f t="shared" si="12"/>
        <v>2.407218381027354E-2</v>
      </c>
      <c r="L25" s="23">
        <f t="shared" si="12"/>
        <v>1.0584178912214748E-2</v>
      </c>
      <c r="N25" s="23">
        <f t="shared" si="13"/>
        <v>2.2247111450677703E-2</v>
      </c>
      <c r="O25" s="23">
        <f t="shared" si="13"/>
        <v>1.1826545681926204E-2</v>
      </c>
      <c r="P25" s="23">
        <f t="shared" si="13"/>
        <v>1.0298766931172487E-2</v>
      </c>
      <c r="Q25" s="23">
        <f t="shared" si="13"/>
        <v>2.2247111450677703E-2</v>
      </c>
      <c r="R25" s="23">
        <f t="shared" si="13"/>
        <v>1.0298766931172487E-2</v>
      </c>
    </row>
    <row r="26" spans="1:18" x14ac:dyDescent="0.2">
      <c r="A26" s="34">
        <f t="shared" si="10"/>
        <v>2026</v>
      </c>
      <c r="B26" s="23">
        <f t="shared" si="11"/>
        <v>8.7090277391930204E-3</v>
      </c>
      <c r="C26" s="23">
        <f t="shared" si="11"/>
        <v>1.1439422060235849E-2</v>
      </c>
      <c r="D26" s="23">
        <f t="shared" si="11"/>
        <v>-2.6995134473613014E-3</v>
      </c>
      <c r="E26" s="23">
        <f t="shared" si="11"/>
        <v>8.7090277391930204E-3</v>
      </c>
      <c r="F26" s="23">
        <f t="shared" si="11"/>
        <v>-2.6995134473613014E-3</v>
      </c>
      <c r="H26" s="23">
        <f t="shared" si="12"/>
        <v>1.7108133037998074E-2</v>
      </c>
      <c r="I26" s="23">
        <f t="shared" si="12"/>
        <v>1.0254968402721998E-2</v>
      </c>
      <c r="J26" s="23">
        <f t="shared" si="12"/>
        <v>6.7835990414493175E-3</v>
      </c>
      <c r="K26" s="23">
        <f t="shared" si="12"/>
        <v>1.7108133037998074E-2</v>
      </c>
      <c r="L26" s="23">
        <f t="shared" si="12"/>
        <v>6.7835990414493175E-3</v>
      </c>
      <c r="N26" s="23">
        <f t="shared" si="13"/>
        <v>1.6239715624321471E-2</v>
      </c>
      <c r="O26" s="23">
        <f t="shared" si="13"/>
        <v>1.1284202242946018E-2</v>
      </c>
      <c r="P26" s="23">
        <f t="shared" si="13"/>
        <v>4.900218326741923E-3</v>
      </c>
      <c r="Q26" s="23">
        <f t="shared" si="13"/>
        <v>1.6239715624321471E-2</v>
      </c>
      <c r="R26" s="23">
        <f t="shared" si="13"/>
        <v>4.900218326741923E-3</v>
      </c>
    </row>
    <row r="27" spans="1:18" x14ac:dyDescent="0.2">
      <c r="A27" s="34">
        <f t="shared" si="10"/>
        <v>2027</v>
      </c>
      <c r="B27" s="23">
        <f t="shared" si="11"/>
        <v>8.7734501948115717E-3</v>
      </c>
      <c r="C27" s="23">
        <f t="shared" si="11"/>
        <v>1.1299105685365962E-2</v>
      </c>
      <c r="D27" s="23">
        <f t="shared" si="11"/>
        <v>-2.4974366894576772E-3</v>
      </c>
      <c r="E27" s="23">
        <f t="shared" si="11"/>
        <v>8.7734501948115717E-3</v>
      </c>
      <c r="F27" s="23">
        <f t="shared" si="11"/>
        <v>-2.4974366894576772E-3</v>
      </c>
      <c r="H27" s="23">
        <f t="shared" si="12"/>
        <v>1.4368415212170582E-2</v>
      </c>
      <c r="I27" s="23">
        <f t="shared" si="12"/>
        <v>1.0659502297824419E-2</v>
      </c>
      <c r="J27" s="23">
        <f t="shared" si="12"/>
        <v>3.6697947289998645E-3</v>
      </c>
      <c r="K27" s="23">
        <f t="shared" si="12"/>
        <v>1.4368415212170582E-2</v>
      </c>
      <c r="L27" s="23">
        <f t="shared" si="12"/>
        <v>3.6697947289998645E-3</v>
      </c>
      <c r="N27" s="23">
        <f t="shared" si="13"/>
        <v>1.3794215967324108E-2</v>
      </c>
      <c r="O27" s="23">
        <f t="shared" si="13"/>
        <v>1.1215372498286857E-2</v>
      </c>
      <c r="P27" s="23">
        <f t="shared" si="13"/>
        <v>2.5502415599816253E-3</v>
      </c>
      <c r="Q27" s="23">
        <f t="shared" si="13"/>
        <v>1.3794215967324108E-2</v>
      </c>
      <c r="R27" s="23">
        <f t="shared" si="13"/>
        <v>2.5502415599816253E-3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-6.8681100613448383E-3</v>
      </c>
      <c r="C29" s="24">
        <f>AVERAGE(C17:C21)</f>
        <v>-2.9720507969377419E-3</v>
      </c>
      <c r="D29" s="24">
        <f>AVERAGE(D17:D21)</f>
        <v>5.2471469136565756E-4</v>
      </c>
      <c r="E29" s="24">
        <f>AVERAGE(E17:E21)</f>
        <v>-3.2266377794298194E-3</v>
      </c>
      <c r="F29" s="24">
        <f>AVERAGE(F17:F21)</f>
        <v>8.740825257171902E-5</v>
      </c>
      <c r="H29" s="24">
        <f>AVERAGE(H17:H21)</f>
        <v>-2.6693934212227875E-3</v>
      </c>
      <c r="I29" s="24">
        <f>AVERAGE(I17:I21)</f>
        <v>2.2374100777605887E-2</v>
      </c>
      <c r="J29" s="24">
        <f>AVERAGE(J17:J21)</f>
        <v>-2.475936670913852E-2</v>
      </c>
      <c r="K29" s="24">
        <f>AVERAGE(K17:K21)</f>
        <v>-2.7629994560329995E-3</v>
      </c>
      <c r="L29" s="24">
        <f>AVERAGE(L17:L21)</f>
        <v>-2.4769255598601769E-2</v>
      </c>
      <c r="N29" s="24">
        <f>AVERAGE(N17:N21)</f>
        <v>-2.7861120695574339E-3</v>
      </c>
      <c r="O29" s="24">
        <f>AVERAGE(O17:O21)</f>
        <v>4.8667205690078316E-6</v>
      </c>
      <c r="P29" s="24">
        <f>AVERAGE(P17:P21)</f>
        <v>-3.1048245733372058E-3</v>
      </c>
      <c r="Q29" s="24">
        <f>AVERAGE(Q17:Q21)</f>
        <v>-2.9296556781877705E-3</v>
      </c>
      <c r="R29" s="24">
        <f>AVERAGE(R17:R21)</f>
        <v>-3.133198940100934E-3</v>
      </c>
    </row>
    <row r="30" spans="1:18" x14ac:dyDescent="0.2">
      <c r="A30" s="42" t="s">
        <v>66</v>
      </c>
      <c r="B30" s="24">
        <f>AVERAGE(B23:B27)</f>
        <v>1.1263531508083836E-2</v>
      </c>
      <c r="C30" s="24">
        <f>AVERAGE(C23:C27)</f>
        <v>1.1352346718617401E-2</v>
      </c>
      <c r="D30" s="24">
        <f>AVERAGE(D23:D27)</f>
        <v>-8.5996080135353209E-5</v>
      </c>
      <c r="E30" s="24">
        <f>AVERAGE(E23:E27)</f>
        <v>4.8739587123344478E-3</v>
      </c>
      <c r="F30" s="24">
        <f>AVERAGE(F23:F27)</f>
        <v>-6.4083504211436939E-3</v>
      </c>
      <c r="H30" s="24">
        <f>AVERAGE(H23:H27)</f>
        <v>2.2721006903350771E-2</v>
      </c>
      <c r="I30" s="24">
        <f>AVERAGE(I23:I27)</f>
        <v>1.401421432558041E-2</v>
      </c>
      <c r="J30" s="24">
        <f>AVERAGE(J23:J27)</f>
        <v>8.5816065263540249E-3</v>
      </c>
      <c r="K30" s="24">
        <f>AVERAGE(K23:K27)</f>
        <v>2.162514899534549E-2</v>
      </c>
      <c r="L30" s="24">
        <f>AVERAGE(L23:L27)</f>
        <v>7.5058077324801301E-3</v>
      </c>
      <c r="N30" s="24">
        <f>AVERAGE(N23:N27)</f>
        <v>2.1509824169068638E-2</v>
      </c>
      <c r="O30" s="24">
        <f>AVERAGE(O23:O27)</f>
        <v>1.1697561726153083E-2</v>
      </c>
      <c r="P30" s="24">
        <f>AVERAGE(P23:P27)</f>
        <v>9.6955856627173546E-3</v>
      </c>
      <c r="Q30" s="24">
        <f>AVERAGE(Q23:Q27)</f>
        <v>1.983304417756173E-2</v>
      </c>
      <c r="R30" s="24">
        <f>AVERAGE(R23:R27)</f>
        <v>8.0381455684786825E-3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I1" sqref="I1:M65536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123569.3</v>
      </c>
      <c r="D2" s="14">
        <v>126134.63377139211</v>
      </c>
      <c r="E2" s="14">
        <v>5026</v>
      </c>
      <c r="F2" s="14">
        <v>583555.30000000005</v>
      </c>
      <c r="G2" s="14">
        <v>586808.22515849443</v>
      </c>
      <c r="H2" s="14">
        <v>591</v>
      </c>
    </row>
    <row r="3" spans="1:8" x14ac:dyDescent="0.2">
      <c r="A3" s="2">
        <v>2014</v>
      </c>
      <c r="B3" s="2">
        <v>2</v>
      </c>
      <c r="C3" s="14">
        <v>119538</v>
      </c>
      <c r="D3" s="14">
        <v>104014.60672711224</v>
      </c>
      <c r="E3" s="14">
        <v>5025</v>
      </c>
      <c r="F3" s="14">
        <v>602826.30000000005</v>
      </c>
      <c r="G3" s="14">
        <v>583364.22462616477</v>
      </c>
      <c r="H3" s="14">
        <v>588</v>
      </c>
    </row>
    <row r="4" spans="1:8" x14ac:dyDescent="0.2">
      <c r="A4" s="2">
        <v>2014</v>
      </c>
      <c r="B4" s="2">
        <v>3</v>
      </c>
      <c r="C4" s="14">
        <v>77313.8</v>
      </c>
      <c r="D4" s="14">
        <v>78259.91275239666</v>
      </c>
      <c r="E4" s="14">
        <v>5079</v>
      </c>
      <c r="F4" s="14">
        <v>541472.80000000005</v>
      </c>
      <c r="G4" s="14">
        <v>542646.3964115046</v>
      </c>
      <c r="H4" s="14">
        <v>591</v>
      </c>
    </row>
    <row r="5" spans="1:8" x14ac:dyDescent="0.2">
      <c r="A5" s="2">
        <v>2014</v>
      </c>
      <c r="B5" s="2">
        <v>4</v>
      </c>
      <c r="C5" s="14">
        <v>73799.699999999983</v>
      </c>
      <c r="D5" s="14">
        <v>70768.805175954316</v>
      </c>
      <c r="E5" s="14">
        <v>5048</v>
      </c>
      <c r="F5" s="14">
        <v>543125.5</v>
      </c>
      <c r="G5" s="14">
        <v>539378.95542785933</v>
      </c>
      <c r="H5" s="14">
        <v>588</v>
      </c>
    </row>
    <row r="6" spans="1:8" x14ac:dyDescent="0.2">
      <c r="A6" s="2">
        <v>2014</v>
      </c>
      <c r="B6" s="2">
        <v>5</v>
      </c>
      <c r="C6" s="14">
        <v>56576.9</v>
      </c>
      <c r="D6" s="14">
        <v>56572.07648820008</v>
      </c>
      <c r="E6" s="14">
        <v>4904</v>
      </c>
      <c r="F6" s="14">
        <v>492106.19999999995</v>
      </c>
      <c r="G6" s="14">
        <v>492100.14790570259</v>
      </c>
      <c r="H6" s="14">
        <v>582</v>
      </c>
    </row>
    <row r="7" spans="1:8" x14ac:dyDescent="0.2">
      <c r="A7" s="2">
        <v>2014</v>
      </c>
      <c r="B7" s="2">
        <v>6</v>
      </c>
      <c r="C7" s="14">
        <v>51227.9</v>
      </c>
      <c r="D7" s="14">
        <v>51234.302226417407</v>
      </c>
      <c r="E7" s="14">
        <v>4863</v>
      </c>
      <c r="F7" s="14">
        <v>508654.5</v>
      </c>
      <c r="G7" s="14">
        <v>508662.61385992751</v>
      </c>
      <c r="H7" s="14">
        <v>585</v>
      </c>
    </row>
    <row r="8" spans="1:8" x14ac:dyDescent="0.2">
      <c r="A8" s="2">
        <v>2014</v>
      </c>
      <c r="B8" s="2">
        <v>7</v>
      </c>
      <c r="C8" s="14">
        <v>51168.9</v>
      </c>
      <c r="D8" s="14">
        <v>51168.9</v>
      </c>
      <c r="E8" s="14">
        <v>4853</v>
      </c>
      <c r="F8" s="14">
        <v>474904</v>
      </c>
      <c r="G8" s="14">
        <v>474904</v>
      </c>
      <c r="H8" s="14">
        <v>585</v>
      </c>
    </row>
    <row r="9" spans="1:8" x14ac:dyDescent="0.2">
      <c r="A9" s="2">
        <v>2014</v>
      </c>
      <c r="B9" s="2">
        <v>8</v>
      </c>
      <c r="C9" s="14">
        <v>44830.399999999994</v>
      </c>
      <c r="D9" s="14">
        <v>44830.399999999994</v>
      </c>
      <c r="E9" s="14">
        <v>4852</v>
      </c>
      <c r="F9" s="14">
        <v>441134.6</v>
      </c>
      <c r="G9" s="14">
        <v>441134.6</v>
      </c>
      <c r="H9" s="14">
        <v>599</v>
      </c>
    </row>
    <row r="10" spans="1:8" x14ac:dyDescent="0.2">
      <c r="A10" s="2">
        <v>2014</v>
      </c>
      <c r="B10" s="2">
        <v>9</v>
      </c>
      <c r="C10" s="14">
        <v>50252.599999999991</v>
      </c>
      <c r="D10" s="14">
        <v>50252.599999999991</v>
      </c>
      <c r="E10" s="14">
        <v>4831</v>
      </c>
      <c r="F10" s="14">
        <v>477295.50000000006</v>
      </c>
      <c r="G10" s="14">
        <v>477295.50000000006</v>
      </c>
      <c r="H10" s="14">
        <v>593</v>
      </c>
    </row>
    <row r="11" spans="1:8" x14ac:dyDescent="0.2">
      <c r="A11" s="2">
        <v>2014</v>
      </c>
      <c r="B11" s="2">
        <v>10</v>
      </c>
      <c r="C11" s="14">
        <v>60356.30000000001</v>
      </c>
      <c r="D11" s="14">
        <v>60428.68867660137</v>
      </c>
      <c r="E11" s="14">
        <v>4829</v>
      </c>
      <c r="F11" s="14">
        <v>464913.79999999993</v>
      </c>
      <c r="G11" s="14">
        <v>465006.59754690505</v>
      </c>
      <c r="H11" s="14">
        <v>598</v>
      </c>
    </row>
    <row r="12" spans="1:8" x14ac:dyDescent="0.2">
      <c r="A12" s="2">
        <v>2014</v>
      </c>
      <c r="B12" s="2">
        <v>11</v>
      </c>
      <c r="C12" s="14">
        <v>58538.5</v>
      </c>
      <c r="D12" s="14">
        <v>56328.457518027084</v>
      </c>
      <c r="E12" s="14">
        <v>4905</v>
      </c>
      <c r="F12" s="14">
        <v>486277.4</v>
      </c>
      <c r="G12" s="14">
        <v>483494.63284340018</v>
      </c>
      <c r="H12" s="14">
        <v>601</v>
      </c>
    </row>
    <row r="13" spans="1:8" x14ac:dyDescent="0.2">
      <c r="A13" s="2">
        <v>2014</v>
      </c>
      <c r="B13" s="2">
        <v>12</v>
      </c>
      <c r="C13" s="14">
        <v>102108.10000000002</v>
      </c>
      <c r="D13" s="14">
        <v>89953.162225424443</v>
      </c>
      <c r="E13" s="14">
        <v>4943</v>
      </c>
      <c r="F13" s="14">
        <v>506484.4</v>
      </c>
      <c r="G13" s="14">
        <v>491404.10541061504</v>
      </c>
      <c r="H13" s="14">
        <v>602</v>
      </c>
    </row>
    <row r="14" spans="1:8" x14ac:dyDescent="0.2">
      <c r="A14" s="2">
        <v>2015</v>
      </c>
      <c r="B14" s="2">
        <v>1</v>
      </c>
      <c r="C14" s="14">
        <v>106589.5</v>
      </c>
      <c r="D14" s="14">
        <v>106084.97102988437</v>
      </c>
      <c r="E14" s="14">
        <v>4961</v>
      </c>
      <c r="F14" s="14">
        <v>560836.69999999995</v>
      </c>
      <c r="G14" s="14">
        <v>560225.72725625383</v>
      </c>
      <c r="H14" s="14">
        <v>600</v>
      </c>
    </row>
    <row r="15" spans="1:8" x14ac:dyDescent="0.2">
      <c r="A15" s="2">
        <v>2015</v>
      </c>
      <c r="B15" s="2">
        <v>2</v>
      </c>
      <c r="C15" s="14">
        <v>122784.20000000001</v>
      </c>
      <c r="D15" s="14">
        <v>112243.11343999997</v>
      </c>
      <c r="E15" s="14">
        <v>5000</v>
      </c>
      <c r="F15" s="14">
        <v>560586.4</v>
      </c>
      <c r="G15" s="14">
        <v>547912.73821691645</v>
      </c>
      <c r="H15" s="14">
        <v>601</v>
      </c>
    </row>
    <row r="16" spans="1:8" x14ac:dyDescent="0.2">
      <c r="A16" s="2">
        <v>2015</v>
      </c>
      <c r="B16" s="2">
        <v>3</v>
      </c>
      <c r="C16" s="14">
        <v>90710.9</v>
      </c>
      <c r="D16" s="14">
        <v>78878.477653545095</v>
      </c>
      <c r="E16" s="14">
        <v>5032</v>
      </c>
      <c r="F16" s="14">
        <v>587071.19999999995</v>
      </c>
      <c r="G16" s="14">
        <v>572934.72683118354</v>
      </c>
      <c r="H16" s="14">
        <v>601</v>
      </c>
    </row>
    <row r="17" spans="1:8" x14ac:dyDescent="0.2">
      <c r="A17" s="2">
        <v>2015</v>
      </c>
      <c r="B17" s="2">
        <v>4</v>
      </c>
      <c r="C17" s="14">
        <v>61599</v>
      </c>
      <c r="D17" s="14">
        <v>63901.135189215136</v>
      </c>
      <c r="E17" s="14">
        <v>5001</v>
      </c>
      <c r="F17" s="14">
        <v>508782.2</v>
      </c>
      <c r="G17" s="14">
        <v>511547.74057629274</v>
      </c>
      <c r="H17" s="14">
        <v>601</v>
      </c>
    </row>
    <row r="18" spans="1:8" x14ac:dyDescent="0.2">
      <c r="A18" s="2">
        <v>2015</v>
      </c>
      <c r="B18" s="2">
        <v>5</v>
      </c>
      <c r="C18" s="14">
        <v>54736.5</v>
      </c>
      <c r="D18" s="14">
        <v>55228.662046815669</v>
      </c>
      <c r="E18" s="14">
        <v>4907</v>
      </c>
      <c r="F18" s="14">
        <v>497678.8</v>
      </c>
      <c r="G18" s="14">
        <v>498280.98749065551</v>
      </c>
      <c r="H18" s="14">
        <v>599</v>
      </c>
    </row>
    <row r="19" spans="1:8" x14ac:dyDescent="0.2">
      <c r="A19" s="2">
        <v>2015</v>
      </c>
      <c r="B19" s="2">
        <v>6</v>
      </c>
      <c r="C19" s="14">
        <v>48642.600000000006</v>
      </c>
      <c r="D19" s="14">
        <v>48649.337810446552</v>
      </c>
      <c r="E19" s="14">
        <v>4883</v>
      </c>
      <c r="F19" s="14">
        <v>456646.80000000005</v>
      </c>
      <c r="G19" s="14">
        <v>456655.12192925403</v>
      </c>
      <c r="H19" s="14">
        <v>600</v>
      </c>
    </row>
    <row r="20" spans="1:8" x14ac:dyDescent="0.2">
      <c r="A20" s="2">
        <v>2015</v>
      </c>
      <c r="B20" s="2">
        <v>7</v>
      </c>
      <c r="C20" s="14">
        <v>48582.100000000006</v>
      </c>
      <c r="D20" s="14">
        <v>48582.100000000006</v>
      </c>
      <c r="E20" s="14">
        <v>4859</v>
      </c>
      <c r="F20" s="14">
        <v>477507</v>
      </c>
      <c r="G20" s="14">
        <v>477507</v>
      </c>
      <c r="H20" s="14">
        <v>604</v>
      </c>
    </row>
    <row r="21" spans="1:8" x14ac:dyDescent="0.2">
      <c r="A21" s="2">
        <v>2015</v>
      </c>
      <c r="B21" s="2">
        <v>8</v>
      </c>
      <c r="C21" s="14">
        <v>49453.000000000007</v>
      </c>
      <c r="D21" s="14">
        <v>49453.000000000007</v>
      </c>
      <c r="E21" s="14">
        <v>4840</v>
      </c>
      <c r="F21" s="14">
        <v>480972.2</v>
      </c>
      <c r="G21" s="14">
        <v>480972.2</v>
      </c>
      <c r="H21" s="14">
        <v>606</v>
      </c>
    </row>
    <row r="22" spans="1:8" x14ac:dyDescent="0.2">
      <c r="A22" s="2">
        <v>2015</v>
      </c>
      <c r="B22" s="2">
        <v>9</v>
      </c>
      <c r="C22" s="14">
        <v>48893.399999999994</v>
      </c>
      <c r="D22" s="14">
        <v>48893.399999999994</v>
      </c>
      <c r="E22" s="14">
        <v>4825</v>
      </c>
      <c r="F22" s="14">
        <v>511400.6</v>
      </c>
      <c r="G22" s="14">
        <v>511400.6</v>
      </c>
      <c r="H22" s="14">
        <v>604</v>
      </c>
    </row>
    <row r="23" spans="1:8" x14ac:dyDescent="0.2">
      <c r="A23" s="2">
        <v>2015</v>
      </c>
      <c r="B23" s="2">
        <v>10</v>
      </c>
      <c r="C23" s="14">
        <v>49788.2</v>
      </c>
      <c r="D23" s="14">
        <v>49862.915032163932</v>
      </c>
      <c r="E23" s="14">
        <v>4806</v>
      </c>
      <c r="F23" s="14">
        <v>492176.6999999999</v>
      </c>
      <c r="G23" s="14">
        <v>492271.44682390441</v>
      </c>
      <c r="H23" s="14">
        <v>608</v>
      </c>
    </row>
    <row r="24" spans="1:8" x14ac:dyDescent="0.2">
      <c r="A24" s="2">
        <v>2015</v>
      </c>
      <c r="B24" s="2">
        <v>11</v>
      </c>
      <c r="C24" s="14">
        <v>51015.399999999994</v>
      </c>
      <c r="D24" s="14">
        <v>54444.517662246282</v>
      </c>
      <c r="E24" s="14">
        <v>4872</v>
      </c>
      <c r="F24" s="14">
        <v>452870.19999999995</v>
      </c>
      <c r="G24" s="14">
        <v>457164.0815904708</v>
      </c>
      <c r="H24" s="14">
        <v>608</v>
      </c>
    </row>
    <row r="25" spans="1:8" x14ac:dyDescent="0.2">
      <c r="A25" s="2">
        <v>2015</v>
      </c>
      <c r="B25" s="2">
        <v>12</v>
      </c>
      <c r="C25" s="14">
        <v>69531.5</v>
      </c>
      <c r="D25" s="14">
        <v>84445.604233446895</v>
      </c>
      <c r="E25" s="14">
        <v>4924</v>
      </c>
      <c r="F25" s="14">
        <v>538926.6</v>
      </c>
      <c r="G25" s="14">
        <v>557452.43168732477</v>
      </c>
      <c r="H25" s="14">
        <v>609</v>
      </c>
    </row>
    <row r="26" spans="1:8" x14ac:dyDescent="0.2">
      <c r="A26" s="2">
        <v>2016</v>
      </c>
      <c r="B26" s="2">
        <v>1</v>
      </c>
      <c r="C26" s="14">
        <v>95821.299999999988</v>
      </c>
      <c r="D26" s="14">
        <v>91485.516938268629</v>
      </c>
      <c r="E26" s="14">
        <v>4915</v>
      </c>
      <c r="F26" s="14">
        <v>531759.10000000009</v>
      </c>
      <c r="G26" s="14">
        <v>526364.26932522736</v>
      </c>
      <c r="H26" s="14">
        <v>609</v>
      </c>
    </row>
    <row r="27" spans="1:8" x14ac:dyDescent="0.2">
      <c r="A27" s="2">
        <v>2016</v>
      </c>
      <c r="B27" s="2">
        <v>2</v>
      </c>
      <c r="C27" s="14">
        <v>116507.80000000002</v>
      </c>
      <c r="D27" s="14">
        <v>104303.24835552851</v>
      </c>
      <c r="E27" s="14">
        <v>4955</v>
      </c>
      <c r="F27" s="14">
        <v>608553.5</v>
      </c>
      <c r="G27" s="14">
        <v>593382.99565220962</v>
      </c>
      <c r="H27" s="14">
        <v>613</v>
      </c>
    </row>
    <row r="28" spans="1:8" x14ac:dyDescent="0.2">
      <c r="A28" s="2">
        <v>2016</v>
      </c>
      <c r="B28" s="2">
        <v>3</v>
      </c>
      <c r="C28" s="14">
        <v>85299.299999999988</v>
      </c>
      <c r="D28" s="14">
        <v>79697.714071265364</v>
      </c>
      <c r="E28" s="14">
        <v>4995</v>
      </c>
      <c r="F28" s="14">
        <v>510700.6</v>
      </c>
      <c r="G28" s="14">
        <v>503817.91694950487</v>
      </c>
      <c r="H28" s="14">
        <v>609</v>
      </c>
    </row>
    <row r="29" spans="1:8" x14ac:dyDescent="0.2">
      <c r="A29" s="2">
        <v>2016</v>
      </c>
      <c r="B29" s="2">
        <v>4</v>
      </c>
      <c r="C29" s="14">
        <v>65442.100000000006</v>
      </c>
      <c r="D29" s="14">
        <v>68630.235648504211</v>
      </c>
      <c r="E29" s="14">
        <v>4968</v>
      </c>
      <c r="F29" s="14">
        <v>550734.80000000005</v>
      </c>
      <c r="G29" s="14">
        <v>554681.93988259183</v>
      </c>
      <c r="H29" s="14">
        <v>609</v>
      </c>
    </row>
    <row r="30" spans="1:8" x14ac:dyDescent="0.2">
      <c r="A30" s="2">
        <v>2016</v>
      </c>
      <c r="B30" s="2">
        <v>5</v>
      </c>
      <c r="C30" s="14">
        <v>56074</v>
      </c>
      <c r="D30" s="14">
        <v>56857.429164457601</v>
      </c>
      <c r="E30" s="14">
        <v>4851</v>
      </c>
      <c r="F30" s="14">
        <v>526759.69999999995</v>
      </c>
      <c r="G30" s="14">
        <v>527763.55543118331</v>
      </c>
      <c r="H30" s="14">
        <v>616</v>
      </c>
    </row>
    <row r="31" spans="1:8" x14ac:dyDescent="0.2">
      <c r="A31" s="2">
        <v>2016</v>
      </c>
      <c r="B31" s="2">
        <v>6</v>
      </c>
      <c r="C31" s="14">
        <v>53006.6</v>
      </c>
      <c r="D31" s="14">
        <v>53013.271014217498</v>
      </c>
      <c r="E31" s="14">
        <v>4826</v>
      </c>
      <c r="F31" s="14">
        <v>525405.30000000005</v>
      </c>
      <c r="G31" s="14">
        <v>525413.89619466115</v>
      </c>
      <c r="H31" s="14">
        <v>617</v>
      </c>
    </row>
    <row r="32" spans="1:8" x14ac:dyDescent="0.2">
      <c r="A32" s="2">
        <v>2016</v>
      </c>
      <c r="B32" s="2">
        <v>7</v>
      </c>
      <c r="C32" s="14">
        <v>44281.700000000004</v>
      </c>
      <c r="D32" s="14">
        <v>44281.700000000004</v>
      </c>
      <c r="E32" s="14">
        <v>4839</v>
      </c>
      <c r="F32" s="14">
        <v>491032.9</v>
      </c>
      <c r="G32" s="14">
        <v>491032.9</v>
      </c>
      <c r="H32" s="14">
        <v>617</v>
      </c>
    </row>
    <row r="33" spans="1:8" x14ac:dyDescent="0.2">
      <c r="A33" s="2">
        <v>2016</v>
      </c>
      <c r="B33" s="2">
        <v>8</v>
      </c>
      <c r="C33" s="14">
        <v>42430.899999999994</v>
      </c>
      <c r="D33" s="14">
        <v>42430.899999999994</v>
      </c>
      <c r="E33" s="14">
        <v>4809</v>
      </c>
      <c r="F33" s="14">
        <v>438191.4</v>
      </c>
      <c r="G33" s="14">
        <v>438191.4</v>
      </c>
      <c r="H33" s="14">
        <v>622</v>
      </c>
    </row>
    <row r="34" spans="1:8" x14ac:dyDescent="0.2">
      <c r="A34" s="2">
        <v>2016</v>
      </c>
      <c r="B34" s="2">
        <v>9</v>
      </c>
      <c r="C34" s="14">
        <v>48930</v>
      </c>
      <c r="D34" s="14">
        <v>48930</v>
      </c>
      <c r="E34" s="14">
        <v>4778</v>
      </c>
      <c r="F34" s="14">
        <v>511655.49999999994</v>
      </c>
      <c r="G34" s="14">
        <v>511655.49999999994</v>
      </c>
      <c r="H34" s="14">
        <v>626</v>
      </c>
    </row>
    <row r="35" spans="1:8" x14ac:dyDescent="0.2">
      <c r="A35" s="2">
        <v>2016</v>
      </c>
      <c r="B35" s="2">
        <v>10</v>
      </c>
      <c r="C35" s="14">
        <v>47672.000000000007</v>
      </c>
      <c r="D35" s="14">
        <v>47688.079581392973</v>
      </c>
      <c r="E35" s="14">
        <v>4780</v>
      </c>
      <c r="F35" s="14">
        <v>460719.19999999995</v>
      </c>
      <c r="G35" s="14">
        <v>460740.45472341805</v>
      </c>
      <c r="H35" s="14">
        <v>628</v>
      </c>
    </row>
    <row r="36" spans="1:8" x14ac:dyDescent="0.2">
      <c r="A36" s="2">
        <v>2016</v>
      </c>
      <c r="B36" s="2">
        <v>11</v>
      </c>
      <c r="C36" s="14">
        <v>56862.3</v>
      </c>
      <c r="D36" s="14">
        <v>58570.26653137993</v>
      </c>
      <c r="E36" s="14">
        <v>4827</v>
      </c>
      <c r="F36" s="14">
        <v>505664.5</v>
      </c>
      <c r="G36" s="14">
        <v>507889.61244846106</v>
      </c>
      <c r="H36" s="14">
        <v>626</v>
      </c>
    </row>
    <row r="37" spans="1:8" x14ac:dyDescent="0.2">
      <c r="A37" s="2">
        <v>2016</v>
      </c>
      <c r="B37" s="2">
        <v>12</v>
      </c>
      <c r="C37" s="14">
        <v>71587</v>
      </c>
      <c r="D37" s="14">
        <v>79657.498925810636</v>
      </c>
      <c r="E37" s="14">
        <v>4866</v>
      </c>
      <c r="F37" s="14">
        <v>542188.30000000005</v>
      </c>
      <c r="G37" s="14">
        <v>552671.72559468274</v>
      </c>
      <c r="H37" s="14">
        <v>631</v>
      </c>
    </row>
    <row r="38" spans="1:8" x14ac:dyDescent="0.2">
      <c r="A38" s="2">
        <v>2017</v>
      </c>
      <c r="B38" s="2">
        <v>1</v>
      </c>
      <c r="C38" s="14">
        <v>89393.700000000012</v>
      </c>
      <c r="D38" s="14">
        <v>113923.46598224905</v>
      </c>
      <c r="E38" s="14">
        <v>4782</v>
      </c>
      <c r="F38" s="14">
        <v>623909.10000000009</v>
      </c>
      <c r="G38" s="14">
        <v>655572.96130315529</v>
      </c>
      <c r="H38" s="14">
        <v>619</v>
      </c>
    </row>
    <row r="39" spans="1:8" x14ac:dyDescent="0.2">
      <c r="A39" s="2">
        <v>2017</v>
      </c>
      <c r="B39" s="2">
        <v>2</v>
      </c>
      <c r="C39" s="14">
        <v>88100</v>
      </c>
      <c r="D39" s="14">
        <v>102235.70372590503</v>
      </c>
      <c r="E39" s="14">
        <v>4825</v>
      </c>
      <c r="F39" s="14">
        <v>544938.30000000005</v>
      </c>
      <c r="G39" s="14">
        <v>562924.95276183519</v>
      </c>
      <c r="H39" s="14">
        <v>619</v>
      </c>
    </row>
    <row r="40" spans="1:8" x14ac:dyDescent="0.2">
      <c r="A40" s="2">
        <v>2017</v>
      </c>
      <c r="B40" s="2">
        <v>3</v>
      </c>
      <c r="C40" s="14">
        <v>76596.399999999994</v>
      </c>
      <c r="D40" s="14">
        <v>87535.598780585642</v>
      </c>
      <c r="E40" s="14">
        <v>4866</v>
      </c>
      <c r="F40" s="14">
        <v>612790.1</v>
      </c>
      <c r="G40" s="14">
        <v>626615.74447697063</v>
      </c>
      <c r="H40" s="14">
        <v>624</v>
      </c>
    </row>
    <row r="41" spans="1:8" x14ac:dyDescent="0.2">
      <c r="A41" s="2">
        <v>2017</v>
      </c>
      <c r="B41" s="2">
        <v>4</v>
      </c>
      <c r="C41" s="14">
        <v>66110.8</v>
      </c>
      <c r="D41" s="14">
        <v>64991.952177236417</v>
      </c>
      <c r="E41" s="14">
        <v>4826</v>
      </c>
      <c r="F41" s="14">
        <v>526843.6</v>
      </c>
      <c r="G41" s="14">
        <v>525434.79785208113</v>
      </c>
      <c r="H41" s="14">
        <v>619</v>
      </c>
    </row>
    <row r="42" spans="1:8" x14ac:dyDescent="0.2">
      <c r="A42" s="2">
        <v>2017</v>
      </c>
      <c r="B42" s="2">
        <v>5</v>
      </c>
      <c r="C42" s="14">
        <v>57958.1</v>
      </c>
      <c r="D42" s="14">
        <v>58112.222156341559</v>
      </c>
      <c r="E42" s="14">
        <v>4757</v>
      </c>
      <c r="F42" s="14">
        <v>536227.5</v>
      </c>
      <c r="G42" s="14">
        <v>536424.68797097064</v>
      </c>
      <c r="H42" s="14">
        <v>623</v>
      </c>
    </row>
    <row r="43" spans="1:8" x14ac:dyDescent="0.2">
      <c r="A43" s="2">
        <v>2017</v>
      </c>
      <c r="B43" s="2">
        <v>6</v>
      </c>
      <c r="C43" s="14">
        <v>53802.799999999996</v>
      </c>
      <c r="D43" s="14">
        <v>53809.640183971373</v>
      </c>
      <c r="E43" s="14">
        <v>4807</v>
      </c>
      <c r="F43" s="14">
        <v>558547.4</v>
      </c>
      <c r="G43" s="14">
        <v>558556.04799337627</v>
      </c>
      <c r="H43" s="14">
        <v>624</v>
      </c>
    </row>
    <row r="44" spans="1:8" x14ac:dyDescent="0.2">
      <c r="A44" s="2">
        <v>2017</v>
      </c>
      <c r="B44" s="2">
        <v>7</v>
      </c>
      <c r="C44" s="14">
        <v>44301.100000000006</v>
      </c>
      <c r="D44" s="14">
        <v>44301.100000000006</v>
      </c>
      <c r="E44" s="14">
        <v>4724</v>
      </c>
      <c r="F44" s="14">
        <v>374817.30000000005</v>
      </c>
      <c r="G44" s="14">
        <v>374817.30000000005</v>
      </c>
      <c r="H44" s="14">
        <v>616</v>
      </c>
    </row>
    <row r="45" spans="1:8" x14ac:dyDescent="0.2">
      <c r="A45" s="2">
        <v>2017</v>
      </c>
      <c r="B45" s="2">
        <v>8</v>
      </c>
      <c r="C45" s="14">
        <v>41813.700000000004</v>
      </c>
      <c r="D45" s="14">
        <v>41813.700000000004</v>
      </c>
      <c r="E45" s="14">
        <v>4663</v>
      </c>
      <c r="F45" s="14">
        <v>522923.1</v>
      </c>
      <c r="G45" s="14">
        <v>522923.1</v>
      </c>
      <c r="H45" s="14">
        <v>620</v>
      </c>
    </row>
    <row r="46" spans="1:8" x14ac:dyDescent="0.2">
      <c r="A46" s="2">
        <v>2017</v>
      </c>
      <c r="B46" s="2">
        <v>9</v>
      </c>
      <c r="C46" s="14">
        <v>48984.4</v>
      </c>
      <c r="D46" s="14">
        <v>48984.4</v>
      </c>
      <c r="E46" s="14">
        <v>4639</v>
      </c>
      <c r="F46" s="14">
        <v>469684.1</v>
      </c>
      <c r="G46" s="14">
        <v>469684.1</v>
      </c>
      <c r="H46" s="14">
        <v>617</v>
      </c>
    </row>
    <row r="47" spans="1:8" x14ac:dyDescent="0.2">
      <c r="A47" s="2">
        <v>2017</v>
      </c>
      <c r="B47" s="2">
        <v>10</v>
      </c>
      <c r="C47" s="14">
        <v>48518</v>
      </c>
      <c r="D47" s="14">
        <v>48569.912929220249</v>
      </c>
      <c r="E47" s="14">
        <v>4641</v>
      </c>
      <c r="F47" s="14">
        <v>480212.90000000008</v>
      </c>
      <c r="G47" s="14">
        <v>480280.53797062591</v>
      </c>
      <c r="H47" s="14">
        <v>624</v>
      </c>
    </row>
    <row r="48" spans="1:8" x14ac:dyDescent="0.2">
      <c r="A48" s="2">
        <v>2017</v>
      </c>
      <c r="B48" s="2">
        <v>11</v>
      </c>
      <c r="C48" s="14">
        <v>59573.799999999996</v>
      </c>
      <c r="D48" s="14">
        <v>56342.144172862194</v>
      </c>
      <c r="E48" s="14">
        <v>4690</v>
      </c>
      <c r="F48" s="14">
        <v>405981.79999999993</v>
      </c>
      <c r="G48" s="14">
        <v>401824.11250963132</v>
      </c>
      <c r="H48" s="14">
        <v>624</v>
      </c>
    </row>
    <row r="49" spans="1:8" x14ac:dyDescent="0.2">
      <c r="A49" s="2">
        <v>2017</v>
      </c>
      <c r="B49" s="2">
        <v>12</v>
      </c>
      <c r="C49" s="14">
        <v>76478.500000000015</v>
      </c>
      <c r="D49" s="14">
        <v>82553.033538046468</v>
      </c>
      <c r="E49" s="14">
        <v>4720</v>
      </c>
      <c r="F49" s="14">
        <v>387032.1</v>
      </c>
      <c r="G49" s="14">
        <v>394794.35186139902</v>
      </c>
      <c r="H49" s="14">
        <v>626</v>
      </c>
    </row>
    <row r="50" spans="1:8" x14ac:dyDescent="0.2">
      <c r="A50" s="2">
        <v>2018</v>
      </c>
      <c r="B50" s="2">
        <v>1</v>
      </c>
      <c r="C50" s="14">
        <v>127213.40000000001</v>
      </c>
      <c r="D50" s="14">
        <v>112796.52742060153</v>
      </c>
      <c r="E50" s="14">
        <v>4724</v>
      </c>
      <c r="F50" s="14">
        <v>524677.9</v>
      </c>
      <c r="G50" s="14">
        <v>505950.87129909621</v>
      </c>
      <c r="H50" s="14">
        <v>639</v>
      </c>
    </row>
    <row r="51" spans="1:8" x14ac:dyDescent="0.2">
      <c r="A51" s="2">
        <v>2018</v>
      </c>
      <c r="B51" s="2">
        <v>2</v>
      </c>
      <c r="C51" s="14">
        <v>95195.3</v>
      </c>
      <c r="D51" s="14">
        <v>97384.407108207961</v>
      </c>
      <c r="E51" s="14">
        <v>4725</v>
      </c>
      <c r="F51" s="14">
        <v>522263.2</v>
      </c>
      <c r="G51" s="14">
        <v>525066.44963224826</v>
      </c>
      <c r="H51" s="14">
        <v>631</v>
      </c>
    </row>
    <row r="52" spans="1:8" x14ac:dyDescent="0.2">
      <c r="A52" s="2">
        <v>2018</v>
      </c>
      <c r="B52" s="2">
        <v>3</v>
      </c>
      <c r="C52" s="14">
        <v>73888.300000000017</v>
      </c>
      <c r="D52" s="14">
        <v>80255.368007908517</v>
      </c>
      <c r="E52" s="14">
        <v>4733</v>
      </c>
      <c r="F52" s="14">
        <v>522942.8</v>
      </c>
      <c r="G52" s="14">
        <v>531041.84481648158</v>
      </c>
      <c r="H52" s="14">
        <v>629</v>
      </c>
    </row>
    <row r="53" spans="1:8" x14ac:dyDescent="0.2">
      <c r="A53" s="2">
        <v>2018</v>
      </c>
      <c r="B53" s="2">
        <v>4</v>
      </c>
      <c r="C53" s="14">
        <v>72203.699999999983</v>
      </c>
      <c r="D53" s="14">
        <v>64937.779337273016</v>
      </c>
      <c r="E53" s="14">
        <v>4707</v>
      </c>
      <c r="F53" s="14">
        <v>518351.10000000003</v>
      </c>
      <c r="G53" s="14">
        <v>509038.00066976849</v>
      </c>
      <c r="H53" s="14">
        <v>630</v>
      </c>
    </row>
    <row r="54" spans="1:8" x14ac:dyDescent="0.2">
      <c r="A54" s="2">
        <v>2018</v>
      </c>
      <c r="B54" s="2">
        <v>5</v>
      </c>
      <c r="C54" s="14">
        <v>57263.500000000007</v>
      </c>
      <c r="D54" s="14">
        <v>57533.110215848777</v>
      </c>
      <c r="E54" s="14">
        <v>4648</v>
      </c>
      <c r="F54" s="14">
        <v>521062.89999999997</v>
      </c>
      <c r="G54" s="14">
        <v>521413.43842034315</v>
      </c>
      <c r="H54" s="14">
        <v>631</v>
      </c>
    </row>
    <row r="55" spans="1:8" x14ac:dyDescent="0.2">
      <c r="A55" s="2">
        <v>2018</v>
      </c>
      <c r="B55" s="2">
        <v>6</v>
      </c>
      <c r="C55" s="14">
        <v>50175.299999999996</v>
      </c>
      <c r="D55" s="14">
        <v>50182.815017097775</v>
      </c>
      <c r="E55" s="14">
        <v>4630</v>
      </c>
      <c r="F55" s="14">
        <v>441273.59999999998</v>
      </c>
      <c r="G55" s="14">
        <v>441283.42704872752</v>
      </c>
      <c r="H55" s="14">
        <v>634</v>
      </c>
    </row>
    <row r="56" spans="1:8" x14ac:dyDescent="0.2">
      <c r="A56" s="2">
        <v>2018</v>
      </c>
      <c r="B56" s="2">
        <v>7</v>
      </c>
      <c r="C56" s="14">
        <v>47264.600000000006</v>
      </c>
      <c r="D56" s="14">
        <v>47264.600000000006</v>
      </c>
      <c r="E56" s="14">
        <v>4615</v>
      </c>
      <c r="F56" s="14">
        <v>457130.8</v>
      </c>
      <c r="G56" s="14">
        <v>457130.8</v>
      </c>
      <c r="H56" s="14">
        <v>638</v>
      </c>
    </row>
    <row r="57" spans="1:8" x14ac:dyDescent="0.2">
      <c r="A57" s="2">
        <v>2018</v>
      </c>
      <c r="B57" s="2">
        <v>8</v>
      </c>
      <c r="C57" s="14">
        <v>43479.7</v>
      </c>
      <c r="D57" s="14">
        <v>43479.7</v>
      </c>
      <c r="E57" s="14">
        <v>4597</v>
      </c>
      <c r="F57" s="14">
        <v>418328.19999999995</v>
      </c>
      <c r="G57" s="14">
        <v>418328.19999999995</v>
      </c>
      <c r="H57" s="14">
        <v>641</v>
      </c>
    </row>
    <row r="58" spans="1:8" x14ac:dyDescent="0.2">
      <c r="A58" s="2">
        <v>2018</v>
      </c>
      <c r="B58" s="2">
        <v>9</v>
      </c>
      <c r="C58" s="14">
        <v>49345.2</v>
      </c>
      <c r="D58" s="14">
        <v>49345.2</v>
      </c>
      <c r="E58" s="14">
        <v>4613</v>
      </c>
      <c r="F58" s="14">
        <v>516596.3</v>
      </c>
      <c r="G58" s="14">
        <v>516596.3</v>
      </c>
      <c r="H58" s="14">
        <v>643</v>
      </c>
    </row>
    <row r="59" spans="1:8" x14ac:dyDescent="0.2">
      <c r="A59" s="2">
        <v>2018</v>
      </c>
      <c r="B59" s="2">
        <v>10</v>
      </c>
      <c r="C59" s="14">
        <v>44955.9</v>
      </c>
      <c r="D59" s="14">
        <v>45034.624437077153</v>
      </c>
      <c r="E59" s="14">
        <v>4596</v>
      </c>
      <c r="F59" s="14">
        <v>430623</v>
      </c>
      <c r="G59" s="14">
        <v>430728.30598520575</v>
      </c>
      <c r="H59" s="14">
        <v>647</v>
      </c>
    </row>
    <row r="60" spans="1:8" x14ac:dyDescent="0.2">
      <c r="A60" s="2">
        <v>2018</v>
      </c>
      <c r="B60" s="2">
        <v>11</v>
      </c>
      <c r="C60" s="14">
        <v>50716.600000000006</v>
      </c>
      <c r="D60" s="14">
        <v>52684.626135223276</v>
      </c>
      <c r="E60" s="14">
        <v>4609</v>
      </c>
      <c r="F60" s="14">
        <v>436503.89999999997</v>
      </c>
      <c r="G60" s="14">
        <v>439130.59555708867</v>
      </c>
      <c r="H60" s="14">
        <v>649</v>
      </c>
    </row>
    <row r="61" spans="1:8" x14ac:dyDescent="0.2">
      <c r="A61" s="2">
        <v>2018</v>
      </c>
      <c r="B61" s="2">
        <v>12</v>
      </c>
      <c r="C61" s="14">
        <v>80798.699999999983</v>
      </c>
      <c r="D61" s="14">
        <v>73523.453493463894</v>
      </c>
      <c r="E61" s="14">
        <v>4642</v>
      </c>
      <c r="F61" s="14">
        <v>507078.49999999994</v>
      </c>
      <c r="G61" s="14">
        <v>497477.05661987676</v>
      </c>
      <c r="H61" s="14">
        <v>649</v>
      </c>
    </row>
    <row r="62" spans="1:8" x14ac:dyDescent="0.2">
      <c r="A62" s="2">
        <v>2019</v>
      </c>
      <c r="B62" s="2">
        <v>1</v>
      </c>
      <c r="C62" s="14">
        <v>100224.80000000002</v>
      </c>
      <c r="D62" s="14">
        <v>103065.89762325988</v>
      </c>
      <c r="E62" s="14">
        <v>4633</v>
      </c>
      <c r="F62" s="14">
        <v>530540.1</v>
      </c>
      <c r="G62" s="14">
        <v>534279.25407911744</v>
      </c>
      <c r="H62" s="14">
        <v>650</v>
      </c>
    </row>
    <row r="63" spans="1:8" x14ac:dyDescent="0.2">
      <c r="A63" s="2">
        <v>2019</v>
      </c>
      <c r="B63" s="2">
        <v>2</v>
      </c>
      <c r="C63" s="14">
        <v>101245.8</v>
      </c>
      <c r="D63" s="14">
        <v>99385.308615776899</v>
      </c>
      <c r="E63" s="14">
        <v>4642</v>
      </c>
      <c r="F63" s="14">
        <v>554598.5</v>
      </c>
      <c r="G63" s="14">
        <v>552154.96644144575</v>
      </c>
      <c r="H63" s="14">
        <v>650</v>
      </c>
    </row>
    <row r="64" spans="1:8" x14ac:dyDescent="0.2">
      <c r="A64" s="2">
        <v>2019</v>
      </c>
      <c r="B64" s="2">
        <v>3</v>
      </c>
      <c r="C64" s="14">
        <v>68360.3</v>
      </c>
      <c r="D64" s="14">
        <v>79666.497456121986</v>
      </c>
      <c r="E64" s="14">
        <v>4656</v>
      </c>
      <c r="F64" s="14">
        <v>510572.6</v>
      </c>
      <c r="G64" s="14">
        <v>525377.66525706183</v>
      </c>
      <c r="H64" s="14">
        <v>648</v>
      </c>
    </row>
    <row r="65" spans="1:8" x14ac:dyDescent="0.2">
      <c r="A65" s="2">
        <v>2019</v>
      </c>
      <c r="B65" s="2">
        <v>4</v>
      </c>
      <c r="C65" s="14">
        <v>64152.399999999994</v>
      </c>
      <c r="D65" s="14">
        <v>65193.965022038319</v>
      </c>
      <c r="E65" s="14">
        <v>4660</v>
      </c>
      <c r="F65" s="14">
        <v>510572.6</v>
      </c>
      <c r="G65" s="14">
        <v>511974.08848983847</v>
      </c>
      <c r="H65" s="14">
        <v>664</v>
      </c>
    </row>
    <row r="66" spans="1:8" x14ac:dyDescent="0.2">
      <c r="A66" s="2">
        <v>2019</v>
      </c>
      <c r="B66" s="2">
        <v>5</v>
      </c>
      <c r="C66" s="14">
        <v>55470.400000000001</v>
      </c>
      <c r="D66" s="14">
        <v>55971.372181032129</v>
      </c>
      <c r="E66" s="14">
        <v>4639</v>
      </c>
      <c r="F66" s="14">
        <v>511183.5</v>
      </c>
      <c r="G66" s="14">
        <v>511857.64834830101</v>
      </c>
      <c r="H66" s="14">
        <v>660</v>
      </c>
    </row>
    <row r="67" spans="1:8" x14ac:dyDescent="0.2">
      <c r="A67" s="2">
        <v>2019</v>
      </c>
      <c r="B67" s="2">
        <v>6</v>
      </c>
      <c r="C67" s="14">
        <v>46264.3</v>
      </c>
      <c r="D67" s="14">
        <v>46271.757250608825</v>
      </c>
      <c r="E67" s="14">
        <v>4565</v>
      </c>
      <c r="F67" s="14">
        <v>481128.89999999997</v>
      </c>
      <c r="G67" s="14">
        <v>481139.00166183594</v>
      </c>
      <c r="H67" s="14">
        <v>653</v>
      </c>
    </row>
    <row r="68" spans="1:8" x14ac:dyDescent="0.2">
      <c r="A68" s="2">
        <v>2019</v>
      </c>
      <c r="B68" s="2">
        <v>7</v>
      </c>
      <c r="C68" s="14">
        <v>42240.9</v>
      </c>
      <c r="D68" s="14">
        <v>42240.9</v>
      </c>
      <c r="E68" s="14">
        <v>4579</v>
      </c>
      <c r="F68" s="14">
        <v>425920.19999999995</v>
      </c>
      <c r="G68" s="14">
        <v>425920.19999999995</v>
      </c>
      <c r="H68" s="14">
        <v>656</v>
      </c>
    </row>
    <row r="69" spans="1:8" x14ac:dyDescent="0.2">
      <c r="A69" s="2">
        <v>2019</v>
      </c>
      <c r="B69" s="2">
        <v>8</v>
      </c>
      <c r="C69" s="14">
        <v>44042.400000000009</v>
      </c>
      <c r="D69" s="14">
        <v>44042.400000000009</v>
      </c>
      <c r="E69" s="14">
        <v>4573</v>
      </c>
      <c r="F69" s="14">
        <v>457170.6</v>
      </c>
      <c r="G69" s="14">
        <v>457170.6</v>
      </c>
      <c r="H69" s="14">
        <v>657</v>
      </c>
    </row>
    <row r="70" spans="1:8" x14ac:dyDescent="0.2">
      <c r="A70" s="2">
        <v>2019</v>
      </c>
      <c r="B70" s="2">
        <v>9</v>
      </c>
      <c r="C70" s="14">
        <v>45397.299999999996</v>
      </c>
      <c r="D70" s="14">
        <v>45397.299999999996</v>
      </c>
      <c r="E70" s="14">
        <v>4562</v>
      </c>
      <c r="F70" s="14">
        <v>455361.60000000003</v>
      </c>
      <c r="G70" s="14">
        <v>455361.60000000003</v>
      </c>
      <c r="H70" s="14">
        <v>656</v>
      </c>
    </row>
    <row r="71" spans="1:8" x14ac:dyDescent="0.2">
      <c r="A71" s="2">
        <v>2019</v>
      </c>
      <c r="B71" s="2">
        <v>10</v>
      </c>
      <c r="C71" s="14">
        <v>45560.099999999991</v>
      </c>
      <c r="D71" s="14">
        <v>45628.58276511541</v>
      </c>
      <c r="E71" s="14">
        <v>4581</v>
      </c>
      <c r="F71" s="14">
        <v>491630.3</v>
      </c>
      <c r="G71" s="14">
        <v>491722.96378644934</v>
      </c>
      <c r="H71" s="14">
        <v>657</v>
      </c>
    </row>
    <row r="72" spans="1:8" x14ac:dyDescent="0.2">
      <c r="A72" s="2">
        <v>2019</v>
      </c>
      <c r="B72" s="2">
        <v>11</v>
      </c>
      <c r="C72" s="14">
        <v>52249.599999999999</v>
      </c>
      <c r="D72" s="14">
        <v>53334.353725312314</v>
      </c>
      <c r="E72" s="14">
        <v>4617</v>
      </c>
      <c r="F72" s="14">
        <v>478430</v>
      </c>
      <c r="G72" s="14">
        <v>479902.25186447601</v>
      </c>
      <c r="H72" s="14">
        <v>664</v>
      </c>
    </row>
    <row r="73" spans="1:8" x14ac:dyDescent="0.2">
      <c r="A73" s="2">
        <v>2019</v>
      </c>
      <c r="B73" s="2">
        <v>12</v>
      </c>
      <c r="C73" s="14">
        <v>81128</v>
      </c>
      <c r="D73" s="14">
        <v>77704.232907951344</v>
      </c>
      <c r="E73" s="14">
        <v>4655</v>
      </c>
      <c r="F73" s="14">
        <v>490550.8</v>
      </c>
      <c r="G73" s="14">
        <v>485915.87589105568</v>
      </c>
      <c r="H73" s="14">
        <v>665</v>
      </c>
    </row>
    <row r="74" spans="1:8" x14ac:dyDescent="0.2">
      <c r="A74" s="2">
        <v>2020</v>
      </c>
      <c r="B74" s="2">
        <v>1</v>
      </c>
      <c r="C74" s="14">
        <v>89337.9</v>
      </c>
      <c r="D74" s="14">
        <v>104960.46867546278</v>
      </c>
      <c r="E74" s="14">
        <v>4655</v>
      </c>
      <c r="F74" s="14">
        <v>541290.60000000009</v>
      </c>
      <c r="G74" s="14">
        <v>562357.94560397218</v>
      </c>
      <c r="H74" s="14">
        <v>662</v>
      </c>
    </row>
    <row r="75" spans="1:8" x14ac:dyDescent="0.2">
      <c r="A75" s="2">
        <v>2020</v>
      </c>
      <c r="B75" s="2">
        <v>2</v>
      </c>
      <c r="C75" s="14">
        <v>82801.099999999991</v>
      </c>
      <c r="D75" s="14">
        <v>92605.495610162659</v>
      </c>
      <c r="E75" s="14">
        <v>4647</v>
      </c>
      <c r="F75" s="14">
        <v>552470.30000000005</v>
      </c>
      <c r="G75" s="14">
        <v>565692.01641570474</v>
      </c>
      <c r="H75" s="14">
        <v>666</v>
      </c>
    </row>
    <row r="76" spans="1:8" x14ac:dyDescent="0.2">
      <c r="A76" s="2">
        <v>2020</v>
      </c>
      <c r="B76" s="2">
        <v>3</v>
      </c>
      <c r="C76" s="14">
        <v>69497.899999999994</v>
      </c>
      <c r="D76" s="14">
        <v>70845.775937203696</v>
      </c>
      <c r="E76" s="14">
        <v>4649</v>
      </c>
      <c r="F76" s="14">
        <v>494117.50000000006</v>
      </c>
      <c r="G76" s="14">
        <v>495885.9480667921</v>
      </c>
      <c r="H76" s="14">
        <v>666</v>
      </c>
    </row>
    <row r="77" spans="1:8" x14ac:dyDescent="0.2">
      <c r="A77" s="2">
        <v>2020</v>
      </c>
      <c r="B77" s="2">
        <v>4</v>
      </c>
      <c r="C77" s="14">
        <v>55229</v>
      </c>
      <c r="D77" s="14">
        <v>60436.651060058161</v>
      </c>
      <c r="E77" s="14">
        <v>4630</v>
      </c>
      <c r="F77" s="14">
        <v>427343.10000000003</v>
      </c>
      <c r="G77" s="14">
        <v>433804.22783648421</v>
      </c>
      <c r="H77" s="14">
        <v>665</v>
      </c>
    </row>
    <row r="78" spans="1:8" x14ac:dyDescent="0.2">
      <c r="A78" s="2">
        <v>2020</v>
      </c>
      <c r="B78" s="2">
        <v>5</v>
      </c>
      <c r="C78" s="14">
        <v>58237.3</v>
      </c>
      <c r="D78" s="14">
        <v>59171.116866382879</v>
      </c>
      <c r="E78" s="14">
        <v>4643</v>
      </c>
      <c r="F78" s="14">
        <v>407391.5</v>
      </c>
      <c r="G78" s="14">
        <v>408526.27259003697</v>
      </c>
      <c r="H78" s="14">
        <v>664</v>
      </c>
    </row>
    <row r="79" spans="1:8" x14ac:dyDescent="0.2">
      <c r="A79" s="2">
        <v>2020</v>
      </c>
      <c r="B79" s="2">
        <v>6</v>
      </c>
      <c r="C79" s="14">
        <v>52939.1</v>
      </c>
      <c r="D79" s="14">
        <v>52765.85660246991</v>
      </c>
      <c r="E79" s="14">
        <v>4637</v>
      </c>
      <c r="F79" s="14">
        <v>455304.10000000003</v>
      </c>
      <c r="G79" s="14">
        <v>455090.58003360685</v>
      </c>
      <c r="H79" s="14">
        <v>669</v>
      </c>
    </row>
    <row r="80" spans="1:8" x14ac:dyDescent="0.2">
      <c r="A80" s="2">
        <v>2020</v>
      </c>
      <c r="B80" s="2">
        <v>7</v>
      </c>
      <c r="C80" s="14">
        <v>41302</v>
      </c>
      <c r="D80" s="14">
        <v>41302</v>
      </c>
      <c r="E80" s="14">
        <v>4625</v>
      </c>
      <c r="F80" s="14">
        <v>395112.30000000005</v>
      </c>
      <c r="G80" s="14">
        <v>395112.30000000005</v>
      </c>
      <c r="H80" s="14">
        <v>666</v>
      </c>
    </row>
    <row r="81" spans="1:8" x14ac:dyDescent="0.2">
      <c r="A81" s="2">
        <v>2020</v>
      </c>
      <c r="B81" s="2">
        <v>8</v>
      </c>
      <c r="C81" s="14">
        <v>45938.299999999996</v>
      </c>
      <c r="D81" s="14">
        <v>45938.299999999996</v>
      </c>
      <c r="E81" s="14">
        <v>4639</v>
      </c>
      <c r="F81" s="14">
        <v>441436.1</v>
      </c>
      <c r="G81" s="14">
        <v>441436.1</v>
      </c>
      <c r="H81" s="14">
        <v>667</v>
      </c>
    </row>
    <row r="82" spans="1:8" x14ac:dyDescent="0.2">
      <c r="A82" s="2">
        <v>2020</v>
      </c>
      <c r="B82" s="2">
        <v>9</v>
      </c>
      <c r="C82" s="14">
        <v>45073.499999999993</v>
      </c>
      <c r="D82" s="14">
        <v>45073.499999999993</v>
      </c>
      <c r="E82" s="14">
        <v>4647</v>
      </c>
      <c r="F82" s="14">
        <v>453243.70000000007</v>
      </c>
      <c r="G82" s="14">
        <v>453243.70000000007</v>
      </c>
      <c r="H82" s="14">
        <v>668</v>
      </c>
    </row>
    <row r="83" spans="1:8" x14ac:dyDescent="0.2">
      <c r="A83" s="2">
        <v>2020</v>
      </c>
      <c r="B83" s="2">
        <v>10</v>
      </c>
      <c r="C83" s="14">
        <v>45324.2</v>
      </c>
      <c r="D83" s="14">
        <v>45371.199910226169</v>
      </c>
      <c r="E83" s="14">
        <v>4680</v>
      </c>
      <c r="F83" s="14">
        <v>426734.10000000003</v>
      </c>
      <c r="G83" s="14">
        <v>426797.0607022373</v>
      </c>
      <c r="H83" s="14">
        <v>665</v>
      </c>
    </row>
    <row r="84" spans="1:8" x14ac:dyDescent="0.2">
      <c r="A84" s="2">
        <v>2020</v>
      </c>
      <c r="B84" s="2">
        <v>11</v>
      </c>
      <c r="C84" s="14">
        <v>55454.400000000001</v>
      </c>
      <c r="D84" s="14">
        <v>58278.474908738928</v>
      </c>
      <c r="E84" s="14">
        <v>4661</v>
      </c>
      <c r="F84" s="14">
        <v>496502</v>
      </c>
      <c r="G84" s="14">
        <v>500303.54109532596</v>
      </c>
      <c r="H84" s="14">
        <v>673</v>
      </c>
    </row>
    <row r="85" spans="1:8" x14ac:dyDescent="0.2">
      <c r="A85" s="2">
        <v>2020</v>
      </c>
      <c r="B85" s="2">
        <v>12</v>
      </c>
      <c r="C85" s="14">
        <v>74712</v>
      </c>
      <c r="D85" s="14">
        <v>73371.871661611731</v>
      </c>
      <c r="E85" s="14">
        <v>4672</v>
      </c>
      <c r="F85" s="14">
        <v>459301.7</v>
      </c>
      <c r="G85" s="14">
        <v>457584.96578472626</v>
      </c>
      <c r="H85" s="14">
        <v>674</v>
      </c>
    </row>
    <row r="86" spans="1:8" x14ac:dyDescent="0.2">
      <c r="A86" s="2">
        <v>2021</v>
      </c>
      <c r="B86" s="2">
        <v>1</v>
      </c>
      <c r="C86" s="14">
        <v>111248.39999999998</v>
      </c>
      <c r="D86" s="14">
        <v>96299.831148532932</v>
      </c>
      <c r="E86" s="14">
        <v>4667</v>
      </c>
      <c r="F86" s="14">
        <v>599168.80000000005</v>
      </c>
      <c r="G86" s="14">
        <v>581027.18775495514</v>
      </c>
      <c r="H86" s="14">
        <v>675</v>
      </c>
    </row>
    <row r="87" spans="1:8" x14ac:dyDescent="0.2">
      <c r="A87" s="2">
        <v>2021</v>
      </c>
      <c r="B87" s="2">
        <v>2</v>
      </c>
      <c r="C87" s="14">
        <v>94740.2</v>
      </c>
      <c r="D87" s="14">
        <v>93624.498778657464</v>
      </c>
      <c r="E87" s="14">
        <v>4716</v>
      </c>
      <c r="F87" s="14">
        <v>505719.7</v>
      </c>
      <c r="G87" s="14">
        <v>504406.0397118674</v>
      </c>
      <c r="H87" s="14">
        <v>681</v>
      </c>
    </row>
    <row r="88" spans="1:8" x14ac:dyDescent="0.2">
      <c r="A88" s="2">
        <v>2021</v>
      </c>
      <c r="B88" s="2">
        <v>3</v>
      </c>
      <c r="C88" s="14">
        <v>71502.399999999994</v>
      </c>
      <c r="D88" s="14">
        <v>81378.533985691975</v>
      </c>
      <c r="E88" s="14">
        <v>4767</v>
      </c>
      <c r="F88" s="14">
        <v>506510.30000000005</v>
      </c>
      <c r="G88" s="14">
        <v>518259.43991904415</v>
      </c>
      <c r="H88" s="14">
        <v>684</v>
      </c>
    </row>
    <row r="89" spans="1:8" x14ac:dyDescent="0.2">
      <c r="A89" s="2">
        <v>2021</v>
      </c>
      <c r="B89" s="2">
        <v>4</v>
      </c>
      <c r="C89" s="14">
        <v>62410.499999999993</v>
      </c>
      <c r="D89" s="14">
        <v>60568.335504810384</v>
      </c>
      <c r="E89" s="14">
        <v>4818</v>
      </c>
      <c r="F89" s="14">
        <v>527201.39999999991</v>
      </c>
      <c r="G89" s="14">
        <v>524933.39335350785</v>
      </c>
      <c r="H89" s="14">
        <v>684</v>
      </c>
    </row>
    <row r="90" spans="1:8" x14ac:dyDescent="0.2">
      <c r="A90" s="2">
        <v>2021</v>
      </c>
      <c r="B90" s="2">
        <v>5</v>
      </c>
      <c r="C90" s="14">
        <v>54266.999999999993</v>
      </c>
      <c r="D90" s="14">
        <v>54266.401971482359</v>
      </c>
      <c r="E90" s="14">
        <v>4830</v>
      </c>
      <c r="F90" s="14">
        <v>502103.2</v>
      </c>
      <c r="G90" s="14">
        <v>502102.43086322211</v>
      </c>
      <c r="H90" s="14">
        <v>685</v>
      </c>
    </row>
    <row r="91" spans="1:8" x14ac:dyDescent="0.2">
      <c r="A91" s="2">
        <v>2021</v>
      </c>
      <c r="B91" s="2">
        <v>6</v>
      </c>
      <c r="C91" s="14">
        <v>47858.7</v>
      </c>
      <c r="D91" s="14">
        <v>47866.586102931906</v>
      </c>
      <c r="E91" s="14">
        <v>4815</v>
      </c>
      <c r="F91" s="14">
        <v>476474.1</v>
      </c>
      <c r="G91" s="14">
        <v>476484.55691128498</v>
      </c>
      <c r="H91" s="14">
        <v>689</v>
      </c>
    </row>
    <row r="92" spans="1:8" x14ac:dyDescent="0.2">
      <c r="A92" s="2">
        <v>2021</v>
      </c>
      <c r="B92" s="2">
        <v>7</v>
      </c>
      <c r="C92" s="14">
        <v>48990.9</v>
      </c>
      <c r="D92" s="14">
        <v>48990.9</v>
      </c>
      <c r="E92" s="14">
        <v>4804</v>
      </c>
      <c r="F92" s="14">
        <v>507777.8</v>
      </c>
      <c r="G92" s="14">
        <v>507777.8</v>
      </c>
      <c r="H92" s="14">
        <v>692</v>
      </c>
    </row>
    <row r="93" spans="1:8" x14ac:dyDescent="0.2">
      <c r="A93" s="2">
        <v>2021</v>
      </c>
      <c r="B93" s="2">
        <v>8</v>
      </c>
      <c r="C93" s="14">
        <v>46361.299999999996</v>
      </c>
      <c r="D93" s="14">
        <v>46361.299999999996</v>
      </c>
      <c r="E93" s="14">
        <v>4799</v>
      </c>
      <c r="F93" s="14">
        <v>465925.6</v>
      </c>
      <c r="G93" s="14">
        <v>465925.6</v>
      </c>
      <c r="H93" s="14">
        <v>699</v>
      </c>
    </row>
    <row r="94" spans="1:8" x14ac:dyDescent="0.2">
      <c r="A94" s="2">
        <v>2021</v>
      </c>
      <c r="B94" s="2">
        <v>9</v>
      </c>
      <c r="C94" s="14">
        <v>48334.2</v>
      </c>
      <c r="D94" s="14">
        <v>48334.2</v>
      </c>
      <c r="E94" s="14">
        <v>4812</v>
      </c>
      <c r="F94" s="14">
        <v>469921.2</v>
      </c>
      <c r="G94" s="14">
        <v>469921.2</v>
      </c>
      <c r="H94" s="14">
        <v>697</v>
      </c>
    </row>
    <row r="95" spans="1:8" x14ac:dyDescent="0.2">
      <c r="A95" s="2">
        <v>2021</v>
      </c>
      <c r="B95" s="2">
        <v>10</v>
      </c>
      <c r="C95" s="14">
        <v>45335.1</v>
      </c>
      <c r="D95" s="14">
        <v>45404.844470456374</v>
      </c>
      <c r="E95" s="14">
        <v>4814</v>
      </c>
      <c r="F95" s="14">
        <v>469174</v>
      </c>
      <c r="G95" s="14">
        <v>469266.67891657364</v>
      </c>
      <c r="H95" s="14">
        <v>699</v>
      </c>
    </row>
    <row r="96" spans="1:8" x14ac:dyDescent="0.2">
      <c r="A96" s="2">
        <v>2021</v>
      </c>
      <c r="B96" s="2">
        <v>11</v>
      </c>
      <c r="C96" s="14">
        <v>57203.200000000004</v>
      </c>
      <c r="D96" s="14">
        <v>57412.809211053798</v>
      </c>
      <c r="E96" s="14">
        <v>4812</v>
      </c>
      <c r="F96" s="14">
        <v>494193.39999999997</v>
      </c>
      <c r="G96" s="14">
        <v>494475.24297554069</v>
      </c>
      <c r="H96" s="14">
        <v>702</v>
      </c>
    </row>
    <row r="97" spans="1:8" x14ac:dyDescent="0.2">
      <c r="A97" s="2">
        <v>2021</v>
      </c>
      <c r="B97" s="2">
        <v>12</v>
      </c>
      <c r="C97" s="14">
        <v>80555.900000000009</v>
      </c>
      <c r="D97" s="14">
        <v>81344.127114625342</v>
      </c>
      <c r="E97" s="14">
        <v>4834</v>
      </c>
      <c r="F97" s="14">
        <v>553020</v>
      </c>
      <c r="G97" s="14">
        <v>554080.74580163846</v>
      </c>
      <c r="H97" s="14">
        <v>702</v>
      </c>
    </row>
    <row r="98" spans="1:8" x14ac:dyDescent="0.2">
      <c r="A98" s="2">
        <v>2022</v>
      </c>
      <c r="B98" s="2">
        <v>1</v>
      </c>
      <c r="C98" s="14">
        <v>97135.4</v>
      </c>
      <c r="D98" s="14">
        <v>115989.16267551758</v>
      </c>
      <c r="E98" s="14">
        <v>4832</v>
      </c>
      <c r="F98" s="14">
        <v>587142.29999999993</v>
      </c>
      <c r="G98" s="14">
        <v>612736.66860299173</v>
      </c>
      <c r="H98" s="14">
        <v>704</v>
      </c>
    </row>
    <row r="99" spans="1:8" x14ac:dyDescent="0.2">
      <c r="A99" s="2">
        <v>2022</v>
      </c>
      <c r="B99" s="2">
        <v>2</v>
      </c>
      <c r="C99" s="14">
        <v>91774.6</v>
      </c>
      <c r="D99" s="14">
        <v>75934.212586805268</v>
      </c>
      <c r="E99" s="14">
        <v>4833</v>
      </c>
      <c r="F99" s="14">
        <v>564920.4</v>
      </c>
      <c r="G99" s="14">
        <v>543141.21490563429</v>
      </c>
      <c r="H99" s="14">
        <v>709</v>
      </c>
    </row>
    <row r="100" spans="1:8" x14ac:dyDescent="0.2">
      <c r="A100" s="2">
        <v>2022</v>
      </c>
      <c r="B100" s="2">
        <v>3</v>
      </c>
      <c r="C100" s="14">
        <v>71038.89999999998</v>
      </c>
      <c r="D100" s="14">
        <v>79543.671354417806</v>
      </c>
      <c r="E100" s="14">
        <v>4824</v>
      </c>
      <c r="F100" s="14">
        <v>496886.80000000005</v>
      </c>
      <c r="G100" s="14">
        <v>508746.90483691607</v>
      </c>
      <c r="H100" s="14">
        <v>712</v>
      </c>
    </row>
    <row r="101" spans="1:8" x14ac:dyDescent="0.2">
      <c r="A101" s="2">
        <v>2022</v>
      </c>
      <c r="B101" s="2">
        <v>4</v>
      </c>
      <c r="C101" s="14">
        <v>60586.000000000007</v>
      </c>
      <c r="D101" s="14">
        <v>63508.72557525857</v>
      </c>
      <c r="E101" s="14">
        <v>4824</v>
      </c>
      <c r="F101" s="14">
        <v>511300.19999999995</v>
      </c>
      <c r="G101" s="14">
        <v>515365.02803066914</v>
      </c>
      <c r="H101" s="14">
        <v>711</v>
      </c>
    </row>
    <row r="102" spans="1:8" x14ac:dyDescent="0.2">
      <c r="A102" s="2">
        <v>2022</v>
      </c>
      <c r="B102" s="2">
        <v>5</v>
      </c>
      <c r="C102" s="14">
        <v>54165.1</v>
      </c>
      <c r="D102" s="14">
        <v>54253.505181430824</v>
      </c>
      <c r="E102" s="14">
        <v>4818</v>
      </c>
      <c r="F102" s="14">
        <v>493533.39999999997</v>
      </c>
      <c r="G102" s="14">
        <v>493657.42881375615</v>
      </c>
      <c r="H102" s="14">
        <v>713</v>
      </c>
    </row>
    <row r="103" spans="1:8" x14ac:dyDescent="0.2">
      <c r="A103" s="2">
        <v>2022</v>
      </c>
      <c r="B103" s="2">
        <v>6</v>
      </c>
      <c r="C103" s="14">
        <v>48413</v>
      </c>
      <c r="D103" s="14">
        <v>48419.71778154507</v>
      </c>
      <c r="E103" s="14">
        <v>4785</v>
      </c>
      <c r="F103" s="14">
        <v>466905.90000000008</v>
      </c>
      <c r="G103" s="14">
        <v>466915.43611478561</v>
      </c>
      <c r="H103" s="14">
        <v>710</v>
      </c>
    </row>
    <row r="104" spans="1:8" x14ac:dyDescent="0.2">
      <c r="A104" s="2">
        <v>2022</v>
      </c>
      <c r="B104" s="2">
        <v>7</v>
      </c>
      <c r="C104" s="14">
        <v>42658</v>
      </c>
      <c r="D104" s="14">
        <v>42658</v>
      </c>
      <c r="E104" s="14">
        <v>4767</v>
      </c>
      <c r="F104" s="14">
        <v>476927.9</v>
      </c>
      <c r="G104" s="14">
        <v>476927.9</v>
      </c>
      <c r="H104" s="14">
        <v>713</v>
      </c>
    </row>
    <row r="105" spans="1:8" x14ac:dyDescent="0.2">
      <c r="A105" s="2">
        <v>2022</v>
      </c>
      <c r="B105" s="2">
        <v>8</v>
      </c>
      <c r="C105" s="14">
        <v>44469.400000000009</v>
      </c>
      <c r="D105" s="14">
        <v>44469.400000000009</v>
      </c>
      <c r="E105" s="14">
        <v>4766</v>
      </c>
      <c r="F105" s="14">
        <v>464111.3</v>
      </c>
      <c r="G105" s="14">
        <v>464111.3</v>
      </c>
      <c r="H105" s="14">
        <v>711</v>
      </c>
    </row>
    <row r="106" spans="1:8" x14ac:dyDescent="0.2">
      <c r="A106" s="2">
        <v>2022</v>
      </c>
      <c r="B106" s="2">
        <v>9</v>
      </c>
      <c r="C106" s="14">
        <v>43799.6</v>
      </c>
      <c r="D106" s="14">
        <v>43799.6</v>
      </c>
      <c r="E106" s="14">
        <v>4751</v>
      </c>
      <c r="F106" s="14">
        <v>499962.4</v>
      </c>
      <c r="G106" s="14">
        <v>499962.4</v>
      </c>
      <c r="H106" s="14">
        <v>714</v>
      </c>
    </row>
    <row r="107" spans="1:8" x14ac:dyDescent="0.2">
      <c r="A107" s="2">
        <v>2022</v>
      </c>
      <c r="B107" s="2">
        <v>10</v>
      </c>
      <c r="C107" s="14">
        <v>60344.1</v>
      </c>
      <c r="D107" s="14">
        <v>59793.414675672539</v>
      </c>
      <c r="E107" s="14">
        <v>4762</v>
      </c>
      <c r="F107" s="14">
        <v>504631.7</v>
      </c>
      <c r="G107" s="14">
        <v>503851.01895635208</v>
      </c>
      <c r="H107" s="14">
        <v>710</v>
      </c>
    </row>
    <row r="108" spans="1:8" x14ac:dyDescent="0.2">
      <c r="A108" s="2">
        <v>2022</v>
      </c>
      <c r="B108" s="2">
        <v>11</v>
      </c>
      <c r="C108" s="14">
        <v>58652.999999999993</v>
      </c>
      <c r="D108" s="14">
        <v>58314.481771005754</v>
      </c>
      <c r="E108" s="14">
        <v>4763</v>
      </c>
      <c r="F108" s="14">
        <v>585966.6</v>
      </c>
      <c r="G108" s="14">
        <v>585481.7179387064</v>
      </c>
      <c r="H108" s="14">
        <v>718</v>
      </c>
    </row>
    <row r="109" spans="1:8" x14ac:dyDescent="0.2">
      <c r="A109" s="2">
        <v>2022</v>
      </c>
      <c r="B109" s="2">
        <v>12</v>
      </c>
      <c r="C109" s="14">
        <v>73259.899999999994</v>
      </c>
      <c r="D109" s="14">
        <v>83714.359582168821</v>
      </c>
      <c r="E109" s="14">
        <v>4787</v>
      </c>
      <c r="F109" s="14">
        <v>550794.6</v>
      </c>
      <c r="G109" s="14">
        <v>565719.71755174967</v>
      </c>
      <c r="H109" s="14">
        <v>720</v>
      </c>
    </row>
    <row r="110" spans="1:8" x14ac:dyDescent="0.2">
      <c r="A110" s="2">
        <v>2023</v>
      </c>
      <c r="B110" s="2">
        <v>1</v>
      </c>
      <c r="C110" s="14">
        <v>102298.34836846712</v>
      </c>
      <c r="D110" s="14">
        <v>102298.34836846712</v>
      </c>
      <c r="E110" s="14">
        <v>4824.2687472260695</v>
      </c>
      <c r="F110" s="14">
        <v>579579.93259050045</v>
      </c>
      <c r="G110" s="14">
        <v>579579.93259050045</v>
      </c>
      <c r="H110" s="14">
        <v>718.43056499183115</v>
      </c>
    </row>
    <row r="111" spans="1:8" x14ac:dyDescent="0.2">
      <c r="A111" s="2">
        <v>2023</v>
      </c>
      <c r="B111" s="2">
        <v>2</v>
      </c>
      <c r="C111" s="14">
        <v>97156.59951660053</v>
      </c>
      <c r="D111" s="14">
        <v>97156.59951660053</v>
      </c>
      <c r="E111" s="14">
        <v>4846.0551540521355</v>
      </c>
      <c r="F111" s="14">
        <v>579666.54023585562</v>
      </c>
      <c r="G111" s="14">
        <v>579666.54023585562</v>
      </c>
      <c r="H111" s="14">
        <v>719.6776896784794</v>
      </c>
    </row>
    <row r="112" spans="1:8" x14ac:dyDescent="0.2">
      <c r="A112" s="2">
        <v>2023</v>
      </c>
      <c r="B112" s="2">
        <v>3</v>
      </c>
      <c r="C112" s="14">
        <v>77496.636947199819</v>
      </c>
      <c r="D112" s="14">
        <v>77496.636947199819</v>
      </c>
      <c r="E112" s="14">
        <v>4869.4450696102731</v>
      </c>
      <c r="F112" s="14">
        <v>565776.06781970256</v>
      </c>
      <c r="G112" s="14">
        <v>565776.06781970256</v>
      </c>
      <c r="H112" s="14">
        <v>720.98245539289428</v>
      </c>
    </row>
    <row r="113" spans="1:8" x14ac:dyDescent="0.2">
      <c r="A113" s="2">
        <v>2023</v>
      </c>
      <c r="B113" s="2">
        <v>4</v>
      </c>
      <c r="C113" s="14">
        <v>61078.994555903402</v>
      </c>
      <c r="D113" s="14">
        <v>61078.994555903402</v>
      </c>
      <c r="E113" s="14">
        <v>4869.6315679894196</v>
      </c>
      <c r="F113" s="14">
        <v>506744.04134629224</v>
      </c>
      <c r="G113" s="14">
        <v>506744.04134629224</v>
      </c>
      <c r="H113" s="14">
        <v>722.33520851984554</v>
      </c>
    </row>
    <row r="114" spans="1:8" x14ac:dyDescent="0.2">
      <c r="A114" s="2">
        <v>2023</v>
      </c>
      <c r="B114" s="2">
        <v>5</v>
      </c>
      <c r="C114" s="14">
        <v>54592.973446305747</v>
      </c>
      <c r="D114" s="14">
        <v>54592.973446305747</v>
      </c>
      <c r="E114" s="14">
        <v>4852.8059644706718</v>
      </c>
      <c r="F114" s="14">
        <v>491384.80607518443</v>
      </c>
      <c r="G114" s="14">
        <v>491384.80607518443</v>
      </c>
      <c r="H114" s="14">
        <v>723.72791221414695</v>
      </c>
    </row>
    <row r="115" spans="1:8" x14ac:dyDescent="0.2">
      <c r="A115" s="2">
        <v>2023</v>
      </c>
      <c r="B115" s="2">
        <v>6</v>
      </c>
      <c r="C115" s="14">
        <v>49999.684591640122</v>
      </c>
      <c r="D115" s="14">
        <v>49999.684591640122</v>
      </c>
      <c r="E115" s="14">
        <v>4841.3245993354521</v>
      </c>
      <c r="F115" s="14">
        <v>508611.65866870317</v>
      </c>
      <c r="G115" s="14">
        <v>508611.65866870317</v>
      </c>
      <c r="H115" s="14">
        <v>725.15387562693013</v>
      </c>
    </row>
    <row r="116" spans="1:8" x14ac:dyDescent="0.2">
      <c r="A116" s="2">
        <v>2023</v>
      </c>
      <c r="B116" s="2">
        <v>7</v>
      </c>
      <c r="C116" s="14">
        <v>43095.188665444177</v>
      </c>
      <c r="D116" s="14">
        <v>43095.188665444177</v>
      </c>
      <c r="E116" s="14">
        <v>4824.708947205052</v>
      </c>
      <c r="F116" s="14">
        <v>507667.58093363605</v>
      </c>
      <c r="G116" s="14">
        <v>507667.58093363605</v>
      </c>
      <c r="H116" s="14">
        <v>726.60752848061088</v>
      </c>
    </row>
    <row r="117" spans="1:8" x14ac:dyDescent="0.2">
      <c r="A117" s="2">
        <v>2023</v>
      </c>
      <c r="B117" s="2">
        <v>8</v>
      </c>
      <c r="C117" s="14">
        <v>43199.870614604559</v>
      </c>
      <c r="D117" s="14">
        <v>43199.870614604559</v>
      </c>
      <c r="E117" s="14">
        <v>4814.2476530787753</v>
      </c>
      <c r="F117" s="14">
        <v>492104.92559437052</v>
      </c>
      <c r="G117" s="14">
        <v>492104.92559437052</v>
      </c>
      <c r="H117" s="14">
        <v>727.54330246958489</v>
      </c>
    </row>
    <row r="118" spans="1:8" x14ac:dyDescent="0.2">
      <c r="A118" s="2">
        <v>2023</v>
      </c>
      <c r="B118" s="2">
        <v>9</v>
      </c>
      <c r="C118" s="14">
        <v>47155.847568768608</v>
      </c>
      <c r="D118" s="14">
        <v>47155.847568768608</v>
      </c>
      <c r="E118" s="14">
        <v>4819.0707479488083</v>
      </c>
      <c r="F118" s="14">
        <v>536814.97535401175</v>
      </c>
      <c r="G118" s="14">
        <v>536814.97535401175</v>
      </c>
      <c r="H118" s="14">
        <v>728.49826780396597</v>
      </c>
    </row>
    <row r="119" spans="1:8" x14ac:dyDescent="0.2">
      <c r="A119" s="2">
        <v>2023</v>
      </c>
      <c r="B119" s="2">
        <v>10</v>
      </c>
      <c r="C119" s="14">
        <v>48300.644226817545</v>
      </c>
      <c r="D119" s="14">
        <v>48300.644226817545</v>
      </c>
      <c r="E119" s="14">
        <v>4830.9992523866558</v>
      </c>
      <c r="F119" s="14">
        <v>494971.65349904692</v>
      </c>
      <c r="G119" s="14">
        <v>494971.65349904692</v>
      </c>
      <c r="H119" s="14">
        <v>729.46921035188427</v>
      </c>
    </row>
    <row r="120" spans="1:8" x14ac:dyDescent="0.2">
      <c r="A120" s="2">
        <v>2023</v>
      </c>
      <c r="B120" s="2">
        <v>11</v>
      </c>
      <c r="C120" s="14">
        <v>55860.436624683229</v>
      </c>
      <c r="D120" s="14">
        <v>55860.436624683229</v>
      </c>
      <c r="E120" s="14">
        <v>4850.252786935238</v>
      </c>
      <c r="F120" s="14">
        <v>498381.52940602344</v>
      </c>
      <c r="G120" s="14">
        <v>498381.52940602344</v>
      </c>
      <c r="H120" s="14">
        <v>730.45345427847235</v>
      </c>
    </row>
    <row r="121" spans="1:8" x14ac:dyDescent="0.2">
      <c r="A121" s="2">
        <v>2023</v>
      </c>
      <c r="B121" s="2">
        <v>12</v>
      </c>
      <c r="C121" s="14">
        <v>81895.063682648513</v>
      </c>
      <c r="D121" s="14">
        <v>81895.063682648513</v>
      </c>
      <c r="E121" s="14">
        <v>4880.6496653546956</v>
      </c>
      <c r="F121" s="14">
        <v>559582.74228955316</v>
      </c>
      <c r="G121" s="14">
        <v>559582.74228955316</v>
      </c>
      <c r="H121" s="14">
        <v>731.44877189285273</v>
      </c>
    </row>
    <row r="122" spans="1:8" x14ac:dyDescent="0.2">
      <c r="A122" s="2">
        <v>2024</v>
      </c>
      <c r="B122" s="2">
        <v>1</v>
      </c>
      <c r="C122" s="14">
        <v>103483.65023228416</v>
      </c>
      <c r="D122" s="14">
        <v>103483.65023228416</v>
      </c>
      <c r="E122" s="14">
        <v>4881.6069816577592</v>
      </c>
      <c r="F122" s="14">
        <v>603395.40610365022</v>
      </c>
      <c r="G122" s="14">
        <v>603395.40610365022</v>
      </c>
      <c r="H122" s="14">
        <v>732.4533085937926</v>
      </c>
    </row>
    <row r="123" spans="1:8" x14ac:dyDescent="0.2">
      <c r="A123" s="2">
        <v>2024</v>
      </c>
      <c r="B123" s="2">
        <v>2</v>
      </c>
      <c r="C123" s="14">
        <v>98350.790907953531</v>
      </c>
      <c r="D123" s="14">
        <v>98350.790907953531</v>
      </c>
      <c r="E123" s="14">
        <v>4903.3451809749267</v>
      </c>
      <c r="F123" s="14">
        <v>602723.63683184935</v>
      </c>
      <c r="G123" s="14">
        <v>602723.63683184935</v>
      </c>
      <c r="H123" s="14">
        <v>733.46552038532548</v>
      </c>
    </row>
    <row r="124" spans="1:8" x14ac:dyDescent="0.2">
      <c r="A124" s="2">
        <v>2024</v>
      </c>
      <c r="B124" s="2">
        <v>3</v>
      </c>
      <c r="C124" s="14">
        <v>78402.2385323294</v>
      </c>
      <c r="D124" s="14">
        <v>78402.2385323294</v>
      </c>
      <c r="E124" s="14">
        <v>4926.6900997784687</v>
      </c>
      <c r="F124" s="14">
        <v>588238.57704479725</v>
      </c>
      <c r="G124" s="14">
        <v>588238.57704479725</v>
      </c>
      <c r="H124" s="14">
        <v>734.48412185713926</v>
      </c>
    </row>
    <row r="125" spans="1:8" x14ac:dyDescent="0.2">
      <c r="A125" s="2">
        <v>2024</v>
      </c>
      <c r="B125" s="2">
        <v>4</v>
      </c>
      <c r="C125" s="14">
        <v>61728.803489445861</v>
      </c>
      <c r="D125" s="14">
        <v>61728.803489445861</v>
      </c>
      <c r="E125" s="14">
        <v>4926.8345983121453</v>
      </c>
      <c r="F125" s="14">
        <v>527889.89059527509</v>
      </c>
      <c r="G125" s="14">
        <v>527889.89059527509</v>
      </c>
      <c r="H125" s="14">
        <v>735.50804287712117</v>
      </c>
    </row>
    <row r="126" spans="1:8" x14ac:dyDescent="0.2">
      <c r="A126" s="2">
        <v>2024</v>
      </c>
      <c r="B126" s="2">
        <v>5</v>
      </c>
      <c r="C126" s="14">
        <v>55142.9131726673</v>
      </c>
      <c r="D126" s="14">
        <v>55142.9131726673</v>
      </c>
      <c r="E126" s="14">
        <v>4909.9697922545647</v>
      </c>
      <c r="F126" s="14">
        <v>511811.57533814595</v>
      </c>
      <c r="G126" s="14">
        <v>511811.57533814595</v>
      </c>
      <c r="H126" s="14">
        <v>736.53639253695064</v>
      </c>
    </row>
    <row r="127" spans="1:8" x14ac:dyDescent="0.2">
      <c r="A127" s="2">
        <v>2024</v>
      </c>
      <c r="B127" s="2">
        <v>6</v>
      </c>
      <c r="C127" s="14">
        <v>50494.611028009</v>
      </c>
      <c r="D127" s="14">
        <v>50494.611028009</v>
      </c>
      <c r="E127" s="14">
        <v>4898.4518355787377</v>
      </c>
      <c r="F127" s="14">
        <v>528977.04299987655</v>
      </c>
      <c r="G127" s="14">
        <v>528977.04299987655</v>
      </c>
      <c r="H127" s="14">
        <v>737.56842913602406</v>
      </c>
    </row>
    <row r="128" spans="1:8" x14ac:dyDescent="0.2">
      <c r="A128" s="2">
        <v>2024</v>
      </c>
      <c r="B128" s="2">
        <v>7</v>
      </c>
      <c r="C128" s="14">
        <v>43528.661137339644</v>
      </c>
      <c r="D128" s="14">
        <v>43528.661137339644</v>
      </c>
      <c r="E128" s="14">
        <v>4881.8020290062059</v>
      </c>
      <c r="F128" s="14">
        <v>527508.52768287749</v>
      </c>
      <c r="G128" s="14">
        <v>527508.52768287749</v>
      </c>
      <c r="H128" s="14">
        <v>738.60353519241562</v>
      </c>
    </row>
    <row r="129" spans="1:8" x14ac:dyDescent="0.2">
      <c r="A129" s="2">
        <v>2024</v>
      </c>
      <c r="B129" s="2">
        <v>8</v>
      </c>
      <c r="C129" s="14">
        <v>43646.413030979595</v>
      </c>
      <c r="D129" s="14">
        <v>43646.413030979595</v>
      </c>
      <c r="E129" s="14">
        <v>4871.3088552187273</v>
      </c>
      <c r="F129" s="14">
        <v>511316.96827423718</v>
      </c>
      <c r="G129" s="14">
        <v>511316.96827423718</v>
      </c>
      <c r="H129" s="14">
        <v>739.40722850651753</v>
      </c>
    </row>
    <row r="130" spans="1:8" x14ac:dyDescent="0.2">
      <c r="A130" s="2">
        <v>2024</v>
      </c>
      <c r="B130" s="2">
        <v>9</v>
      </c>
      <c r="C130" s="14">
        <v>47626.62276307858</v>
      </c>
      <c r="D130" s="14">
        <v>47626.62276307858</v>
      </c>
      <c r="E130" s="14">
        <v>4876.1021937017467</v>
      </c>
      <c r="F130" s="14">
        <v>556746.89532552054</v>
      </c>
      <c r="G130" s="14">
        <v>556746.89532552054</v>
      </c>
      <c r="H130" s="14">
        <v>740.21304923864193</v>
      </c>
    </row>
    <row r="131" spans="1:8" x14ac:dyDescent="0.2">
      <c r="A131" s="2">
        <v>2024</v>
      </c>
      <c r="B131" s="2">
        <v>10</v>
      </c>
      <c r="C131" s="14">
        <v>48790.061168047148</v>
      </c>
      <c r="D131" s="14">
        <v>48790.061168047148</v>
      </c>
      <c r="E131" s="14">
        <v>4888.0029236107994</v>
      </c>
      <c r="F131" s="14">
        <v>513684.39155458473</v>
      </c>
      <c r="G131" s="14">
        <v>513684.39155458473</v>
      </c>
      <c r="H131" s="14">
        <v>741.02064109266075</v>
      </c>
    </row>
    <row r="132" spans="1:8" x14ac:dyDescent="0.2">
      <c r="A132" s="2">
        <v>2024</v>
      </c>
      <c r="B132" s="2">
        <v>11</v>
      </c>
      <c r="C132" s="14">
        <v>56446.273234799395</v>
      </c>
      <c r="D132" s="14">
        <v>56446.273234799395</v>
      </c>
      <c r="E132" s="14">
        <v>4907.2305334915263</v>
      </c>
      <c r="F132" s="14">
        <v>516807.47501075099</v>
      </c>
      <c r="G132" s="14">
        <v>516807.47501075099</v>
      </c>
      <c r="H132" s="14">
        <v>741.82970744427791</v>
      </c>
    </row>
    <row r="133" spans="1:8" x14ac:dyDescent="0.2">
      <c r="A133" s="2">
        <v>2024</v>
      </c>
      <c r="B133" s="2">
        <v>12</v>
      </c>
      <c r="C133" s="14">
        <v>82819.463582132346</v>
      </c>
      <c r="D133" s="14">
        <v>82819.463582132346</v>
      </c>
      <c r="E133" s="14">
        <v>4937.6032138981827</v>
      </c>
      <c r="F133" s="14">
        <v>578721.21329486591</v>
      </c>
      <c r="G133" s="14">
        <v>578721.21329486591</v>
      </c>
      <c r="H133" s="14">
        <v>742.64000134729849</v>
      </c>
    </row>
    <row r="134" spans="1:8" x14ac:dyDescent="0.2">
      <c r="A134" s="2">
        <v>2025</v>
      </c>
      <c r="B134" s="2">
        <v>1</v>
      </c>
      <c r="C134" s="14">
        <v>104450.65545869172</v>
      </c>
      <c r="D134" s="14">
        <v>104450.65545869172</v>
      </c>
      <c r="E134" s="14">
        <v>4938.5379438434657</v>
      </c>
      <c r="F134" s="14">
        <v>619930.68000419461</v>
      </c>
      <c r="G134" s="14">
        <v>619930.68000419461</v>
      </c>
      <c r="H134" s="14">
        <v>743.45131721363055</v>
      </c>
    </row>
    <row r="135" spans="1:8" x14ac:dyDescent="0.2">
      <c r="A135" s="2">
        <v>2025</v>
      </c>
      <c r="B135" s="2">
        <v>2</v>
      </c>
      <c r="C135" s="14">
        <v>99258.861212318094</v>
      </c>
      <c r="D135" s="14">
        <v>99258.861212318094</v>
      </c>
      <c r="E135" s="14">
        <v>4960.25506111716</v>
      </c>
      <c r="F135" s="14">
        <v>618426.98699436593</v>
      </c>
      <c r="G135" s="14">
        <v>618426.98699436593</v>
      </c>
      <c r="H135" s="14">
        <v>744.26348388670385</v>
      </c>
    </row>
    <row r="136" spans="1:8" x14ac:dyDescent="0.2">
      <c r="A136" s="2">
        <v>2025</v>
      </c>
      <c r="B136" s="2">
        <v>3</v>
      </c>
      <c r="C136" s="14">
        <v>79007.110601228982</v>
      </c>
      <c r="D136" s="14">
        <v>79007.110601228982</v>
      </c>
      <c r="E136" s="14">
        <v>4983.5803020000167</v>
      </c>
      <c r="F136" s="14">
        <v>603389.38972813264</v>
      </c>
      <c r="G136" s="14">
        <v>603389.38972813264</v>
      </c>
      <c r="H136" s="14">
        <v>745.07635887494246</v>
      </c>
    </row>
    <row r="137" spans="1:8" x14ac:dyDescent="0.2">
      <c r="A137" s="2">
        <v>2025</v>
      </c>
      <c r="B137" s="2">
        <v>4</v>
      </c>
      <c r="C137" s="14">
        <v>62111.153102426011</v>
      </c>
      <c r="D137" s="14">
        <v>62111.153102426011</v>
      </c>
      <c r="E137" s="14">
        <v>4983.7064332173095</v>
      </c>
      <c r="F137" s="14">
        <v>541963.7680670633</v>
      </c>
      <c r="G137" s="14">
        <v>541963.7680670633</v>
      </c>
      <c r="H137" s="14">
        <v>745.88982355100143</v>
      </c>
    </row>
    <row r="138" spans="1:8" x14ac:dyDescent="0.2">
      <c r="A138" s="2">
        <v>2025</v>
      </c>
      <c r="B138" s="2">
        <v>5</v>
      </c>
      <c r="C138" s="14">
        <v>55447.35201922994</v>
      </c>
      <c r="D138" s="14">
        <v>55447.35201922994</v>
      </c>
      <c r="E138" s="14">
        <v>4966.8244831577495</v>
      </c>
      <c r="F138" s="14">
        <v>525226.37949617812</v>
      </c>
      <c r="G138" s="14">
        <v>525226.37949617812</v>
      </c>
      <c r="H138" s="14">
        <v>746.70377915502968</v>
      </c>
    </row>
    <row r="139" spans="1:8" x14ac:dyDescent="0.2">
      <c r="A139" s="2">
        <v>2025</v>
      </c>
      <c r="B139" s="2">
        <v>6</v>
      </c>
      <c r="C139" s="14">
        <v>50750.040167434112</v>
      </c>
      <c r="D139" s="14">
        <v>50750.040167434112</v>
      </c>
      <c r="E139" s="14">
        <v>4955.2905243182031</v>
      </c>
      <c r="F139" s="14">
        <v>542281.00135516189</v>
      </c>
      <c r="G139" s="14">
        <v>542281.00135516189</v>
      </c>
      <c r="H139" s="14">
        <v>747.51814346729748</v>
      </c>
    </row>
    <row r="140" spans="1:8" x14ac:dyDescent="0.2">
      <c r="A140" s="2">
        <v>2025</v>
      </c>
      <c r="B140" s="2">
        <v>7</v>
      </c>
      <c r="C140" s="14">
        <v>43748.661879360763</v>
      </c>
      <c r="D140" s="14">
        <v>43748.661879360763</v>
      </c>
      <c r="E140" s="14">
        <v>4938.6257813706052</v>
      </c>
      <c r="F140" s="14">
        <v>540322.85307582596</v>
      </c>
      <c r="G140" s="14">
        <v>540322.85307582596</v>
      </c>
      <c r="H140" s="14">
        <v>748.33284803808715</v>
      </c>
    </row>
    <row r="141" spans="1:8" x14ac:dyDescent="0.2">
      <c r="A141" s="2">
        <v>2025</v>
      </c>
      <c r="B141" s="2">
        <v>8</v>
      </c>
      <c r="C141" s="14">
        <v>43886.874828129927</v>
      </c>
      <c r="D141" s="14">
        <v>43886.874828129927</v>
      </c>
      <c r="E141" s="14">
        <v>4928.1186660122257</v>
      </c>
      <c r="F141" s="14">
        <v>523403.43261380191</v>
      </c>
      <c r="G141" s="14">
        <v>523403.43261380191</v>
      </c>
      <c r="H141" s="14">
        <v>748.93246527229326</v>
      </c>
    </row>
    <row r="142" spans="1:8" x14ac:dyDescent="0.2">
      <c r="A142" s="2">
        <v>2025</v>
      </c>
      <c r="B142" s="2">
        <v>9</v>
      </c>
      <c r="C142" s="14">
        <v>47867.887420262152</v>
      </c>
      <c r="D142" s="14">
        <v>47867.887420262152</v>
      </c>
      <c r="E142" s="14">
        <v>4932.8989914717786</v>
      </c>
      <c r="F142" s="14">
        <v>569213.01550490537</v>
      </c>
      <c r="G142" s="14">
        <v>569213.01550490537</v>
      </c>
      <c r="H142" s="14">
        <v>749.53231833714869</v>
      </c>
    </row>
    <row r="143" spans="1:8" x14ac:dyDescent="0.2">
      <c r="A143" s="2">
        <v>2025</v>
      </c>
      <c r="B143" s="2">
        <v>10</v>
      </c>
      <c r="C143" s="14">
        <v>49024.812094512294</v>
      </c>
      <c r="D143" s="14">
        <v>49024.812094512294</v>
      </c>
      <c r="E143" s="14">
        <v>4944.7875750609528</v>
      </c>
      <c r="F143" s="14">
        <v>524991.90364961769</v>
      </c>
      <c r="G143" s="14">
        <v>524991.90364961769</v>
      </c>
      <c r="H143" s="14">
        <v>750.132367736162</v>
      </c>
    </row>
    <row r="144" spans="1:8" x14ac:dyDescent="0.2">
      <c r="A144" s="2">
        <v>2025</v>
      </c>
      <c r="B144" s="2">
        <v>11</v>
      </c>
      <c r="C144" s="14">
        <v>56744.900857132918</v>
      </c>
      <c r="D144" s="14">
        <v>56744.900857132918</v>
      </c>
      <c r="E144" s="14">
        <v>4964.003847600522</v>
      </c>
      <c r="F144" s="14">
        <v>527700.23272914276</v>
      </c>
      <c r="G144" s="14">
        <v>527700.23272914276</v>
      </c>
      <c r="H144" s="14">
        <v>750.73258058764304</v>
      </c>
    </row>
    <row r="145" spans="1:8" x14ac:dyDescent="0.2">
      <c r="A145" s="2">
        <v>2025</v>
      </c>
      <c r="B145" s="2">
        <v>12</v>
      </c>
      <c r="C145" s="14">
        <v>83315.963635866749</v>
      </c>
      <c r="D145" s="14">
        <v>83315.963635866749</v>
      </c>
      <c r="E145" s="14">
        <v>4994.3659457645053</v>
      </c>
      <c r="F145" s="14">
        <v>589073.76562768384</v>
      </c>
      <c r="G145" s="14">
        <v>589073.76562768384</v>
      </c>
      <c r="H145" s="14">
        <v>751.33292951686735</v>
      </c>
    </row>
    <row r="146" spans="1:8" x14ac:dyDescent="0.2">
      <c r="A146" s="2">
        <v>2026</v>
      </c>
      <c r="B146" s="2">
        <v>1</v>
      </c>
      <c r="C146" s="14">
        <v>105518.80098879285</v>
      </c>
      <c r="D146" s="14">
        <v>105518.80098879285</v>
      </c>
      <c r="E146" s="14">
        <v>4995.2907982739371</v>
      </c>
      <c r="F146" s="14">
        <v>631129.81288963952</v>
      </c>
      <c r="G146" s="14">
        <v>631129.81288963952</v>
      </c>
      <c r="H146" s="14">
        <v>751.93339173378104</v>
      </c>
    </row>
    <row r="147" spans="1:8" x14ac:dyDescent="0.2">
      <c r="A147" s="2">
        <v>2026</v>
      </c>
      <c r="B147" s="2">
        <v>2</v>
      </c>
      <c r="C147" s="14">
        <v>100284.54759955349</v>
      </c>
      <c r="D147" s="14">
        <v>100284.54759955349</v>
      </c>
      <c r="E147" s="14">
        <v>5016.9986959765092</v>
      </c>
      <c r="F147" s="14">
        <v>629154.6813633038</v>
      </c>
      <c r="G147" s="14">
        <v>629154.6813633038</v>
      </c>
      <c r="H147" s="14">
        <v>752.53394826516546</v>
      </c>
    </row>
    <row r="148" spans="1:8" x14ac:dyDescent="0.2">
      <c r="A148" s="2">
        <v>2026</v>
      </c>
      <c r="B148" s="2">
        <v>3</v>
      </c>
      <c r="C148" s="14">
        <v>79753.919817438131</v>
      </c>
      <c r="D148" s="14">
        <v>79753.919817438131</v>
      </c>
      <c r="E148" s="14">
        <v>5040.315331337345</v>
      </c>
      <c r="F148" s="14">
        <v>613903.48779523745</v>
      </c>
      <c r="G148" s="14">
        <v>613903.48779523745</v>
      </c>
      <c r="H148" s="14">
        <v>753.13458331540426</v>
      </c>
    </row>
    <row r="149" spans="1:8" x14ac:dyDescent="0.2">
      <c r="A149" s="2">
        <v>2026</v>
      </c>
      <c r="B149" s="2">
        <v>4</v>
      </c>
      <c r="C149" s="14">
        <v>62636.37719633177</v>
      </c>
      <c r="D149" s="14">
        <v>62636.37719633177</v>
      </c>
      <c r="E149" s="14">
        <v>5040.4334301843419</v>
      </c>
      <c r="F149" s="14">
        <v>551775.62921711151</v>
      </c>
      <c r="G149" s="14">
        <v>551775.62921711151</v>
      </c>
      <c r="H149" s="14">
        <v>753.73528373430111</v>
      </c>
    </row>
    <row r="150" spans="1:8" x14ac:dyDescent="0.2">
      <c r="A150" s="2">
        <v>2026</v>
      </c>
      <c r="B150" s="2">
        <v>5</v>
      </c>
      <c r="C150" s="14">
        <v>55891.637825371545</v>
      </c>
      <c r="D150" s="14">
        <v>55891.637825371545</v>
      </c>
      <c r="E150" s="14">
        <v>5023.54398273271</v>
      </c>
      <c r="F150" s="14">
        <v>534675.12495958433</v>
      </c>
      <c r="G150" s="14">
        <v>534675.12495958433</v>
      </c>
      <c r="H150" s="14">
        <v>754.33603857403125</v>
      </c>
    </row>
    <row r="151" spans="1:8" x14ac:dyDescent="0.2">
      <c r="A151" s="2">
        <v>2026</v>
      </c>
      <c r="B151" s="2">
        <v>6</v>
      </c>
      <c r="C151" s="14">
        <v>51140.556457135812</v>
      </c>
      <c r="D151" s="14">
        <v>51140.556457135812</v>
      </c>
      <c r="E151" s="14">
        <v>5012.0030258482757</v>
      </c>
      <c r="F151" s="14">
        <v>551681.38667296036</v>
      </c>
      <c r="G151" s="14">
        <v>551681.38667296036</v>
      </c>
      <c r="H151" s="14">
        <v>754.93683872029169</v>
      </c>
    </row>
    <row r="152" spans="1:8" x14ac:dyDescent="0.2">
      <c r="A152" s="2">
        <v>2026</v>
      </c>
      <c r="B152" s="2">
        <v>7</v>
      </c>
      <c r="C152" s="14">
        <v>44086.39591812338</v>
      </c>
      <c r="D152" s="14">
        <v>44086.39591812338</v>
      </c>
      <c r="E152" s="14">
        <v>4995.3317509450626</v>
      </c>
      <c r="F152" s="14">
        <v>549442.27447032032</v>
      </c>
      <c r="G152" s="14">
        <v>549442.27447032032</v>
      </c>
      <c r="H152" s="14">
        <v>755.5376765852269</v>
      </c>
    </row>
    <row r="153" spans="1:8" x14ac:dyDescent="0.2">
      <c r="A153" s="2">
        <v>2026</v>
      </c>
      <c r="B153" s="2">
        <v>8</v>
      </c>
      <c r="C153" s="14">
        <v>44238.647898129755</v>
      </c>
      <c r="D153" s="14">
        <v>44238.647898129755</v>
      </c>
      <c r="E153" s="14">
        <v>4984.8185386774967</v>
      </c>
      <c r="F153" s="14">
        <v>532285.7196593011</v>
      </c>
      <c r="G153" s="14">
        <v>532285.7196593011</v>
      </c>
      <c r="H153" s="14">
        <v>756.20889959151691</v>
      </c>
    </row>
    <row r="154" spans="1:8" x14ac:dyDescent="0.2">
      <c r="A154" s="2">
        <v>2026</v>
      </c>
      <c r="B154" s="2">
        <v>9</v>
      </c>
      <c r="C154" s="14">
        <v>48231.368155842771</v>
      </c>
      <c r="D154" s="14">
        <v>48231.368155842771</v>
      </c>
      <c r="E154" s="14">
        <v>4989.5931732989893</v>
      </c>
      <c r="F154" s="14">
        <v>578568.06652344449</v>
      </c>
      <c r="G154" s="14">
        <v>578568.06652344449</v>
      </c>
      <c r="H154" s="14">
        <v>756.88014874033956</v>
      </c>
    </row>
    <row r="155" spans="1:8" x14ac:dyDescent="0.2">
      <c r="A155" s="2">
        <v>2026</v>
      </c>
      <c r="B155" s="2">
        <v>10</v>
      </c>
      <c r="C155" s="14">
        <v>49391.435465041453</v>
      </c>
      <c r="D155" s="14">
        <v>49391.435465041453</v>
      </c>
      <c r="E155" s="14">
        <v>5001.4764450757593</v>
      </c>
      <c r="F155" s="14">
        <v>533789.65605947596</v>
      </c>
      <c r="G155" s="14">
        <v>533789.65605947596</v>
      </c>
      <c r="H155" s="14">
        <v>757.55141965339089</v>
      </c>
    </row>
    <row r="156" spans="1:8" x14ac:dyDescent="0.2">
      <c r="A156" s="2">
        <v>2026</v>
      </c>
      <c r="B156" s="2">
        <v>11</v>
      </c>
      <c r="C156" s="14">
        <v>57180.236241406725</v>
      </c>
      <c r="D156" s="14">
        <v>57180.236241406725</v>
      </c>
      <c r="E156" s="14">
        <v>5020.6877595844217</v>
      </c>
      <c r="F156" s="14">
        <v>536417.29711133987</v>
      </c>
      <c r="G156" s="14">
        <v>536417.29711133987</v>
      </c>
      <c r="H156" s="14">
        <v>758.2227086856368</v>
      </c>
    </row>
    <row r="157" spans="1:8" x14ac:dyDescent="0.2">
      <c r="A157" s="2">
        <v>2026</v>
      </c>
      <c r="B157" s="2">
        <v>12</v>
      </c>
      <c r="C157" s="14">
        <v>84015.195934305855</v>
      </c>
      <c r="D157" s="14">
        <v>84015.195934305855</v>
      </c>
      <c r="E157" s="14">
        <v>5051.0452299361568</v>
      </c>
      <c r="F157" s="14">
        <v>598168.26460627967</v>
      </c>
      <c r="G157" s="14">
        <v>598168.26460627967</v>
      </c>
      <c r="H157" s="14">
        <v>758.89401280250752</v>
      </c>
    </row>
    <row r="158" spans="1:8" x14ac:dyDescent="0.2">
      <c r="A158" s="2">
        <v>2027</v>
      </c>
      <c r="B158" s="2">
        <v>1</v>
      </c>
      <c r="C158" s="14">
        <v>106524.56848089623</v>
      </c>
      <c r="D158" s="14">
        <v>106524.56848089623</v>
      </c>
      <c r="E158" s="14">
        <v>5051.965762858521</v>
      </c>
      <c r="F158" s="14">
        <v>638904.5422875114</v>
      </c>
      <c r="G158" s="14">
        <v>638904.5422875114</v>
      </c>
      <c r="H158" s="14">
        <v>759.56532947765743</v>
      </c>
    </row>
    <row r="159" spans="1:8" x14ac:dyDescent="0.2">
      <c r="A159" s="2">
        <v>2027</v>
      </c>
      <c r="B159" s="2">
        <v>2</v>
      </c>
      <c r="C159" s="14">
        <v>101252.4859209717</v>
      </c>
      <c r="D159" s="14">
        <v>101252.4859209717</v>
      </c>
      <c r="E159" s="14">
        <v>5073.6696286705483</v>
      </c>
      <c r="F159" s="14">
        <v>636997.50161456026</v>
      </c>
      <c r="G159" s="14">
        <v>636997.50161456026</v>
      </c>
      <c r="H159" s="14">
        <v>760.23665660784843</v>
      </c>
    </row>
    <row r="160" spans="1:8" x14ac:dyDescent="0.2">
      <c r="A160" s="2">
        <v>2027</v>
      </c>
      <c r="B160" s="2">
        <v>3</v>
      </c>
      <c r="C160" s="14">
        <v>80478.408130774449</v>
      </c>
      <c r="D160" s="14">
        <v>80478.408130774449</v>
      </c>
      <c r="E160" s="14">
        <v>5096.9825006759766</v>
      </c>
      <c r="F160" s="14">
        <v>622038.70529685542</v>
      </c>
      <c r="G160" s="14">
        <v>622038.70529685542</v>
      </c>
      <c r="H160" s="14">
        <v>760.90799244208904</v>
      </c>
    </row>
    <row r="161" spans="1:8" x14ac:dyDescent="0.2">
      <c r="A161" s="2">
        <v>2027</v>
      </c>
      <c r="B161" s="2">
        <v>4</v>
      </c>
      <c r="C161" s="14">
        <v>63166.195019972314</v>
      </c>
      <c r="D161" s="14">
        <v>63166.195019972314</v>
      </c>
      <c r="E161" s="14">
        <v>5097.0970868175136</v>
      </c>
      <c r="F161" s="14">
        <v>559630.9244127305</v>
      </c>
      <c r="G161" s="14">
        <v>559630.9244127305</v>
      </c>
      <c r="H161" s="14">
        <v>761.5793355226408</v>
      </c>
    </row>
    <row r="162" spans="1:8" x14ac:dyDescent="0.2">
      <c r="A162" s="2">
        <v>2027</v>
      </c>
      <c r="B162" s="2">
        <v>5</v>
      </c>
      <c r="C162" s="14">
        <v>56353.248108484215</v>
      </c>
      <c r="D162" s="14">
        <v>56353.248108484215</v>
      </c>
      <c r="E162" s="14">
        <v>5080.2043606163816</v>
      </c>
      <c r="F162" s="14">
        <v>542553.65659846156</v>
      </c>
      <c r="G162" s="14">
        <v>542553.65659846156</v>
      </c>
      <c r="H162" s="14">
        <v>762.25068463590515</v>
      </c>
    </row>
    <row r="163" spans="1:8" x14ac:dyDescent="0.2">
      <c r="A163" s="2">
        <v>2027</v>
      </c>
      <c r="B163" s="2">
        <v>6</v>
      </c>
      <c r="C163" s="14">
        <v>51553.435549773116</v>
      </c>
      <c r="D163" s="14">
        <v>51553.435549773116</v>
      </c>
      <c r="E163" s="14">
        <v>5068.6603433562959</v>
      </c>
      <c r="F163" s="14">
        <v>559834.83480078913</v>
      </c>
      <c r="G163" s="14">
        <v>559834.83480078913</v>
      </c>
      <c r="H163" s="14">
        <v>762.92203877153338</v>
      </c>
    </row>
    <row r="164" spans="1:8" x14ac:dyDescent="0.2">
      <c r="A164" s="2">
        <v>2027</v>
      </c>
      <c r="B164" s="2">
        <v>7</v>
      </c>
      <c r="C164" s="14">
        <v>44446.918566148423</v>
      </c>
      <c r="D164" s="14">
        <v>44446.918566148423</v>
      </c>
      <c r="E164" s="14">
        <v>5051.9862119069685</v>
      </c>
      <c r="F164" s="14">
        <v>557640.93749494082</v>
      </c>
      <c r="G164" s="14">
        <v>557640.93749494082</v>
      </c>
      <c r="H164" s="14">
        <v>763.59339708838991</v>
      </c>
    </row>
    <row r="165" spans="1:8" x14ac:dyDescent="0.2">
      <c r="A165" s="2">
        <v>2027</v>
      </c>
      <c r="B165" s="2">
        <v>8</v>
      </c>
      <c r="C165" s="14">
        <v>44614.444850420034</v>
      </c>
      <c r="D165" s="14">
        <v>44614.444850420034</v>
      </c>
      <c r="E165" s="14">
        <v>5041.4703333472089</v>
      </c>
      <c r="F165" s="14">
        <v>540379.29880463472</v>
      </c>
      <c r="G165" s="14">
        <v>540379.29880463472</v>
      </c>
      <c r="H165" s="14">
        <v>764.36001008213725</v>
      </c>
    </row>
    <row r="166" spans="1:8" x14ac:dyDescent="0.2">
      <c r="A166" s="2">
        <v>2027</v>
      </c>
      <c r="B166" s="2">
        <v>9</v>
      </c>
      <c r="C166" s="14">
        <v>48626.957657062259</v>
      </c>
      <c r="D166" s="14">
        <v>48626.957657062259</v>
      </c>
      <c r="E166" s="14">
        <v>5046.2424792589936</v>
      </c>
      <c r="F166" s="14">
        <v>587298.93012969976</v>
      </c>
      <c r="G166" s="14">
        <v>587298.93012969976</v>
      </c>
      <c r="H166" s="14">
        <v>765.12662597386282</v>
      </c>
    </row>
    <row r="167" spans="1:8" x14ac:dyDescent="0.2">
      <c r="A167" s="2">
        <v>2027</v>
      </c>
      <c r="B167" s="2">
        <v>10</v>
      </c>
      <c r="C167" s="14">
        <v>49794.76097026861</v>
      </c>
      <c r="D167" s="14">
        <v>49794.76097026861</v>
      </c>
      <c r="E167" s="14">
        <v>5058.1234280810513</v>
      </c>
      <c r="F167" s="14">
        <v>542097.61959337327</v>
      </c>
      <c r="G167" s="14">
        <v>542097.61959337327</v>
      </c>
      <c r="H167" s="14">
        <v>765.89324427821828</v>
      </c>
    </row>
    <row r="168" spans="1:8" x14ac:dyDescent="0.2">
      <c r="A168" s="2">
        <v>2027</v>
      </c>
      <c r="B168" s="2">
        <v>11</v>
      </c>
      <c r="C168" s="14">
        <v>57657.65059917797</v>
      </c>
      <c r="D168" s="14">
        <v>57657.65059917797</v>
      </c>
      <c r="E168" s="14">
        <v>5077.332574350251</v>
      </c>
      <c r="F168" s="14">
        <v>544794.41328040429</v>
      </c>
      <c r="G168" s="14">
        <v>544794.41328040429</v>
      </c>
      <c r="H168" s="14">
        <v>766.6598645911406</v>
      </c>
    </row>
    <row r="169" spans="1:8" x14ac:dyDescent="0.2">
      <c r="A169" s="2">
        <v>2027</v>
      </c>
      <c r="B169" s="2">
        <v>12</v>
      </c>
      <c r="C169" s="14">
        <v>84764.122147394097</v>
      </c>
      <c r="D169" s="14">
        <v>84764.122147394097</v>
      </c>
      <c r="E169" s="14">
        <v>5107.6880208733091</v>
      </c>
      <c r="F169" s="14">
        <v>607114.24193120608</v>
      </c>
      <c r="G169" s="14">
        <v>607114.24193120608</v>
      </c>
      <c r="H169" s="14">
        <v>767.42648657623829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S30"/>
  <sheetViews>
    <sheetView workbookViewId="0">
      <pane xSplit="1" ySplit="2" topLeftCell="B7" activePane="bottomRight" state="frozen"/>
      <selection pane="topRight" activeCell="B1" sqref="B1"/>
      <selection pane="bottomLeft" activeCell="A3" sqref="A3"/>
      <selection pane="bottomRight" activeCell="L40" sqref="L40"/>
    </sheetView>
  </sheetViews>
  <sheetFormatPr defaultRowHeight="12.75" x14ac:dyDescent="0.2"/>
  <cols>
    <col min="1" max="1" width="10" style="34" bestFit="1" customWidth="1"/>
    <col min="2" max="2" width="9.140625" style="22" bestFit="1" customWidth="1"/>
    <col min="3" max="3" width="6.5703125" style="22" bestFit="1" customWidth="1"/>
    <col min="4" max="4" width="6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SUMIF(Div9Monthly!$A$2:$A$306,'Daytona(9)'!$A3,Div9Monthly!C$2:C$306)</f>
        <v>1300182.5999999999</v>
      </c>
      <c r="C3" s="21">
        <f>SUMIF(Div9Monthly!$A$2:$A$306,'Daytona(9)'!$A3,Div9Monthly!E$2:E$306)/12</f>
        <v>6120.416666666667</v>
      </c>
      <c r="D3" s="21">
        <f t="shared" ref="D3:D14" si="0">B3/C3</f>
        <v>212.43367417795625</v>
      </c>
      <c r="E3" s="21">
        <f>SUMIF(Div9Monthly!$A$2:$A$306,'Daytona(9)'!$A3,Div9Monthly!D$2:D$306)</f>
        <v>1311343.6432102581</v>
      </c>
      <c r="F3" s="21">
        <f t="shared" ref="F3:F14" si="1">E3/C3</f>
        <v>214.25724989479335</v>
      </c>
      <c r="H3" s="21">
        <f>SUMIF(Div9Monthly!$A$2:$A$306,'Daytona(9)'!$A3,Div9Monthly!F$2:F$306)</f>
        <v>9808079.5</v>
      </c>
      <c r="I3" s="21">
        <f>SUMIF(Div9Monthly!$A$2:$A$306,'Daytona(9)'!$A3,Div9Monthly!H$2:H$306)/12</f>
        <v>1305.0833333333333</v>
      </c>
      <c r="J3" s="21">
        <f t="shared" ref="J3:J14" si="2">H3/I3</f>
        <v>7515.2898282357455</v>
      </c>
      <c r="K3" s="21">
        <f>SUMIF(Div9Monthly!$A$2:$A$306,'Daytona(9)'!$A3,Div9Monthly!G$2:G$306)</f>
        <v>9817738.0248756316</v>
      </c>
      <c r="L3" s="21">
        <f t="shared" ref="L3:L14" si="3">K3/I3</f>
        <v>7522.690524136874</v>
      </c>
      <c r="N3" s="21">
        <f t="shared" ref="N3:N14" si="4">SUM(B3,H3)</f>
        <v>11108262.1</v>
      </c>
      <c r="O3" s="21">
        <f t="shared" ref="O3:O14" si="5">SUM(C3,I3)</f>
        <v>7425.5</v>
      </c>
      <c r="P3" s="21">
        <f>N3/O3</f>
        <v>1495.961497542253</v>
      </c>
      <c r="Q3" s="21">
        <f t="shared" ref="Q3:Q14" si="6">SUM(E3,K3)</f>
        <v>11129081.66808589</v>
      </c>
      <c r="R3" s="21">
        <f t="shared" ref="R3:R14" si="7">Q3/O3</f>
        <v>1498.7652909684048</v>
      </c>
    </row>
    <row r="4" spans="1:19" x14ac:dyDescent="0.2">
      <c r="A4" s="34">
        <f t="shared" ref="A4:A14" si="8">A3+1</f>
        <v>2017</v>
      </c>
      <c r="B4" s="21">
        <f>SUMIF(Div9Monthly!$A$2:$A$306,'Daytona(9)'!$A4,Div9Monthly!C$2:C$306)</f>
        <v>1202785.8999999999</v>
      </c>
      <c r="C4" s="21">
        <f>SUMIF(Div9Monthly!$A$2:$A$306,'Daytona(9)'!$A4,Div9Monthly!E$2:E$306)/12</f>
        <v>5969.916666666667</v>
      </c>
      <c r="D4" s="21">
        <f t="shared" si="0"/>
        <v>201.47448736023671</v>
      </c>
      <c r="E4" s="21">
        <f>SUMIF(Div9Monthly!$A$2:$A$306,'Daytona(9)'!$A4,Div9Monthly!D$2:D$306)</f>
        <v>1340302.2173907722</v>
      </c>
      <c r="F4" s="21">
        <f t="shared" si="1"/>
        <v>224.50936792374637</v>
      </c>
      <c r="H4" s="21">
        <f>SUMIF(Div9Monthly!$A$2:$A$306,'Daytona(9)'!$A4,Div9Monthly!F$2:F$306)</f>
        <v>9851574.5999999996</v>
      </c>
      <c r="I4" s="21">
        <f>SUMIF(Div9Monthly!$A$2:$A$306,'Daytona(9)'!$A4,Div9Monthly!H$2:H$306)/12</f>
        <v>1311.75</v>
      </c>
      <c r="J4" s="21">
        <f t="shared" si="2"/>
        <v>7510.253173241852</v>
      </c>
      <c r="K4" s="21">
        <f>SUMIF(Div9Monthly!$A$2:$A$306,'Daytona(9)'!$A4,Div9Monthly!G$2:G$306)</f>
        <v>9969011.6039217561</v>
      </c>
      <c r="L4" s="21">
        <f t="shared" si="3"/>
        <v>7599.780144022684</v>
      </c>
      <c r="N4" s="21">
        <f t="shared" si="4"/>
        <v>11054360.5</v>
      </c>
      <c r="O4" s="21">
        <f t="shared" si="5"/>
        <v>7281.666666666667</v>
      </c>
      <c r="P4" s="21">
        <f t="shared" ref="P4:P14" si="9">N4/O4</f>
        <v>1518.108560311284</v>
      </c>
      <c r="Q4" s="21">
        <f t="shared" si="6"/>
        <v>11309313.821312528</v>
      </c>
      <c r="R4" s="21">
        <f t="shared" si="7"/>
        <v>1553.121605124174</v>
      </c>
    </row>
    <row r="5" spans="1:19" x14ac:dyDescent="0.2">
      <c r="A5" s="34">
        <f t="shared" si="8"/>
        <v>2018</v>
      </c>
      <c r="B5" s="21">
        <f>SUMIF(Div9Monthly!$A$2:$A$306,'Daytona(9)'!$A5,Div9Monthly!C$2:C$306)</f>
        <v>1387357</v>
      </c>
      <c r="C5" s="21">
        <f>SUMIF(Div9Monthly!$A$2:$A$306,'Daytona(9)'!$A5,Div9Monthly!E$2:E$306)/12</f>
        <v>6128.583333333333</v>
      </c>
      <c r="D5" s="21">
        <f t="shared" si="0"/>
        <v>226.3748283317243</v>
      </c>
      <c r="E5" s="21">
        <f>SUMIF(Div9Monthly!$A$2:$A$306,'Daytona(9)'!$A5,Div9Monthly!D$2:D$306)</f>
        <v>1377378.4797530405</v>
      </c>
      <c r="F5" s="21">
        <f t="shared" si="1"/>
        <v>224.74663471760041</v>
      </c>
      <c r="H5" s="21">
        <f>SUMIF(Div9Monthly!$A$2:$A$306,'Daytona(9)'!$A5,Div9Monthly!F$2:F$306)</f>
        <v>10984180.9</v>
      </c>
      <c r="I5" s="21">
        <f>SUMIF(Div9Monthly!$A$2:$A$306,'Daytona(9)'!$A5,Div9Monthly!H$2:H$306)/12</f>
        <v>1326.9166666666667</v>
      </c>
      <c r="J5" s="21">
        <f t="shared" si="2"/>
        <v>8277.9734220938262</v>
      </c>
      <c r="K5" s="21">
        <f>SUMIF(Div9Monthly!$A$2:$A$306,'Daytona(9)'!$A5,Div9Monthly!G$2:G$306)</f>
        <v>10975722.683268193</v>
      </c>
      <c r="L5" s="21">
        <f t="shared" si="3"/>
        <v>8271.5990830382652</v>
      </c>
      <c r="N5" s="21">
        <f t="shared" si="4"/>
        <v>12371537.9</v>
      </c>
      <c r="O5" s="21">
        <f t="shared" si="5"/>
        <v>7455.5</v>
      </c>
      <c r="P5" s="21">
        <f t="shared" si="9"/>
        <v>1659.3840654550334</v>
      </c>
      <c r="Q5" s="21">
        <f t="shared" si="6"/>
        <v>12353101.163021233</v>
      </c>
      <c r="R5" s="21">
        <f t="shared" si="7"/>
        <v>1656.9111612931706</v>
      </c>
    </row>
    <row r="6" spans="1:19" x14ac:dyDescent="0.2">
      <c r="A6" s="34">
        <f t="shared" si="8"/>
        <v>2019</v>
      </c>
      <c r="B6" s="21">
        <f>SUMIF(Div9Monthly!$A$2:$A$306,'Daytona(9)'!$A6,Div9Monthly!C$2:C$306)</f>
        <v>1286271.3999999999</v>
      </c>
      <c r="C6" s="21">
        <f>SUMIF(Div9Monthly!$A$2:$A$306,'Daytona(9)'!$A6,Div9Monthly!E$2:E$306)/12</f>
        <v>6560.916666666667</v>
      </c>
      <c r="D6" s="21">
        <f t="shared" si="0"/>
        <v>196.05056204036526</v>
      </c>
      <c r="E6" s="21">
        <f>SUMIF(Div9Monthly!$A$2:$A$306,'Daytona(9)'!$A6,Div9Monthly!D$2:D$306)</f>
        <v>1356953.955580947</v>
      </c>
      <c r="F6" s="21">
        <f t="shared" si="1"/>
        <v>206.82383644271459</v>
      </c>
      <c r="H6" s="21">
        <f>SUMIF(Div9Monthly!$A$2:$A$306,'Daytona(9)'!$A6,Div9Monthly!F$2:F$306)</f>
        <v>10300592.300000001</v>
      </c>
      <c r="I6" s="21">
        <f>SUMIF(Div9Monthly!$A$2:$A$306,'Daytona(9)'!$A6,Div9Monthly!H$2:H$306)/12</f>
        <v>1343.3333333333333</v>
      </c>
      <c r="J6" s="21">
        <f t="shared" si="2"/>
        <v>7667.9347146401997</v>
      </c>
      <c r="K6" s="21">
        <f>SUMIF(Div9Monthly!$A$2:$A$306,'Daytona(9)'!$A6,Div9Monthly!G$2:G$306)</f>
        <v>10358430.901666282</v>
      </c>
      <c r="L6" s="21">
        <f t="shared" si="3"/>
        <v>7710.9907456572819</v>
      </c>
      <c r="N6" s="21">
        <f t="shared" si="4"/>
        <v>11586863.700000001</v>
      </c>
      <c r="O6" s="21">
        <f t="shared" si="5"/>
        <v>7904.25</v>
      </c>
      <c r="P6" s="21">
        <f t="shared" si="9"/>
        <v>1465.9029888983775</v>
      </c>
      <c r="Q6" s="21">
        <f t="shared" si="6"/>
        <v>11715384.85724723</v>
      </c>
      <c r="R6" s="21">
        <f t="shared" si="7"/>
        <v>1482.1627424799608</v>
      </c>
    </row>
    <row r="7" spans="1:19" x14ac:dyDescent="0.2">
      <c r="A7" s="34">
        <f t="shared" si="8"/>
        <v>2020</v>
      </c>
      <c r="B7" s="21">
        <f>SUMIF(Div9Monthly!$A$2:$A$306,'Daytona(9)'!$A7,Div9Monthly!C$2:C$306)</f>
        <v>1225683.9000000001</v>
      </c>
      <c r="C7" s="21">
        <f>SUMIF(Div9Monthly!$A$2:$A$306,'Daytona(9)'!$A7,Div9Monthly!E$2:E$306)/12</f>
        <v>6965.833333333333</v>
      </c>
      <c r="D7" s="21">
        <f t="shared" si="0"/>
        <v>175.95653547075011</v>
      </c>
      <c r="E7" s="21">
        <f>SUMIF(Div9Monthly!$A$2:$A$306,'Daytona(9)'!$A7,Div9Monthly!D$2:D$306)</f>
        <v>1358264.6182536627</v>
      </c>
      <c r="F7" s="21">
        <f t="shared" si="1"/>
        <v>194.98953725378578</v>
      </c>
      <c r="H7" s="21">
        <f>SUMIF(Div9Monthly!$A$2:$A$306,'Daytona(9)'!$A7,Div9Monthly!F$2:F$306)</f>
        <v>8927670.5999999996</v>
      </c>
      <c r="I7" s="21">
        <f>SUMIF(Div9Monthly!$A$2:$A$306,'Daytona(9)'!$A7,Div9Monthly!H$2:H$306)/12</f>
        <v>1346.6666666666667</v>
      </c>
      <c r="J7" s="21">
        <f t="shared" si="2"/>
        <v>6629.4583663366329</v>
      </c>
      <c r="K7" s="21">
        <f>SUMIF(Div9Monthly!$A$2:$A$306,'Daytona(9)'!$A7,Div9Monthly!G$2:G$306)</f>
        <v>9029702.353935577</v>
      </c>
      <c r="L7" s="21">
        <f t="shared" si="3"/>
        <v>6705.2245202491904</v>
      </c>
      <c r="N7" s="21">
        <f t="shared" si="4"/>
        <v>10153354.5</v>
      </c>
      <c r="O7" s="21">
        <f t="shared" si="5"/>
        <v>8312.5</v>
      </c>
      <c r="P7" s="21">
        <f t="shared" si="9"/>
        <v>1221.4561804511279</v>
      </c>
      <c r="Q7" s="21">
        <f t="shared" si="6"/>
        <v>10387966.97218924</v>
      </c>
      <c r="R7" s="21">
        <f t="shared" si="7"/>
        <v>1249.6802372558484</v>
      </c>
    </row>
    <row r="8" spans="1:19" x14ac:dyDescent="0.2">
      <c r="A8" s="34">
        <f t="shared" si="8"/>
        <v>2021</v>
      </c>
      <c r="B8" s="21">
        <f>SUMIF(Div9Monthly!$A$2:$A$306,'Daytona(9)'!$A8,Div9Monthly!C$2:C$306)</f>
        <v>1385948.5999999999</v>
      </c>
      <c r="C8" s="21">
        <f>SUMIF(Div9Monthly!$A$2:$A$306,'Daytona(9)'!$A8,Div9Monthly!E$2:E$306)/12</f>
        <v>7551.583333333333</v>
      </c>
      <c r="D8" s="21">
        <f t="shared" si="0"/>
        <v>183.53086218122027</v>
      </c>
      <c r="E8" s="21">
        <f>SUMIF(Div9Monthly!$A$2:$A$306,'Daytona(9)'!$A8,Div9Monthly!D$2:D$306)</f>
        <v>1406405.2033158892</v>
      </c>
      <c r="F8" s="21">
        <f t="shared" si="1"/>
        <v>186.23977796919709</v>
      </c>
      <c r="H8" s="21">
        <f>SUMIF(Div9Monthly!$A$2:$A$306,'Daytona(9)'!$A8,Div9Monthly!F$2:F$306)</f>
        <v>10122004.5</v>
      </c>
      <c r="I8" s="21">
        <f>SUMIF(Div9Monthly!$A$2:$A$306,'Daytona(9)'!$A8,Div9Monthly!H$2:H$306)/12</f>
        <v>1363.4166666666667</v>
      </c>
      <c r="J8" s="21">
        <f t="shared" si="2"/>
        <v>7423.9993887904157</v>
      </c>
      <c r="K8" s="21">
        <f>SUMIF(Div9Monthly!$A$2:$A$306,'Daytona(9)'!$A8,Div9Monthly!G$2:G$306)</f>
        <v>10135720.704760501</v>
      </c>
      <c r="L8" s="21">
        <f t="shared" si="3"/>
        <v>7434.0595597534384</v>
      </c>
      <c r="N8" s="21">
        <f t="shared" si="4"/>
        <v>11507953.1</v>
      </c>
      <c r="O8" s="21">
        <f t="shared" si="5"/>
        <v>8915</v>
      </c>
      <c r="P8" s="21">
        <f t="shared" si="9"/>
        <v>1290.8528435221535</v>
      </c>
      <c r="Q8" s="21">
        <f t="shared" si="6"/>
        <v>11542125.908076391</v>
      </c>
      <c r="R8" s="21">
        <f t="shared" si="7"/>
        <v>1294.6860244617376</v>
      </c>
    </row>
    <row r="9" spans="1:19" x14ac:dyDescent="0.2">
      <c r="A9" s="34">
        <f t="shared" si="8"/>
        <v>2022</v>
      </c>
      <c r="B9" s="21">
        <f>SUMIF(Div9Monthly!$A$2:$A$306,'Daytona(9)'!$A9,Div9Monthly!C$2:C$306)</f>
        <v>1282336.5</v>
      </c>
      <c r="C9" s="21">
        <f>SUMIF(Div9Monthly!$A$2:$A$306,'Daytona(9)'!$A9,Div9Monthly!E$2:E$306)/12</f>
        <v>8146.833333333333</v>
      </c>
      <c r="D9" s="21">
        <f t="shared" si="0"/>
        <v>157.40306049385242</v>
      </c>
      <c r="E9" s="21">
        <f>SUMIF(Div9Monthly!$A$2:$A$306,'Daytona(9)'!$A9,Div9Monthly!D$2:D$306)</f>
        <v>1437904.0025766909</v>
      </c>
      <c r="F9" s="21">
        <f t="shared" si="1"/>
        <v>176.49851712240226</v>
      </c>
      <c r="H9" s="21">
        <f>SUMIF(Div9Monthly!$A$2:$A$306,'Daytona(9)'!$A9,Div9Monthly!F$2:F$306)</f>
        <v>9635696.0000000019</v>
      </c>
      <c r="I9" s="21">
        <f>SUMIF(Div9Monthly!$A$2:$A$306,'Daytona(9)'!$A9,Div9Monthly!H$2:H$306)/12</f>
        <v>1382</v>
      </c>
      <c r="J9" s="21">
        <f t="shared" si="2"/>
        <v>6972.2836468885689</v>
      </c>
      <c r="K9" s="21">
        <f>SUMIF(Div9Monthly!$A$2:$A$306,'Daytona(9)'!$A9,Div9Monthly!G$2:G$306)</f>
        <v>9741260.126617033</v>
      </c>
      <c r="L9" s="21">
        <f t="shared" si="3"/>
        <v>7048.6686878560295</v>
      </c>
      <c r="N9" s="21">
        <f t="shared" si="4"/>
        <v>10918032.500000002</v>
      </c>
      <c r="O9" s="21">
        <f t="shared" si="5"/>
        <v>9528.8333333333321</v>
      </c>
      <c r="P9" s="21">
        <f t="shared" si="9"/>
        <v>1145.7890087978594</v>
      </c>
      <c r="Q9" s="21">
        <f t="shared" si="6"/>
        <v>11179164.129193723</v>
      </c>
      <c r="R9" s="21">
        <f t="shared" si="7"/>
        <v>1173.1933740605241</v>
      </c>
    </row>
    <row r="10" spans="1:19" x14ac:dyDescent="0.2">
      <c r="A10" s="34">
        <f t="shared" si="8"/>
        <v>2023</v>
      </c>
      <c r="B10" s="21">
        <f>SUMIF(Div9Monthly!$A$2:$A$306,'Daytona(9)'!$A10,Div9Monthly!C$2:C$306)</f>
        <v>1604552.6766891205</v>
      </c>
      <c r="C10" s="21">
        <f>SUMIF(Div9Monthly!$A$2:$A$306,'Daytona(9)'!$A10,Div9Monthly!E$2:E$306)/12</f>
        <v>8658.5708805794147</v>
      </c>
      <c r="D10" s="21">
        <f t="shared" si="0"/>
        <v>185.31380048964235</v>
      </c>
      <c r="E10" s="21">
        <f>SUMIF(Div9Monthly!$A$2:$A$306,'Daytona(9)'!$A10,Div9Monthly!D$2:D$306)</f>
        <v>1604552.6766891205</v>
      </c>
      <c r="F10" s="21">
        <f t="shared" si="1"/>
        <v>185.31380048964235</v>
      </c>
      <c r="H10" s="21">
        <f>SUMIF(Div9Monthly!$A$2:$A$306,'Daytona(9)'!$A10,Div9Monthly!F$2:F$306)</f>
        <v>10139598.22886054</v>
      </c>
      <c r="I10" s="21">
        <f>SUMIF(Div9Monthly!$A$2:$A$306,'Daytona(9)'!$A10,Div9Monthly!H$2:H$306)/12</f>
        <v>1391.3393169201206</v>
      </c>
      <c r="J10" s="21">
        <f t="shared" si="2"/>
        <v>7287.653058856723</v>
      </c>
      <c r="K10" s="21">
        <f>SUMIF(Div9Monthly!$A$2:$A$306,'Daytona(9)'!$A10,Div9Monthly!G$2:G$306)</f>
        <v>10139598.22886054</v>
      </c>
      <c r="L10" s="21">
        <f t="shared" si="3"/>
        <v>7287.653058856723</v>
      </c>
      <c r="N10" s="21">
        <f t="shared" si="4"/>
        <v>11744150.90554966</v>
      </c>
      <c r="O10" s="21">
        <f t="shared" si="5"/>
        <v>10049.910197499536</v>
      </c>
      <c r="P10" s="21">
        <f t="shared" si="9"/>
        <v>1168.5826713627412</v>
      </c>
      <c r="Q10" s="21">
        <f t="shared" si="6"/>
        <v>11744150.90554966</v>
      </c>
      <c r="R10" s="21">
        <f t="shared" si="7"/>
        <v>1168.5826713627412</v>
      </c>
    </row>
    <row r="11" spans="1:19" x14ac:dyDescent="0.2">
      <c r="A11" s="34">
        <f t="shared" si="8"/>
        <v>2024</v>
      </c>
      <c r="B11" s="21">
        <f>SUMIF(Div9Monthly!$A$2:$A$306,'Daytona(9)'!$A11,Div9Monthly!C$2:C$306)</f>
        <v>1676524.903842977</v>
      </c>
      <c r="C11" s="21">
        <f>SUMIF(Div9Monthly!$A$2:$A$306,'Daytona(9)'!$A11,Div9Monthly!E$2:E$306)/12</f>
        <v>9084.8820325059041</v>
      </c>
      <c r="D11" s="21">
        <f t="shared" si="0"/>
        <v>184.54008514852859</v>
      </c>
      <c r="E11" s="21">
        <f>SUMIF(Div9Monthly!$A$2:$A$306,'Daytona(9)'!$A11,Div9Monthly!D$2:D$306)</f>
        <v>1676524.903842977</v>
      </c>
      <c r="F11" s="21">
        <f t="shared" si="1"/>
        <v>184.54008514852859</v>
      </c>
      <c r="H11" s="21">
        <f>SUMIF(Div9Monthly!$A$2:$A$306,'Daytona(9)'!$A11,Div9Monthly!F$2:F$306)</f>
        <v>10490213.21895406</v>
      </c>
      <c r="I11" s="21">
        <f>SUMIF(Div9Monthly!$A$2:$A$306,'Daytona(9)'!$A11,Div9Monthly!H$2:H$306)/12</f>
        <v>1402.3376628827657</v>
      </c>
      <c r="J11" s="21">
        <f t="shared" si="2"/>
        <v>7480.5187770465191</v>
      </c>
      <c r="K11" s="21">
        <f>SUMIF(Div9Monthly!$A$2:$A$306,'Daytona(9)'!$A11,Div9Monthly!G$2:G$306)</f>
        <v>10490213.21895406</v>
      </c>
      <c r="L11" s="21">
        <f t="shared" si="3"/>
        <v>7480.5187770465191</v>
      </c>
      <c r="N11" s="21">
        <f t="shared" si="4"/>
        <v>12166738.122797037</v>
      </c>
      <c r="O11" s="21">
        <f t="shared" si="5"/>
        <v>10487.219695388671</v>
      </c>
      <c r="P11" s="21">
        <f t="shared" si="9"/>
        <v>1160.1490648800718</v>
      </c>
      <c r="Q11" s="21">
        <f t="shared" si="6"/>
        <v>12166738.122797037</v>
      </c>
      <c r="R11" s="21">
        <f t="shared" si="7"/>
        <v>1160.1490648800718</v>
      </c>
    </row>
    <row r="12" spans="1:19" x14ac:dyDescent="0.2">
      <c r="A12" s="34">
        <f t="shared" si="8"/>
        <v>2025</v>
      </c>
      <c r="B12" s="21">
        <f>SUMIF(Div9Monthly!$A$2:$A$306,'Daytona(9)'!$A12,Div9Monthly!C$2:C$306)</f>
        <v>1737634.799993339</v>
      </c>
      <c r="C12" s="21">
        <f>SUMIF(Div9Monthly!$A$2:$A$306,'Daytona(9)'!$A12,Div9Monthly!E$2:E$306)/12</f>
        <v>9491.9374492702937</v>
      </c>
      <c r="D12" s="21">
        <f t="shared" si="0"/>
        <v>183.06429106598486</v>
      </c>
      <c r="E12" s="21">
        <f>SUMIF(Div9Monthly!$A$2:$A$306,'Daytona(9)'!$A12,Div9Monthly!D$2:D$306)</f>
        <v>1737634.799993339</v>
      </c>
      <c r="F12" s="21">
        <f t="shared" si="1"/>
        <v>183.06429106598486</v>
      </c>
      <c r="H12" s="21">
        <f>SUMIF(Div9Monthly!$A$2:$A$306,'Daytona(9)'!$A12,Div9Monthly!F$2:F$306)</f>
        <v>10700829.314457871</v>
      </c>
      <c r="I12" s="21">
        <f>SUMIF(Div9Monthly!$A$2:$A$306,'Daytona(9)'!$A12,Div9Monthly!H$2:H$306)/12</f>
        <v>1411.2704034242824</v>
      </c>
      <c r="J12" s="21">
        <f t="shared" si="2"/>
        <v>7582.4089334641758</v>
      </c>
      <c r="K12" s="21">
        <f>SUMIF(Div9Monthly!$A$2:$A$306,'Daytona(9)'!$A12,Div9Monthly!G$2:G$306)</f>
        <v>10700829.314457871</v>
      </c>
      <c r="L12" s="21">
        <f t="shared" si="3"/>
        <v>7582.4089334641758</v>
      </c>
      <c r="N12" s="21">
        <f t="shared" si="4"/>
        <v>12438464.114451211</v>
      </c>
      <c r="O12" s="21">
        <f t="shared" si="5"/>
        <v>10903.207852694577</v>
      </c>
      <c r="P12" s="21">
        <f t="shared" si="9"/>
        <v>1140.807758826428</v>
      </c>
      <c r="Q12" s="21">
        <f t="shared" si="6"/>
        <v>12438464.114451211</v>
      </c>
      <c r="R12" s="21">
        <f t="shared" si="7"/>
        <v>1140.807758826428</v>
      </c>
    </row>
    <row r="13" spans="1:19" x14ac:dyDescent="0.2">
      <c r="A13" s="34">
        <f t="shared" si="8"/>
        <v>2026</v>
      </c>
      <c r="B13" s="21">
        <f>SUMIF(Div9Monthly!$A$2:$A$306,'Daytona(9)'!$A13,Div9Monthly!C$2:C$306)</f>
        <v>1790494.6894221846</v>
      </c>
      <c r="C13" s="21">
        <f>SUMIF(Div9Monthly!$A$2:$A$306,'Daytona(9)'!$A13,Div9Monthly!E$2:E$306)/12</f>
        <v>9839.5896875788803</v>
      </c>
      <c r="D13" s="21">
        <f t="shared" si="0"/>
        <v>181.96843021639776</v>
      </c>
      <c r="E13" s="21">
        <f>SUMIF(Div9Monthly!$A$2:$A$306,'Daytona(9)'!$A13,Div9Monthly!D$2:D$306)</f>
        <v>1790494.6894221846</v>
      </c>
      <c r="F13" s="21">
        <f t="shared" si="1"/>
        <v>181.96843021639776</v>
      </c>
      <c r="H13" s="21">
        <f>SUMIF(Div9Monthly!$A$2:$A$306,'Daytona(9)'!$A13,Div9Monthly!F$2:F$306)</f>
        <v>10845866.548784547</v>
      </c>
      <c r="I13" s="21">
        <f>SUMIF(Div9Monthly!$A$2:$A$306,'Daytona(9)'!$A13,Div9Monthly!H$2:H$306)/12</f>
        <v>1418.241850883395</v>
      </c>
      <c r="J13" s="21">
        <f t="shared" si="2"/>
        <v>7647.4026923044676</v>
      </c>
      <c r="K13" s="21">
        <f>SUMIF(Div9Monthly!$A$2:$A$306,'Daytona(9)'!$A13,Div9Monthly!G$2:G$306)</f>
        <v>10845866.548784547</v>
      </c>
      <c r="L13" s="21">
        <f t="shared" si="3"/>
        <v>7647.4026923044676</v>
      </c>
      <c r="N13" s="21">
        <f t="shared" si="4"/>
        <v>12636361.238206731</v>
      </c>
      <c r="O13" s="21">
        <f t="shared" si="5"/>
        <v>11257.831538462275</v>
      </c>
      <c r="P13" s="21">
        <f t="shared" si="9"/>
        <v>1122.4507308565351</v>
      </c>
      <c r="Q13" s="21">
        <f t="shared" si="6"/>
        <v>12636361.238206731</v>
      </c>
      <c r="R13" s="21">
        <f t="shared" si="7"/>
        <v>1122.4507308565351</v>
      </c>
    </row>
    <row r="14" spans="1:19" x14ac:dyDescent="0.2">
      <c r="A14" s="34">
        <f t="shared" si="8"/>
        <v>2027</v>
      </c>
      <c r="B14" s="21">
        <f>SUMIF(Div9Monthly!$A$2:$A$306,'Daytona(9)'!$A14,Div9Monthly!C$2:C$306)</f>
        <v>1843671.2080958588</v>
      </c>
      <c r="C14" s="21">
        <f>SUMIF(Div9Monthly!$A$2:$A$306,'Daytona(9)'!$A14,Div9Monthly!E$2:E$306)/12</f>
        <v>10190.040034317033</v>
      </c>
      <c r="D14" s="21">
        <f t="shared" si="0"/>
        <v>180.92875021952034</v>
      </c>
      <c r="E14" s="21">
        <f>SUMIF(Div9Monthly!$A$2:$A$306,'Daytona(9)'!$A14,Div9Monthly!D$2:D$306)</f>
        <v>1843671.2080958588</v>
      </c>
      <c r="F14" s="21">
        <f t="shared" si="1"/>
        <v>180.92875021952034</v>
      </c>
      <c r="H14" s="21">
        <f>SUMIF(Div9Monthly!$A$2:$A$306,'Daytona(9)'!$A14,Div9Monthly!F$2:F$306)</f>
        <v>10949582.424549155</v>
      </c>
      <c r="I14" s="21">
        <f>SUMIF(Div9Monthly!$A$2:$A$306,'Daytona(9)'!$A14,Div9Monthly!H$2:H$306)/12</f>
        <v>1425.5747317893765</v>
      </c>
      <c r="J14" s="21">
        <f t="shared" si="2"/>
        <v>7680.8196584722546</v>
      </c>
      <c r="K14" s="21">
        <f>SUMIF(Div9Monthly!$A$2:$A$306,'Daytona(9)'!$A14,Div9Monthly!G$2:G$306)</f>
        <v>10949582.424549155</v>
      </c>
      <c r="L14" s="21">
        <f t="shared" si="3"/>
        <v>7680.8196584722546</v>
      </c>
      <c r="N14" s="21">
        <f t="shared" si="4"/>
        <v>12793253.632645015</v>
      </c>
      <c r="O14" s="21">
        <f t="shared" si="5"/>
        <v>11615.61476610641</v>
      </c>
      <c r="P14" s="21">
        <f t="shared" si="9"/>
        <v>1101.3841187273943</v>
      </c>
      <c r="Q14" s="21">
        <f t="shared" si="6"/>
        <v>12793253.632645015</v>
      </c>
      <c r="R14" s="21">
        <f t="shared" si="7"/>
        <v>1101.3841187273943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-7.4910016485376762E-2</v>
      </c>
      <c r="C17" s="23">
        <f t="shared" si="11"/>
        <v>-2.4589829123834117E-2</v>
      </c>
      <c r="D17" s="23">
        <f t="shared" si="11"/>
        <v>-5.1588745805615566E-2</v>
      </c>
      <c r="E17" s="23">
        <f t="shared" si="11"/>
        <v>2.2083131550187263E-2</v>
      </c>
      <c r="F17" s="23">
        <f t="shared" si="11"/>
        <v>4.7849573510287735E-2</v>
      </c>
      <c r="H17" s="23">
        <f t="shared" ref="H17:L27" si="12">H4/H3-1</f>
        <v>4.4346194379847326E-3</v>
      </c>
      <c r="I17" s="23">
        <f t="shared" si="12"/>
        <v>5.1082306366132535E-3</v>
      </c>
      <c r="J17" s="23">
        <f t="shared" si="12"/>
        <v>-6.7018772515869962E-4</v>
      </c>
      <c r="K17" s="23">
        <f t="shared" si="12"/>
        <v>1.5408190630350482E-2</v>
      </c>
      <c r="L17" s="23">
        <f t="shared" si="12"/>
        <v>1.0247612823957697E-2</v>
      </c>
      <c r="N17" s="23">
        <f t="shared" ref="N17:R27" si="13">N4/N3-1</f>
        <v>-4.8523882057122103E-3</v>
      </c>
      <c r="O17" s="23">
        <f t="shared" si="13"/>
        <v>-1.9370188315040449E-2</v>
      </c>
      <c r="P17" s="23">
        <f t="shared" si="13"/>
        <v>1.4804567367152632E-2</v>
      </c>
      <c r="Q17" s="23">
        <f t="shared" si="13"/>
        <v>1.6194701288200442E-2</v>
      </c>
      <c r="R17" s="23">
        <f t="shared" si="13"/>
        <v>3.6267395891352416E-2</v>
      </c>
    </row>
    <row r="18" spans="1:18" x14ac:dyDescent="0.2">
      <c r="A18" s="34">
        <f t="shared" si="10"/>
        <v>2018</v>
      </c>
      <c r="B18" s="23">
        <f t="shared" si="11"/>
        <v>0.15345299608184648</v>
      </c>
      <c r="C18" s="23">
        <f t="shared" si="11"/>
        <v>2.6577702089643829E-2</v>
      </c>
      <c r="D18" s="23">
        <f t="shared" si="11"/>
        <v>0.12359054140172976</v>
      </c>
      <c r="E18" s="23">
        <f t="shared" si="11"/>
        <v>2.7662613611463271E-2</v>
      </c>
      <c r="F18" s="23">
        <f t="shared" si="11"/>
        <v>1.0568235795604952E-3</v>
      </c>
      <c r="H18" s="23">
        <f t="shared" si="12"/>
        <v>0.11496703278275944</v>
      </c>
      <c r="I18" s="23">
        <f t="shared" si="12"/>
        <v>1.1562162505558859E-2</v>
      </c>
      <c r="J18" s="23">
        <f t="shared" si="12"/>
        <v>0.10222295189558595</v>
      </c>
      <c r="K18" s="23">
        <f t="shared" si="12"/>
        <v>0.10098404128152505</v>
      </c>
      <c r="L18" s="23">
        <f t="shared" si="12"/>
        <v>8.8399786083808607E-2</v>
      </c>
      <c r="N18" s="23">
        <f t="shared" si="13"/>
        <v>0.11915455444030432</v>
      </c>
      <c r="O18" s="23">
        <f t="shared" si="13"/>
        <v>2.3872739757381467E-2</v>
      </c>
      <c r="P18" s="23">
        <f t="shared" si="13"/>
        <v>9.3060212449352919E-2</v>
      </c>
      <c r="Q18" s="23">
        <f t="shared" si="13"/>
        <v>9.229448914413152E-2</v>
      </c>
      <c r="R18" s="23">
        <f t="shared" si="13"/>
        <v>6.6826419661259129E-2</v>
      </c>
    </row>
    <row r="19" spans="1:18" x14ac:dyDescent="0.2">
      <c r="A19" s="34">
        <f t="shared" si="10"/>
        <v>2019</v>
      </c>
      <c r="B19" s="23">
        <f t="shared" si="11"/>
        <v>-7.2861995866961515E-2</v>
      </c>
      <c r="C19" s="23">
        <f t="shared" si="11"/>
        <v>7.0543763512503022E-2</v>
      </c>
      <c r="D19" s="23">
        <f t="shared" si="11"/>
        <v>-0.13395599906064903</v>
      </c>
      <c r="E19" s="23">
        <f t="shared" si="11"/>
        <v>-1.4828548922701024E-2</v>
      </c>
      <c r="F19" s="23">
        <f t="shared" si="11"/>
        <v>-7.974668140150909E-2</v>
      </c>
      <c r="H19" s="23">
        <f t="shared" si="12"/>
        <v>-6.2233916777535869E-2</v>
      </c>
      <c r="I19" s="23">
        <f t="shared" si="12"/>
        <v>1.2372040444639687E-2</v>
      </c>
      <c r="J19" s="23">
        <f t="shared" si="12"/>
        <v>-7.3694209481929396E-2</v>
      </c>
      <c r="K19" s="23">
        <f t="shared" si="12"/>
        <v>-5.6241561436581655E-2</v>
      </c>
      <c r="L19" s="23">
        <f t="shared" si="12"/>
        <v>-6.7775085778826738E-2</v>
      </c>
      <c r="N19" s="23">
        <f t="shared" si="13"/>
        <v>-6.3425760511148677E-2</v>
      </c>
      <c r="O19" s="23">
        <f t="shared" si="13"/>
        <v>6.0190463416269768E-2</v>
      </c>
      <c r="P19" s="23">
        <f t="shared" si="13"/>
        <v>-0.11659812853728935</v>
      </c>
      <c r="Q19" s="23">
        <f t="shared" si="13"/>
        <v>-5.1623984727251715E-2</v>
      </c>
      <c r="R19" s="23">
        <f t="shared" si="13"/>
        <v>-0.10546637797817948</v>
      </c>
    </row>
    <row r="20" spans="1:18" x14ac:dyDescent="0.2">
      <c r="A20" s="34">
        <f t="shared" si="10"/>
        <v>2020</v>
      </c>
      <c r="B20" s="23">
        <f t="shared" si="11"/>
        <v>-4.7103200770848064E-2</v>
      </c>
      <c r="C20" s="23">
        <f t="shared" si="11"/>
        <v>6.171647762634791E-2</v>
      </c>
      <c r="D20" s="23">
        <f t="shared" si="11"/>
        <v>-0.10249410336032572</v>
      </c>
      <c r="E20" s="23">
        <f t="shared" si="11"/>
        <v>9.6588588531343333E-4</v>
      </c>
      <c r="F20" s="23">
        <f t="shared" si="11"/>
        <v>-5.7219222853970408E-2</v>
      </c>
      <c r="H20" s="23">
        <f t="shared" si="12"/>
        <v>-0.13328570435702047</v>
      </c>
      <c r="I20" s="23">
        <f t="shared" si="12"/>
        <v>2.4813895781639062E-3</v>
      </c>
      <c r="J20" s="23">
        <f t="shared" si="12"/>
        <v>-0.13543103677197843</v>
      </c>
      <c r="K20" s="23">
        <f t="shared" si="12"/>
        <v>-0.12827507953129869</v>
      </c>
      <c r="L20" s="23">
        <f t="shared" si="12"/>
        <v>-0.13043281448295396</v>
      </c>
      <c r="N20" s="23">
        <f t="shared" si="13"/>
        <v>-0.12371848302660204</v>
      </c>
      <c r="O20" s="23">
        <f t="shared" si="13"/>
        <v>5.164942910459569E-2</v>
      </c>
      <c r="P20" s="23">
        <f t="shared" si="13"/>
        <v>-0.16675510610081423</v>
      </c>
      <c r="Q20" s="23">
        <f t="shared" si="13"/>
        <v>-0.11330552954364437</v>
      </c>
      <c r="R20" s="23">
        <f t="shared" si="13"/>
        <v>-0.15685356173177156</v>
      </c>
    </row>
    <row r="21" spans="1:18" x14ac:dyDescent="0.2">
      <c r="A21" s="34">
        <f t="shared" si="10"/>
        <v>2021</v>
      </c>
      <c r="B21" s="23">
        <f t="shared" si="11"/>
        <v>0.13075532769909093</v>
      </c>
      <c r="C21" s="23">
        <f t="shared" si="11"/>
        <v>8.4089005861945232E-2</v>
      </c>
      <c r="D21" s="23">
        <f t="shared" si="11"/>
        <v>4.3046577896103555E-2</v>
      </c>
      <c r="E21" s="23">
        <f t="shared" si="11"/>
        <v>3.5442714486755511E-2</v>
      </c>
      <c r="F21" s="23">
        <f t="shared" si="11"/>
        <v>-4.4872968097773192E-2</v>
      </c>
      <c r="H21" s="23">
        <f t="shared" si="12"/>
        <v>0.13377889412720934</v>
      </c>
      <c r="I21" s="23">
        <f t="shared" si="12"/>
        <v>1.2438118811881171E-2</v>
      </c>
      <c r="J21" s="23">
        <f t="shared" si="12"/>
        <v>0.11985006595536363</v>
      </c>
      <c r="K21" s="23">
        <f t="shared" si="12"/>
        <v>0.12248668975704047</v>
      </c>
      <c r="L21" s="23">
        <f t="shared" si="12"/>
        <v>0.10869658984620578</v>
      </c>
      <c r="N21" s="23">
        <f t="shared" si="13"/>
        <v>0.13341389784036406</v>
      </c>
      <c r="O21" s="23">
        <f t="shared" si="13"/>
        <v>7.2481203007518813E-2</v>
      </c>
      <c r="P21" s="23">
        <f t="shared" si="13"/>
        <v>5.6814697229166988E-2</v>
      </c>
      <c r="Q21" s="23">
        <f t="shared" si="13"/>
        <v>0.11110537210765825</v>
      </c>
      <c r="R21" s="23">
        <f t="shared" si="13"/>
        <v>3.6013842472788493E-2</v>
      </c>
    </row>
    <row r="22" spans="1:18" x14ac:dyDescent="0.2">
      <c r="A22" s="34">
        <f t="shared" si="10"/>
        <v>2022</v>
      </c>
      <c r="B22" s="23">
        <f t="shared" si="11"/>
        <v>-7.4758977353128309E-2</v>
      </c>
      <c r="C22" s="23">
        <f t="shared" si="11"/>
        <v>7.8824529072269556E-2</v>
      </c>
      <c r="D22" s="23">
        <f t="shared" si="11"/>
        <v>-0.14236189694117485</v>
      </c>
      <c r="E22" s="23">
        <f t="shared" si="11"/>
        <v>2.2396674291688345E-2</v>
      </c>
      <c r="F22" s="23">
        <f t="shared" si="11"/>
        <v>-5.2304942333028182E-2</v>
      </c>
      <c r="H22" s="23">
        <f t="shared" si="12"/>
        <v>-4.804468324431177E-2</v>
      </c>
      <c r="I22" s="23">
        <f t="shared" si="12"/>
        <v>1.3629973717987909E-2</v>
      </c>
      <c r="J22" s="23">
        <f t="shared" si="12"/>
        <v>-6.0845336623262303E-2</v>
      </c>
      <c r="K22" s="23">
        <f t="shared" si="12"/>
        <v>-3.8917861850534141E-2</v>
      </c>
      <c r="L22" s="23">
        <f t="shared" si="12"/>
        <v>-5.1841240818655931E-2</v>
      </c>
      <c r="N22" s="23">
        <f t="shared" si="13"/>
        <v>-5.1261992021847669E-2</v>
      </c>
      <c r="O22" s="23">
        <f t="shared" si="13"/>
        <v>6.8853991400261494E-2</v>
      </c>
      <c r="P22" s="23">
        <f t="shared" si="13"/>
        <v>-0.11237828963406904</v>
      </c>
      <c r="Q22" s="23">
        <f t="shared" si="13"/>
        <v>-3.1446700700838104E-2</v>
      </c>
      <c r="R22" s="23">
        <f t="shared" si="13"/>
        <v>-9.3839470038091899E-2</v>
      </c>
    </row>
    <row r="23" spans="1:18" x14ac:dyDescent="0.2">
      <c r="A23" s="34">
        <f t="shared" si="10"/>
        <v>2023</v>
      </c>
      <c r="B23" s="23">
        <f t="shared" si="11"/>
        <v>0.25127271717612376</v>
      </c>
      <c r="C23" s="23">
        <f t="shared" si="11"/>
        <v>6.281428946781964E-2</v>
      </c>
      <c r="D23" s="23">
        <f t="shared" si="11"/>
        <v>0.17732018620362222</v>
      </c>
      <c r="E23" s="23">
        <f t="shared" si="11"/>
        <v>0.11589694013911855</v>
      </c>
      <c r="F23" s="23">
        <f t="shared" si="11"/>
        <v>4.9945367875961599E-2</v>
      </c>
      <c r="H23" s="23">
        <f t="shared" si="12"/>
        <v>5.2295363911495141E-2</v>
      </c>
      <c r="I23" s="23">
        <f t="shared" si="12"/>
        <v>6.7578270044288402E-3</v>
      </c>
      <c r="J23" s="23">
        <f t="shared" si="12"/>
        <v>4.5231867769592204E-2</v>
      </c>
      <c r="K23" s="23">
        <f t="shared" si="12"/>
        <v>4.0891845312198027E-2</v>
      </c>
      <c r="L23" s="23">
        <f t="shared" si="12"/>
        <v>3.3904894893475923E-2</v>
      </c>
      <c r="N23" s="23">
        <f t="shared" si="13"/>
        <v>7.5665501595608697E-2</v>
      </c>
      <c r="O23" s="23">
        <f t="shared" si="13"/>
        <v>5.468422480886459E-2</v>
      </c>
      <c r="P23" s="23">
        <f t="shared" si="13"/>
        <v>1.9893420507494985E-2</v>
      </c>
      <c r="Q23" s="23">
        <f t="shared" si="13"/>
        <v>5.0539268394897974E-2</v>
      </c>
      <c r="R23" s="23">
        <f t="shared" si="13"/>
        <v>-3.9300449522868819E-3</v>
      </c>
    </row>
    <row r="24" spans="1:18" x14ac:dyDescent="0.2">
      <c r="A24" s="34">
        <f t="shared" si="10"/>
        <v>2024</v>
      </c>
      <c r="B24" s="23">
        <f t="shared" si="11"/>
        <v>4.4855010495739034E-2</v>
      </c>
      <c r="C24" s="23">
        <f t="shared" si="11"/>
        <v>4.9235740840636533E-2</v>
      </c>
      <c r="D24" s="23">
        <f t="shared" si="11"/>
        <v>-4.1751630967009623E-3</v>
      </c>
      <c r="E24" s="23">
        <f t="shared" si="11"/>
        <v>4.4855010495739034E-2</v>
      </c>
      <c r="F24" s="23">
        <f t="shared" si="11"/>
        <v>-4.1751630967009623E-3</v>
      </c>
      <c r="H24" s="23">
        <f t="shared" si="12"/>
        <v>3.4578785291073721E-2</v>
      </c>
      <c r="I24" s="23">
        <f t="shared" si="12"/>
        <v>7.9048624795503564E-3</v>
      </c>
      <c r="J24" s="23">
        <f t="shared" si="12"/>
        <v>2.6464722817094888E-2</v>
      </c>
      <c r="K24" s="23">
        <f t="shared" si="12"/>
        <v>3.4578785291073721E-2</v>
      </c>
      <c r="L24" s="23">
        <f t="shared" si="12"/>
        <v>2.6464722817094888E-2</v>
      </c>
      <c r="N24" s="23">
        <f t="shared" si="13"/>
        <v>3.5982781611541004E-2</v>
      </c>
      <c r="O24" s="23">
        <f t="shared" si="13"/>
        <v>4.3513771694988934E-2</v>
      </c>
      <c r="P24" s="23">
        <f t="shared" si="13"/>
        <v>-7.2169532283364868E-3</v>
      </c>
      <c r="Q24" s="23">
        <f t="shared" si="13"/>
        <v>3.5982781611541004E-2</v>
      </c>
      <c r="R24" s="23">
        <f t="shared" si="13"/>
        <v>-7.2169532283364868E-3</v>
      </c>
    </row>
    <row r="25" spans="1:18" x14ac:dyDescent="0.2">
      <c r="A25" s="34">
        <f t="shared" si="10"/>
        <v>2025</v>
      </c>
      <c r="B25" s="23">
        <f t="shared" si="11"/>
        <v>3.6450336055422916E-2</v>
      </c>
      <c r="C25" s="23">
        <f t="shared" si="11"/>
        <v>4.4805801033842352E-2</v>
      </c>
      <c r="D25" s="23">
        <f t="shared" si="11"/>
        <v>-7.9971464267827308E-3</v>
      </c>
      <c r="E25" s="23">
        <f t="shared" si="11"/>
        <v>3.6450336055422916E-2</v>
      </c>
      <c r="F25" s="23">
        <f t="shared" si="11"/>
        <v>-7.9971464267827308E-3</v>
      </c>
      <c r="H25" s="23">
        <f t="shared" si="12"/>
        <v>2.0077389382635591E-2</v>
      </c>
      <c r="I25" s="23">
        <f t="shared" si="12"/>
        <v>6.3698927711559605E-3</v>
      </c>
      <c r="J25" s="23">
        <f t="shared" si="12"/>
        <v>1.3620733996457579E-2</v>
      </c>
      <c r="K25" s="23">
        <f t="shared" si="12"/>
        <v>2.0077389382635591E-2</v>
      </c>
      <c r="L25" s="23">
        <f t="shared" si="12"/>
        <v>1.3620733996457579E-2</v>
      </c>
      <c r="N25" s="23">
        <f t="shared" si="13"/>
        <v>2.2333511982561394E-2</v>
      </c>
      <c r="O25" s="23">
        <f t="shared" si="13"/>
        <v>3.9666200326557544E-2</v>
      </c>
      <c r="P25" s="23">
        <f t="shared" si="13"/>
        <v>-1.6671397356720852E-2</v>
      </c>
      <c r="Q25" s="23">
        <f t="shared" si="13"/>
        <v>2.2333511982561394E-2</v>
      </c>
      <c r="R25" s="23">
        <f t="shared" si="13"/>
        <v>-1.6671397356720852E-2</v>
      </c>
    </row>
    <row r="26" spans="1:18" x14ac:dyDescent="0.2">
      <c r="A26" s="34">
        <f t="shared" si="10"/>
        <v>2026</v>
      </c>
      <c r="B26" s="23">
        <f t="shared" si="11"/>
        <v>3.0420597831631868E-2</v>
      </c>
      <c r="C26" s="23">
        <f t="shared" si="11"/>
        <v>3.6626056605052026E-2</v>
      </c>
      <c r="D26" s="23">
        <f t="shared" si="11"/>
        <v>-5.9862075951890859E-3</v>
      </c>
      <c r="E26" s="23">
        <f t="shared" si="11"/>
        <v>3.0420597831631868E-2</v>
      </c>
      <c r="F26" s="23">
        <f t="shared" si="11"/>
        <v>-5.9862075951890859E-3</v>
      </c>
      <c r="H26" s="23">
        <f t="shared" si="12"/>
        <v>1.3553831209205169E-2</v>
      </c>
      <c r="I26" s="23">
        <f t="shared" si="12"/>
        <v>4.9398382069072433E-3</v>
      </c>
      <c r="J26" s="23">
        <f t="shared" si="12"/>
        <v>8.5716504359780732E-3</v>
      </c>
      <c r="K26" s="23">
        <f t="shared" si="12"/>
        <v>1.3553831209205169E-2</v>
      </c>
      <c r="L26" s="23">
        <f t="shared" si="12"/>
        <v>8.5716504359780732E-3</v>
      </c>
      <c r="N26" s="23">
        <f t="shared" si="13"/>
        <v>1.5910093234549727E-2</v>
      </c>
      <c r="O26" s="23">
        <f t="shared" si="13"/>
        <v>3.2524711127107198E-2</v>
      </c>
      <c r="P26" s="23">
        <f t="shared" si="13"/>
        <v>-1.6091254488641571E-2</v>
      </c>
      <c r="Q26" s="23">
        <f t="shared" si="13"/>
        <v>1.5910093234549727E-2</v>
      </c>
      <c r="R26" s="23">
        <f t="shared" si="13"/>
        <v>-1.6091254488641571E-2</v>
      </c>
    </row>
    <row r="27" spans="1:18" x14ac:dyDescent="0.2">
      <c r="A27" s="34">
        <f t="shared" si="10"/>
        <v>2027</v>
      </c>
      <c r="B27" s="23">
        <f t="shared" si="11"/>
        <v>2.9699344537478023E-2</v>
      </c>
      <c r="C27" s="23">
        <f t="shared" si="11"/>
        <v>3.5616357781722119E-2</v>
      </c>
      <c r="D27" s="23">
        <f t="shared" si="11"/>
        <v>-5.7135185242903619E-3</v>
      </c>
      <c r="E27" s="23">
        <f t="shared" si="11"/>
        <v>2.9699344537478023E-2</v>
      </c>
      <c r="F27" s="23">
        <f t="shared" si="11"/>
        <v>-5.7135185242903619E-3</v>
      </c>
      <c r="H27" s="23">
        <f t="shared" si="12"/>
        <v>9.5627099317603381E-3</v>
      </c>
      <c r="I27" s="23">
        <f t="shared" si="12"/>
        <v>5.1704022846412734E-3</v>
      </c>
      <c r="J27" s="23">
        <f t="shared" si="12"/>
        <v>4.3697144654635256E-3</v>
      </c>
      <c r="K27" s="23">
        <f t="shared" si="12"/>
        <v>9.5627099317603381E-3</v>
      </c>
      <c r="L27" s="23">
        <f t="shared" si="12"/>
        <v>4.3697144654635256E-3</v>
      </c>
      <c r="N27" s="23">
        <f t="shared" si="13"/>
        <v>1.2415947239931002E-2</v>
      </c>
      <c r="O27" s="23">
        <f t="shared" si="13"/>
        <v>3.1780829764752827E-2</v>
      </c>
      <c r="P27" s="23">
        <f t="shared" si="13"/>
        <v>-1.8768406977707652E-2</v>
      </c>
      <c r="Q27" s="23">
        <f t="shared" si="13"/>
        <v>1.2415947239931002E-2</v>
      </c>
      <c r="R27" s="23">
        <f t="shared" si="13"/>
        <v>-1.8768406977707652E-2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2.4290222174371268E-3</v>
      </c>
      <c r="C29" s="24">
        <f>AVERAGE(C17:C21)</f>
        <v>4.3667423993321172E-2</v>
      </c>
      <c r="D29" s="24">
        <f>AVERAGE(D17:D21)</f>
        <v>-2.42803457857514E-2</v>
      </c>
      <c r="E29" s="24">
        <f>AVERAGE(E17:E21)</f>
        <v>1.426515932220369E-2</v>
      </c>
      <c r="F29" s="24">
        <f>AVERAGE(F17:F21)</f>
        <v>-2.6586495052680893E-2</v>
      </c>
      <c r="H29" s="24">
        <f>AVERAGE(H17:H21)</f>
        <v>1.1532185042679433E-2</v>
      </c>
      <c r="I29" s="24">
        <f>AVERAGE(I17:I21)</f>
        <v>8.7923883953713762E-3</v>
      </c>
      <c r="J29" s="24">
        <f>AVERAGE(J17:J21)</f>
        <v>2.4555167743766093E-3</v>
      </c>
      <c r="K29" s="24">
        <f>AVERAGE(K17:K21)</f>
        <v>1.0872456140207131E-2</v>
      </c>
      <c r="L29" s="24">
        <f>AVERAGE(L17:L21)</f>
        <v>1.8272176984382772E-3</v>
      </c>
      <c r="N29" s="24">
        <f>AVERAGE(N17:N21)</f>
        <v>1.211436410744109E-2</v>
      </c>
      <c r="O29" s="24">
        <f>AVERAGE(O17:O21)</f>
        <v>3.7764729394145061E-2</v>
      </c>
      <c r="P29" s="24">
        <f>AVERAGE(P17:P21)</f>
        <v>-2.3734751518486207E-2</v>
      </c>
      <c r="Q29" s="24">
        <f>AVERAGE(Q17:Q21)</f>
        <v>1.0933009653818826E-2</v>
      </c>
      <c r="R29" s="24">
        <f>AVERAGE(R17:R21)</f>
        <v>-2.4642456336910201E-2</v>
      </c>
    </row>
    <row r="30" spans="1:18" x14ac:dyDescent="0.2">
      <c r="A30" s="42" t="s">
        <v>66</v>
      </c>
      <c r="B30" s="24">
        <f>AVERAGE(B23:B27)</f>
        <v>7.8539601219279123E-2</v>
      </c>
      <c r="C30" s="24">
        <f>AVERAGE(C23:C27)</f>
        <v>4.5819649145814531E-2</v>
      </c>
      <c r="D30" s="24">
        <f>AVERAGE(D23:D27)</f>
        <v>3.0689630112131817E-2</v>
      </c>
      <c r="E30" s="24">
        <f>AVERAGE(E23:E27)</f>
        <v>5.1464445811878076E-2</v>
      </c>
      <c r="F30" s="24">
        <f>AVERAGE(F23:F27)</f>
        <v>5.2146664465996919E-3</v>
      </c>
      <c r="H30" s="24">
        <f>AVERAGE(H23:H27)</f>
        <v>2.6013615945233992E-2</v>
      </c>
      <c r="I30" s="24">
        <f>AVERAGE(I23:I27)</f>
        <v>6.2285645493367348E-3</v>
      </c>
      <c r="J30" s="24">
        <f>AVERAGE(J23:J27)</f>
        <v>1.9651737896917255E-2</v>
      </c>
      <c r="K30" s="24">
        <f>AVERAGE(K23:K27)</f>
        <v>2.3732912225374568E-2</v>
      </c>
      <c r="L30" s="24">
        <f>AVERAGE(L23:L27)</f>
        <v>1.7386343321693996E-2</v>
      </c>
      <c r="N30" s="24">
        <f>AVERAGE(N23:N27)</f>
        <v>3.2461567132838362E-2</v>
      </c>
      <c r="O30" s="24">
        <f>AVERAGE(O23:O27)</f>
        <v>4.0433947544454216E-2</v>
      </c>
      <c r="P30" s="24">
        <f>AVERAGE(P23:P27)</f>
        <v>-7.7709183087823156E-3</v>
      </c>
      <c r="Q30" s="24">
        <f>AVERAGE(Q23:Q27)</f>
        <v>2.7436320492696221E-2</v>
      </c>
      <c r="R30" s="24">
        <f>AVERAGE(R23:R27)</f>
        <v>-1.2535611400738689E-2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E34" sqref="E33:E34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209094.80000000002</v>
      </c>
      <c r="D2" s="14">
        <v>224145.9518119022</v>
      </c>
      <c r="E2" s="14">
        <v>6124</v>
      </c>
      <c r="F2" s="14">
        <v>1063018.1000000001</v>
      </c>
      <c r="G2" s="14">
        <v>1075227.8573702206</v>
      </c>
      <c r="H2" s="14">
        <v>1262</v>
      </c>
    </row>
    <row r="3" spans="1:8" x14ac:dyDescent="0.2">
      <c r="A3" s="2">
        <v>2014</v>
      </c>
      <c r="B3" s="2">
        <v>2</v>
      </c>
      <c r="C3" s="14">
        <v>255413.4</v>
      </c>
      <c r="D3" s="14">
        <v>236056.05995950868</v>
      </c>
      <c r="E3" s="14">
        <v>6168</v>
      </c>
      <c r="F3" s="14">
        <v>1066033.8999999999</v>
      </c>
      <c r="G3" s="14">
        <v>1050407.4669996179</v>
      </c>
      <c r="H3" s="14">
        <v>1266</v>
      </c>
    </row>
    <row r="4" spans="1:8" x14ac:dyDescent="0.2">
      <c r="A4" s="2">
        <v>2014</v>
      </c>
      <c r="B4" s="2">
        <v>3</v>
      </c>
      <c r="C4" s="14">
        <v>181778.80000000002</v>
      </c>
      <c r="D4" s="14">
        <v>188583.53796474278</v>
      </c>
      <c r="E4" s="14">
        <v>6229</v>
      </c>
      <c r="F4" s="14">
        <v>989606.79999999993</v>
      </c>
      <c r="G4" s="14">
        <v>995037.82372342842</v>
      </c>
      <c r="H4" s="14">
        <v>1265</v>
      </c>
    </row>
    <row r="5" spans="1:8" x14ac:dyDescent="0.2">
      <c r="A5" s="2">
        <v>2014</v>
      </c>
      <c r="B5" s="2">
        <v>4</v>
      </c>
      <c r="C5" s="14">
        <v>132211.59999999998</v>
      </c>
      <c r="D5" s="14">
        <v>125297.10621767811</v>
      </c>
      <c r="E5" s="14">
        <v>6203</v>
      </c>
      <c r="F5" s="14">
        <v>944625.50000000012</v>
      </c>
      <c r="G5" s="14">
        <v>939117.8455443735</v>
      </c>
      <c r="H5" s="14">
        <v>1258</v>
      </c>
    </row>
    <row r="6" spans="1:8" x14ac:dyDescent="0.2">
      <c r="A6" s="2">
        <v>2014</v>
      </c>
      <c r="B6" s="2">
        <v>5</v>
      </c>
      <c r="C6" s="14">
        <v>87632.7</v>
      </c>
      <c r="D6" s="14">
        <v>87052.749415818209</v>
      </c>
      <c r="E6" s="14">
        <v>6198</v>
      </c>
      <c r="F6" s="14">
        <v>724961.5</v>
      </c>
      <c r="G6" s="14">
        <v>724500.19939098204</v>
      </c>
      <c r="H6" s="14">
        <v>1256</v>
      </c>
    </row>
    <row r="7" spans="1:8" x14ac:dyDescent="0.2">
      <c r="A7" s="2">
        <v>2014</v>
      </c>
      <c r="B7" s="2">
        <v>6</v>
      </c>
      <c r="C7" s="14">
        <v>80333.600000000006</v>
      </c>
      <c r="D7" s="14">
        <v>80543.495195401003</v>
      </c>
      <c r="E7" s="14">
        <v>6145</v>
      </c>
      <c r="F7" s="14">
        <v>751736.79999999981</v>
      </c>
      <c r="G7" s="14">
        <v>751906.29162907437</v>
      </c>
      <c r="H7" s="14">
        <v>1265</v>
      </c>
    </row>
    <row r="8" spans="1:8" x14ac:dyDescent="0.2">
      <c r="A8" s="2">
        <v>2014</v>
      </c>
      <c r="B8" s="2">
        <v>7</v>
      </c>
      <c r="C8" s="14">
        <v>79659.300000000017</v>
      </c>
      <c r="D8" s="14">
        <v>79694.759571100265</v>
      </c>
      <c r="E8" s="14">
        <v>6086</v>
      </c>
      <c r="F8" s="14">
        <v>765429</v>
      </c>
      <c r="G8" s="14">
        <v>765457.71214077773</v>
      </c>
      <c r="H8" s="14">
        <v>1257</v>
      </c>
    </row>
    <row r="9" spans="1:8" x14ac:dyDescent="0.2">
      <c r="A9" s="2">
        <v>2014</v>
      </c>
      <c r="B9" s="2">
        <v>8</v>
      </c>
      <c r="C9" s="14">
        <v>71333.399999999994</v>
      </c>
      <c r="D9" s="14">
        <v>71333.399999999994</v>
      </c>
      <c r="E9" s="14">
        <v>6103</v>
      </c>
      <c r="F9" s="14">
        <v>703501.2</v>
      </c>
      <c r="G9" s="14">
        <v>703501.2</v>
      </c>
      <c r="H9" s="14">
        <v>1271</v>
      </c>
    </row>
    <row r="10" spans="1:8" x14ac:dyDescent="0.2">
      <c r="A10" s="2">
        <v>2014</v>
      </c>
      <c r="B10" s="2">
        <v>9</v>
      </c>
      <c r="C10" s="14">
        <v>69213.900000000009</v>
      </c>
      <c r="D10" s="14">
        <v>69213.900000000009</v>
      </c>
      <c r="E10" s="14">
        <v>6115</v>
      </c>
      <c r="F10" s="14">
        <v>647460.79999999993</v>
      </c>
      <c r="G10" s="14">
        <v>647460.79999999993</v>
      </c>
      <c r="H10" s="14">
        <v>1264</v>
      </c>
    </row>
    <row r="11" spans="1:8" x14ac:dyDescent="0.2">
      <c r="A11" s="2">
        <v>2014</v>
      </c>
      <c r="B11" s="2">
        <v>10</v>
      </c>
      <c r="C11" s="14">
        <v>78004.5</v>
      </c>
      <c r="D11" s="14">
        <v>78219.826777747745</v>
      </c>
      <c r="E11" s="14">
        <v>6109</v>
      </c>
      <c r="F11" s="14">
        <v>727445.40000000026</v>
      </c>
      <c r="G11" s="14">
        <v>727620.24565372639</v>
      </c>
      <c r="H11" s="14">
        <v>1268</v>
      </c>
    </row>
    <row r="12" spans="1:8" x14ac:dyDescent="0.2">
      <c r="A12" s="2">
        <v>2014</v>
      </c>
      <c r="B12" s="2">
        <v>11</v>
      </c>
      <c r="C12" s="14">
        <v>100488.9</v>
      </c>
      <c r="D12" s="14">
        <v>96337.838252259025</v>
      </c>
      <c r="E12" s="14">
        <v>6120</v>
      </c>
      <c r="F12" s="14">
        <v>790098.40000000014</v>
      </c>
      <c r="G12" s="14">
        <v>786707.78682721453</v>
      </c>
      <c r="H12" s="14">
        <v>1279</v>
      </c>
    </row>
    <row r="13" spans="1:8" x14ac:dyDescent="0.2">
      <c r="A13" s="2">
        <v>2014</v>
      </c>
      <c r="B13" s="2">
        <v>12</v>
      </c>
      <c r="C13" s="14">
        <v>175946.3</v>
      </c>
      <c r="D13" s="14">
        <v>159689.261358182</v>
      </c>
      <c r="E13" s="14">
        <v>6135</v>
      </c>
      <c r="F13" s="14">
        <v>929807.5</v>
      </c>
      <c r="G13" s="14">
        <v>916575.64603874285</v>
      </c>
      <c r="H13" s="14">
        <v>1279</v>
      </c>
    </row>
    <row r="14" spans="1:8" x14ac:dyDescent="0.2">
      <c r="A14" s="2">
        <v>2015</v>
      </c>
      <c r="B14" s="2">
        <v>1</v>
      </c>
      <c r="C14" s="14">
        <v>199681.00000000003</v>
      </c>
      <c r="D14" s="14">
        <v>218721.68584871045</v>
      </c>
      <c r="E14" s="14">
        <v>6173</v>
      </c>
      <c r="F14" s="14">
        <v>1054420.4000000001</v>
      </c>
      <c r="G14" s="14">
        <v>1069755.9097106275</v>
      </c>
      <c r="H14" s="14">
        <v>1282</v>
      </c>
    </row>
    <row r="15" spans="1:8" x14ac:dyDescent="0.2">
      <c r="A15" s="2">
        <v>2015</v>
      </c>
      <c r="B15" s="2">
        <v>2</v>
      </c>
      <c r="C15" s="14">
        <v>241798.69999999998</v>
      </c>
      <c r="D15" s="14">
        <v>236774.48431618122</v>
      </c>
      <c r="E15" s="14">
        <v>6201</v>
      </c>
      <c r="F15" s="14">
        <v>1049913.5</v>
      </c>
      <c r="G15" s="14">
        <v>1045882.1407835225</v>
      </c>
      <c r="H15" s="14">
        <v>1282</v>
      </c>
    </row>
    <row r="16" spans="1:8" x14ac:dyDescent="0.2">
      <c r="A16" s="2">
        <v>2015</v>
      </c>
      <c r="B16" s="2">
        <v>3</v>
      </c>
      <c r="C16" s="14">
        <v>203292.19999999998</v>
      </c>
      <c r="D16" s="14">
        <v>202389.32909367338</v>
      </c>
      <c r="E16" s="14">
        <v>6207</v>
      </c>
      <c r="F16" s="14">
        <v>993385.5</v>
      </c>
      <c r="G16" s="14">
        <v>992659.98636686197</v>
      </c>
      <c r="H16" s="14">
        <v>1284</v>
      </c>
    </row>
    <row r="17" spans="1:8" x14ac:dyDescent="0.2">
      <c r="A17" s="2">
        <v>2015</v>
      </c>
      <c r="B17" s="2">
        <v>4</v>
      </c>
      <c r="C17" s="14">
        <v>106401.4</v>
      </c>
      <c r="D17" s="14">
        <v>116170.65866240655</v>
      </c>
      <c r="E17" s="14">
        <v>6198</v>
      </c>
      <c r="F17" s="14">
        <v>831224.9</v>
      </c>
      <c r="G17" s="14">
        <v>839050.05307275208</v>
      </c>
      <c r="H17" s="14">
        <v>1277</v>
      </c>
    </row>
    <row r="18" spans="1:8" x14ac:dyDescent="0.2">
      <c r="A18" s="2">
        <v>2015</v>
      </c>
      <c r="B18" s="2">
        <v>5</v>
      </c>
      <c r="C18" s="14">
        <v>85202.9</v>
      </c>
      <c r="D18" s="14">
        <v>87764.994477116459</v>
      </c>
      <c r="E18" s="14">
        <v>6187</v>
      </c>
      <c r="F18" s="14">
        <v>756269.10000000009</v>
      </c>
      <c r="G18" s="14">
        <v>758351.67878796393</v>
      </c>
      <c r="H18" s="14">
        <v>1292</v>
      </c>
    </row>
    <row r="19" spans="1:8" x14ac:dyDescent="0.2">
      <c r="A19" s="2">
        <v>2015</v>
      </c>
      <c r="B19" s="2">
        <v>6</v>
      </c>
      <c r="C19" s="14">
        <v>82814.799999999988</v>
      </c>
      <c r="D19" s="14">
        <v>83024.924611584211</v>
      </c>
      <c r="E19" s="14">
        <v>6134</v>
      </c>
      <c r="F19" s="14">
        <v>765702.3</v>
      </c>
      <c r="G19" s="14">
        <v>765873.30670337984</v>
      </c>
      <c r="H19" s="14">
        <v>1281</v>
      </c>
    </row>
    <row r="20" spans="1:8" x14ac:dyDescent="0.2">
      <c r="A20" s="2">
        <v>2015</v>
      </c>
      <c r="B20" s="2">
        <v>7</v>
      </c>
      <c r="C20" s="14">
        <v>68944</v>
      </c>
      <c r="D20" s="14">
        <v>68979.608245158975</v>
      </c>
      <c r="E20" s="14">
        <v>6098</v>
      </c>
      <c r="F20" s="14">
        <v>658493.5</v>
      </c>
      <c r="G20" s="14">
        <v>658522.84424563206</v>
      </c>
      <c r="H20" s="14">
        <v>1288</v>
      </c>
    </row>
    <row r="21" spans="1:8" x14ac:dyDescent="0.2">
      <c r="A21" s="2">
        <v>2015</v>
      </c>
      <c r="B21" s="2">
        <v>8</v>
      </c>
      <c r="C21" s="14">
        <v>76064.3</v>
      </c>
      <c r="D21" s="14">
        <v>76064.3</v>
      </c>
      <c r="E21" s="14">
        <v>6104</v>
      </c>
      <c r="F21" s="14">
        <v>762398.1</v>
      </c>
      <c r="G21" s="14">
        <v>762398.1</v>
      </c>
      <c r="H21" s="14">
        <v>1288</v>
      </c>
    </row>
    <row r="22" spans="1:8" x14ac:dyDescent="0.2">
      <c r="A22" s="2">
        <v>2015</v>
      </c>
      <c r="B22" s="2">
        <v>9</v>
      </c>
      <c r="C22" s="14">
        <v>69859.300000000017</v>
      </c>
      <c r="D22" s="14">
        <v>69859.300000000017</v>
      </c>
      <c r="E22" s="14">
        <v>6079</v>
      </c>
      <c r="F22" s="14">
        <v>652059.9</v>
      </c>
      <c r="G22" s="14">
        <v>652059.9</v>
      </c>
      <c r="H22" s="14">
        <v>1291</v>
      </c>
    </row>
    <row r="23" spans="1:8" x14ac:dyDescent="0.2">
      <c r="A23" s="2">
        <v>2015</v>
      </c>
      <c r="B23" s="2">
        <v>10</v>
      </c>
      <c r="C23" s="14">
        <v>71853.2</v>
      </c>
      <c r="D23" s="14">
        <v>72067.694589808816</v>
      </c>
      <c r="E23" s="14">
        <v>6081</v>
      </c>
      <c r="F23" s="14">
        <v>701978.10000000009</v>
      </c>
      <c r="G23" s="14">
        <v>702156.04492638714</v>
      </c>
      <c r="H23" s="14">
        <v>1290</v>
      </c>
    </row>
    <row r="24" spans="1:8" x14ac:dyDescent="0.2">
      <c r="A24" s="2">
        <v>2015</v>
      </c>
      <c r="B24" s="2">
        <v>11</v>
      </c>
      <c r="C24" s="14">
        <v>80349</v>
      </c>
      <c r="D24" s="14">
        <v>89427.557459480769</v>
      </c>
      <c r="E24" s="14">
        <v>6096</v>
      </c>
      <c r="F24" s="14">
        <v>738341.6</v>
      </c>
      <c r="G24" s="14">
        <v>745932.29172361433</v>
      </c>
      <c r="H24" s="14">
        <v>1302</v>
      </c>
    </row>
    <row r="25" spans="1:8" x14ac:dyDescent="0.2">
      <c r="A25" s="2">
        <v>2015</v>
      </c>
      <c r="B25" s="2">
        <v>12</v>
      </c>
      <c r="C25" s="14">
        <v>108298.7</v>
      </c>
      <c r="D25" s="14">
        <v>145631.8291745118</v>
      </c>
      <c r="E25" s="14">
        <v>6104</v>
      </c>
      <c r="F25" s="14">
        <v>911037.59999999986</v>
      </c>
      <c r="G25" s="14">
        <v>942099.18949142785</v>
      </c>
      <c r="H25" s="14">
        <v>1296</v>
      </c>
    </row>
    <row r="26" spans="1:8" x14ac:dyDescent="0.2">
      <c r="A26" s="2">
        <v>2016</v>
      </c>
      <c r="B26" s="2">
        <v>1</v>
      </c>
      <c r="C26" s="14">
        <v>151459.89999999997</v>
      </c>
      <c r="D26" s="14">
        <v>147361.0563744542</v>
      </c>
      <c r="E26" s="14">
        <v>6097</v>
      </c>
      <c r="F26" s="14">
        <v>939189.79999999993</v>
      </c>
      <c r="G26" s="14">
        <v>935780.96925881645</v>
      </c>
      <c r="H26" s="14">
        <v>1296</v>
      </c>
    </row>
    <row r="27" spans="1:8" x14ac:dyDescent="0.2">
      <c r="A27" s="2">
        <v>2016</v>
      </c>
      <c r="B27" s="2">
        <v>2</v>
      </c>
      <c r="C27" s="14">
        <v>235843.60000000003</v>
      </c>
      <c r="D27" s="14">
        <v>216455.11349475381</v>
      </c>
      <c r="E27" s="14">
        <v>6139</v>
      </c>
      <c r="F27" s="14">
        <v>1048481.1</v>
      </c>
      <c r="G27" s="14">
        <v>1032434.6125997491</v>
      </c>
      <c r="H27" s="14">
        <v>1298</v>
      </c>
    </row>
    <row r="28" spans="1:8" x14ac:dyDescent="0.2">
      <c r="A28" s="2">
        <v>2016</v>
      </c>
      <c r="B28" s="2">
        <v>3</v>
      </c>
      <c r="C28" s="14">
        <v>160784.6</v>
      </c>
      <c r="D28" s="14">
        <v>158627.72348562747</v>
      </c>
      <c r="E28" s="14">
        <v>6147</v>
      </c>
      <c r="F28" s="14">
        <v>1014229.1000000001</v>
      </c>
      <c r="G28" s="14">
        <v>1012442.3626326323</v>
      </c>
      <c r="H28" s="14">
        <v>1300</v>
      </c>
    </row>
    <row r="29" spans="1:8" x14ac:dyDescent="0.2">
      <c r="A29" s="2">
        <v>2016</v>
      </c>
      <c r="B29" s="2">
        <v>4</v>
      </c>
      <c r="C29" s="14">
        <v>109311.19999999998</v>
      </c>
      <c r="D29" s="14">
        <v>120753.31550783914</v>
      </c>
      <c r="E29" s="14">
        <v>6174</v>
      </c>
      <c r="F29" s="14">
        <v>891864.7</v>
      </c>
      <c r="G29" s="14">
        <v>901286.87268032681</v>
      </c>
      <c r="H29" s="14">
        <v>1297</v>
      </c>
    </row>
    <row r="30" spans="1:8" x14ac:dyDescent="0.2">
      <c r="A30" s="2">
        <v>2016</v>
      </c>
      <c r="B30" s="2">
        <v>5</v>
      </c>
      <c r="C30" s="14">
        <v>94501.599999999991</v>
      </c>
      <c r="D30" s="14">
        <v>96975.86225735498</v>
      </c>
      <c r="E30" s="14">
        <v>6162</v>
      </c>
      <c r="F30" s="14">
        <v>823848.4</v>
      </c>
      <c r="G30" s="14">
        <v>825888.83730383054</v>
      </c>
      <c r="H30" s="14">
        <v>1296</v>
      </c>
    </row>
    <row r="31" spans="1:8" x14ac:dyDescent="0.2">
      <c r="A31" s="2">
        <v>2016</v>
      </c>
      <c r="B31" s="2">
        <v>6</v>
      </c>
      <c r="C31" s="14">
        <v>78261.599999999991</v>
      </c>
      <c r="D31" s="14">
        <v>78390.74294393319</v>
      </c>
      <c r="E31" s="14">
        <v>6147</v>
      </c>
      <c r="F31" s="14">
        <v>768218.3</v>
      </c>
      <c r="G31" s="14">
        <v>768324.91860527184</v>
      </c>
      <c r="H31" s="14">
        <v>1294</v>
      </c>
    </row>
    <row r="32" spans="1:8" x14ac:dyDescent="0.2">
      <c r="A32" s="2">
        <v>2016</v>
      </c>
      <c r="B32" s="2">
        <v>7</v>
      </c>
      <c r="C32" s="14">
        <v>63772.800000000003</v>
      </c>
      <c r="D32" s="14">
        <v>63808.482667175413</v>
      </c>
      <c r="E32" s="14">
        <v>6137</v>
      </c>
      <c r="F32" s="14">
        <v>671458.39999999991</v>
      </c>
      <c r="G32" s="14">
        <v>671488.34925555042</v>
      </c>
      <c r="H32" s="14">
        <v>1313</v>
      </c>
    </row>
    <row r="33" spans="1:8" x14ac:dyDescent="0.2">
      <c r="A33" s="2">
        <v>2016</v>
      </c>
      <c r="B33" s="2">
        <v>8</v>
      </c>
      <c r="C33" s="14">
        <v>68705.2</v>
      </c>
      <c r="D33" s="14">
        <v>68705.2</v>
      </c>
      <c r="E33" s="14">
        <v>6122</v>
      </c>
      <c r="F33" s="14">
        <v>724033.5</v>
      </c>
      <c r="G33" s="14">
        <v>724033.5</v>
      </c>
      <c r="H33" s="14">
        <v>1311</v>
      </c>
    </row>
    <row r="34" spans="1:8" x14ac:dyDescent="0.2">
      <c r="A34" s="2">
        <v>2016</v>
      </c>
      <c r="B34" s="2">
        <v>9</v>
      </c>
      <c r="C34" s="14">
        <v>65752.600000000006</v>
      </c>
      <c r="D34" s="14">
        <v>65752.600000000006</v>
      </c>
      <c r="E34" s="14">
        <v>6104</v>
      </c>
      <c r="F34" s="14">
        <v>660938.50000000012</v>
      </c>
      <c r="G34" s="14">
        <v>660938.50000000012</v>
      </c>
      <c r="H34" s="14">
        <v>1311</v>
      </c>
    </row>
    <row r="35" spans="1:8" x14ac:dyDescent="0.2">
      <c r="A35" s="2">
        <v>2016</v>
      </c>
      <c r="B35" s="2">
        <v>10</v>
      </c>
      <c r="C35" s="14">
        <v>69566.700000000012</v>
      </c>
      <c r="D35" s="14">
        <v>69726.972656359139</v>
      </c>
      <c r="E35" s="14">
        <v>6050</v>
      </c>
      <c r="F35" s="14">
        <v>641480.6</v>
      </c>
      <c r="G35" s="14">
        <v>641617.67295795889</v>
      </c>
      <c r="H35" s="14">
        <v>1317</v>
      </c>
    </row>
    <row r="36" spans="1:8" x14ac:dyDescent="0.2">
      <c r="A36" s="2">
        <v>2016</v>
      </c>
      <c r="B36" s="2">
        <v>11</v>
      </c>
      <c r="C36" s="14">
        <v>84560.3</v>
      </c>
      <c r="D36" s="14">
        <v>89436.603146774331</v>
      </c>
      <c r="E36" s="14">
        <v>6087</v>
      </c>
      <c r="F36" s="14">
        <v>742221.70000000007</v>
      </c>
      <c r="G36" s="14">
        <v>746358.5976138484</v>
      </c>
      <c r="H36" s="14">
        <v>1314</v>
      </c>
    </row>
    <row r="37" spans="1:8" x14ac:dyDescent="0.2">
      <c r="A37" s="2">
        <v>2016</v>
      </c>
      <c r="B37" s="2">
        <v>12</v>
      </c>
      <c r="C37" s="14">
        <v>117662.50000000001</v>
      </c>
      <c r="D37" s="14">
        <v>135349.97067598658</v>
      </c>
      <c r="E37" s="14">
        <v>6079</v>
      </c>
      <c r="F37" s="14">
        <v>882115.39999999979</v>
      </c>
      <c r="G37" s="14">
        <v>897142.83196764707</v>
      </c>
      <c r="H37" s="14">
        <v>1314</v>
      </c>
    </row>
    <row r="38" spans="1:8" x14ac:dyDescent="0.2">
      <c r="A38" s="2">
        <v>2017</v>
      </c>
      <c r="B38" s="2">
        <v>1</v>
      </c>
      <c r="C38" s="14">
        <v>140156.9</v>
      </c>
      <c r="D38" s="14">
        <v>196323.84542462757</v>
      </c>
      <c r="E38" s="14">
        <v>5967</v>
      </c>
      <c r="F38" s="14">
        <v>935048.79999999993</v>
      </c>
      <c r="G38" s="14">
        <v>982683.07267070981</v>
      </c>
      <c r="H38" s="14">
        <v>1289</v>
      </c>
    </row>
    <row r="39" spans="1:8" x14ac:dyDescent="0.2">
      <c r="A39" s="2">
        <v>2017</v>
      </c>
      <c r="B39" s="2">
        <v>2</v>
      </c>
      <c r="C39" s="14">
        <v>165786</v>
      </c>
      <c r="D39" s="14">
        <v>203737.29043137483</v>
      </c>
      <c r="E39" s="14">
        <v>5994</v>
      </c>
      <c r="F39" s="14">
        <v>982020.7</v>
      </c>
      <c r="G39" s="14">
        <v>1014556.7662165546</v>
      </c>
      <c r="H39" s="14">
        <v>1309</v>
      </c>
    </row>
    <row r="40" spans="1:8" x14ac:dyDescent="0.2">
      <c r="A40" s="2">
        <v>2017</v>
      </c>
      <c r="B40" s="2">
        <v>3</v>
      </c>
      <c r="C40" s="14">
        <v>134513.19999999998</v>
      </c>
      <c r="D40" s="14">
        <v>162113.00236424897</v>
      </c>
      <c r="E40" s="14">
        <v>6057</v>
      </c>
      <c r="F40" s="14">
        <v>1007631.0999999999</v>
      </c>
      <c r="G40" s="14">
        <v>1031419.2445543716</v>
      </c>
      <c r="H40" s="14">
        <v>1330</v>
      </c>
    </row>
    <row r="41" spans="1:8" x14ac:dyDescent="0.2">
      <c r="A41" s="2">
        <v>2017</v>
      </c>
      <c r="B41" s="2">
        <v>4</v>
      </c>
      <c r="C41" s="14">
        <v>126238.59999999999</v>
      </c>
      <c r="D41" s="14">
        <v>123344.70699605941</v>
      </c>
      <c r="E41" s="14">
        <v>6032</v>
      </c>
      <c r="F41" s="14">
        <v>945294.8</v>
      </c>
      <c r="G41" s="14">
        <v>942820.29096878064</v>
      </c>
      <c r="H41" s="14">
        <v>1314</v>
      </c>
    </row>
    <row r="42" spans="1:8" x14ac:dyDescent="0.2">
      <c r="A42" s="2">
        <v>2017</v>
      </c>
      <c r="B42" s="2">
        <v>5</v>
      </c>
      <c r="C42" s="14">
        <v>82580.2</v>
      </c>
      <c r="D42" s="14">
        <v>83406.26728063733</v>
      </c>
      <c r="E42" s="14">
        <v>6035</v>
      </c>
      <c r="F42" s="14">
        <v>772779.9</v>
      </c>
      <c r="G42" s="14">
        <v>773491.83230871812</v>
      </c>
      <c r="H42" s="14">
        <v>1325</v>
      </c>
    </row>
    <row r="43" spans="1:8" x14ac:dyDescent="0.2">
      <c r="A43" s="2">
        <v>2017</v>
      </c>
      <c r="B43" s="2">
        <v>6</v>
      </c>
      <c r="C43" s="14">
        <v>73090.3</v>
      </c>
      <c r="D43" s="14">
        <v>73293.213187508634</v>
      </c>
      <c r="E43" s="14">
        <v>6009</v>
      </c>
      <c r="F43" s="14">
        <v>738476.60000000009</v>
      </c>
      <c r="G43" s="14">
        <v>738652.65830903372</v>
      </c>
      <c r="H43" s="14">
        <v>1328</v>
      </c>
    </row>
    <row r="44" spans="1:8" x14ac:dyDescent="0.2">
      <c r="A44" s="2">
        <v>2017</v>
      </c>
      <c r="B44" s="2">
        <v>7</v>
      </c>
      <c r="C44" s="14">
        <v>67674.8</v>
      </c>
      <c r="D44" s="14">
        <v>67709.132543276442</v>
      </c>
      <c r="E44" s="14">
        <v>5968</v>
      </c>
      <c r="F44" s="14">
        <v>714393.7</v>
      </c>
      <c r="G44" s="14">
        <v>714423.60280587408</v>
      </c>
      <c r="H44" s="14">
        <v>1324</v>
      </c>
    </row>
    <row r="45" spans="1:8" x14ac:dyDescent="0.2">
      <c r="A45" s="2">
        <v>2017</v>
      </c>
      <c r="B45" s="2">
        <v>8</v>
      </c>
      <c r="C45" s="14">
        <v>62019.100000000013</v>
      </c>
      <c r="D45" s="14">
        <v>62019.100000000013</v>
      </c>
      <c r="E45" s="14">
        <v>5904</v>
      </c>
      <c r="F45" s="14">
        <v>695188.89999999991</v>
      </c>
      <c r="G45" s="14">
        <v>695188.89999999991</v>
      </c>
      <c r="H45" s="14">
        <v>1313</v>
      </c>
    </row>
    <row r="46" spans="1:8" x14ac:dyDescent="0.2">
      <c r="A46" s="2">
        <v>2017</v>
      </c>
      <c r="B46" s="2">
        <v>9</v>
      </c>
      <c r="C46" s="14">
        <v>68483.799999999988</v>
      </c>
      <c r="D46" s="14">
        <v>68483.799999999988</v>
      </c>
      <c r="E46" s="14">
        <v>5888</v>
      </c>
      <c r="F46" s="14">
        <v>646229.6</v>
      </c>
      <c r="G46" s="14">
        <v>646229.6</v>
      </c>
      <c r="H46" s="14">
        <v>1303</v>
      </c>
    </row>
    <row r="47" spans="1:8" x14ac:dyDescent="0.2">
      <c r="A47" s="2">
        <v>2017</v>
      </c>
      <c r="B47" s="2">
        <v>10</v>
      </c>
      <c r="C47" s="14">
        <v>74878.600000000006</v>
      </c>
      <c r="D47" s="14">
        <v>75061.220160585479</v>
      </c>
      <c r="E47" s="14">
        <v>5929</v>
      </c>
      <c r="F47" s="14">
        <v>751329.99999999988</v>
      </c>
      <c r="G47" s="14">
        <v>751488.18129598489</v>
      </c>
      <c r="H47" s="14">
        <v>1307</v>
      </c>
    </row>
    <row r="48" spans="1:8" x14ac:dyDescent="0.2">
      <c r="A48" s="2">
        <v>2017</v>
      </c>
      <c r="B48" s="2">
        <v>11</v>
      </c>
      <c r="C48" s="14">
        <v>86454.6</v>
      </c>
      <c r="D48" s="14">
        <v>84949.865598456585</v>
      </c>
      <c r="E48" s="14">
        <v>5915</v>
      </c>
      <c r="F48" s="14">
        <v>771397</v>
      </c>
      <c r="G48" s="14">
        <v>770089.30158057471</v>
      </c>
      <c r="H48" s="14">
        <v>1308</v>
      </c>
    </row>
    <row r="49" spans="1:8" x14ac:dyDescent="0.2">
      <c r="A49" s="2">
        <v>2017</v>
      </c>
      <c r="B49" s="2">
        <v>12</v>
      </c>
      <c r="C49" s="14">
        <v>120909.79999999999</v>
      </c>
      <c r="D49" s="14">
        <v>139860.77340399739</v>
      </c>
      <c r="E49" s="14">
        <v>5941</v>
      </c>
      <c r="F49" s="14">
        <v>891783.5</v>
      </c>
      <c r="G49" s="14">
        <v>907968.15321115404</v>
      </c>
      <c r="H49" s="14">
        <v>1291</v>
      </c>
    </row>
    <row r="50" spans="1:8" x14ac:dyDescent="0.2">
      <c r="A50" s="2">
        <v>2018</v>
      </c>
      <c r="B50" s="2">
        <v>1</v>
      </c>
      <c r="C50" s="14">
        <v>222964.59999999998</v>
      </c>
      <c r="D50" s="14">
        <v>196598.88077657271</v>
      </c>
      <c r="E50" s="14">
        <v>6025</v>
      </c>
      <c r="F50" s="14">
        <v>1025791.1</v>
      </c>
      <c r="G50" s="14">
        <v>1002882.9446403631</v>
      </c>
      <c r="H50" s="14">
        <v>1334</v>
      </c>
    </row>
    <row r="51" spans="1:8" x14ac:dyDescent="0.2">
      <c r="A51" s="2">
        <v>2018</v>
      </c>
      <c r="B51" s="2">
        <v>2</v>
      </c>
      <c r="C51" s="14">
        <v>208829.59999999998</v>
      </c>
      <c r="D51" s="14">
        <v>218722.92226643939</v>
      </c>
      <c r="E51" s="14">
        <v>6012</v>
      </c>
      <c r="F51" s="14">
        <v>990903.90000000014</v>
      </c>
      <c r="G51" s="14">
        <v>999437.42309515062</v>
      </c>
      <c r="H51" s="14">
        <v>1322</v>
      </c>
    </row>
    <row r="52" spans="1:8" x14ac:dyDescent="0.2">
      <c r="A52" s="2">
        <v>2018</v>
      </c>
      <c r="B52" s="2">
        <v>3</v>
      </c>
      <c r="C52" s="14">
        <v>133554</v>
      </c>
      <c r="D52" s="14">
        <v>158337.09425481714</v>
      </c>
      <c r="E52" s="14">
        <v>6039</v>
      </c>
      <c r="F52" s="14">
        <v>1034607.3999999999</v>
      </c>
      <c r="G52" s="14">
        <v>1055894.5678197509</v>
      </c>
      <c r="H52" s="14">
        <v>1323</v>
      </c>
    </row>
    <row r="53" spans="1:8" x14ac:dyDescent="0.2">
      <c r="A53" s="2">
        <v>2018</v>
      </c>
      <c r="B53" s="2">
        <v>4</v>
      </c>
      <c r="C53" s="14">
        <v>140899.79999999999</v>
      </c>
      <c r="D53" s="14">
        <v>127607.43634651402</v>
      </c>
      <c r="E53" s="14">
        <v>6070</v>
      </c>
      <c r="F53" s="14">
        <v>1047096.9</v>
      </c>
      <c r="G53" s="14">
        <v>1035741.1261879987</v>
      </c>
      <c r="H53" s="14">
        <v>1323</v>
      </c>
    </row>
    <row r="54" spans="1:8" x14ac:dyDescent="0.2">
      <c r="A54" s="2">
        <v>2018</v>
      </c>
      <c r="B54" s="2">
        <v>5</v>
      </c>
      <c r="C54" s="14">
        <v>95992.3</v>
      </c>
      <c r="D54" s="14">
        <v>97608.923050223311</v>
      </c>
      <c r="E54" s="14">
        <v>6076</v>
      </c>
      <c r="F54" s="14">
        <v>944780.5</v>
      </c>
      <c r="G54" s="14">
        <v>946159.88622554811</v>
      </c>
      <c r="H54" s="14">
        <v>1323</v>
      </c>
    </row>
    <row r="55" spans="1:8" x14ac:dyDescent="0.2">
      <c r="A55" s="2">
        <v>2018</v>
      </c>
      <c r="B55" s="2">
        <v>6</v>
      </c>
      <c r="C55" s="14">
        <v>79480.5</v>
      </c>
      <c r="D55" s="14">
        <v>79681.600238567204</v>
      </c>
      <c r="E55" s="14">
        <v>6094</v>
      </c>
      <c r="F55" s="14">
        <v>851407.70000000007</v>
      </c>
      <c r="G55" s="14">
        <v>851578.31609230535</v>
      </c>
      <c r="H55" s="14">
        <v>1320</v>
      </c>
    </row>
    <row r="56" spans="1:8" x14ac:dyDescent="0.2">
      <c r="A56" s="2">
        <v>2018</v>
      </c>
      <c r="B56" s="2">
        <v>7</v>
      </c>
      <c r="C56" s="14">
        <v>73484.5</v>
      </c>
      <c r="D56" s="14">
        <v>73528.219639024028</v>
      </c>
      <c r="E56" s="14">
        <v>6102</v>
      </c>
      <c r="F56" s="14">
        <v>852345.79999999993</v>
      </c>
      <c r="G56" s="14">
        <v>852382.90390712104</v>
      </c>
      <c r="H56" s="14">
        <v>1323</v>
      </c>
    </row>
    <row r="57" spans="1:8" x14ac:dyDescent="0.2">
      <c r="A57" s="2">
        <v>2018</v>
      </c>
      <c r="B57" s="2">
        <v>8</v>
      </c>
      <c r="C57" s="14">
        <v>70258.3</v>
      </c>
      <c r="D57" s="14">
        <v>70258.3</v>
      </c>
      <c r="E57" s="14">
        <v>6100</v>
      </c>
      <c r="F57" s="14">
        <v>830261.2</v>
      </c>
      <c r="G57" s="14">
        <v>830261.2</v>
      </c>
      <c r="H57" s="14">
        <v>1322</v>
      </c>
    </row>
    <row r="58" spans="1:8" x14ac:dyDescent="0.2">
      <c r="A58" s="2">
        <v>2018</v>
      </c>
      <c r="B58" s="2">
        <v>9</v>
      </c>
      <c r="C58" s="14">
        <v>70687.399999999994</v>
      </c>
      <c r="D58" s="14">
        <v>70687.399999999994</v>
      </c>
      <c r="E58" s="14">
        <v>6176</v>
      </c>
      <c r="F58" s="14">
        <v>822233.3</v>
      </c>
      <c r="G58" s="14">
        <v>822233.3</v>
      </c>
      <c r="H58" s="14">
        <v>1328</v>
      </c>
    </row>
    <row r="59" spans="1:8" x14ac:dyDescent="0.2">
      <c r="A59" s="2">
        <v>2018</v>
      </c>
      <c r="B59" s="2">
        <v>10</v>
      </c>
      <c r="C59" s="14">
        <v>71455.100000000006</v>
      </c>
      <c r="D59" s="14">
        <v>71683.095925302754</v>
      </c>
      <c r="E59" s="14">
        <v>6242</v>
      </c>
      <c r="F59" s="14">
        <v>809424.59999999986</v>
      </c>
      <c r="G59" s="14">
        <v>809615.00780723721</v>
      </c>
      <c r="H59" s="14">
        <v>1332</v>
      </c>
    </row>
    <row r="60" spans="1:8" x14ac:dyDescent="0.2">
      <c r="A60" s="2">
        <v>2018</v>
      </c>
      <c r="B60" s="2">
        <v>11</v>
      </c>
      <c r="C60" s="14">
        <v>82718</v>
      </c>
      <c r="D60" s="14">
        <v>88130.932172333036</v>
      </c>
      <c r="E60" s="14">
        <v>6267</v>
      </c>
      <c r="F60" s="14">
        <v>834761.7</v>
      </c>
      <c r="G60" s="14">
        <v>839276.45675395313</v>
      </c>
      <c r="H60" s="14">
        <v>1336</v>
      </c>
    </row>
    <row r="61" spans="1:8" x14ac:dyDescent="0.2">
      <c r="A61" s="2">
        <v>2018</v>
      </c>
      <c r="B61" s="2">
        <v>12</v>
      </c>
      <c r="C61" s="14">
        <v>137032.90000000002</v>
      </c>
      <c r="D61" s="14">
        <v>124533.67508324678</v>
      </c>
      <c r="E61" s="14">
        <v>6340</v>
      </c>
      <c r="F61" s="14">
        <v>940566.8</v>
      </c>
      <c r="G61" s="14">
        <v>930259.55073876528</v>
      </c>
      <c r="H61" s="14">
        <v>1337</v>
      </c>
    </row>
    <row r="62" spans="1:8" x14ac:dyDescent="0.2">
      <c r="A62" s="2">
        <v>2019</v>
      </c>
      <c r="B62" s="2">
        <v>1</v>
      </c>
      <c r="C62" s="14">
        <v>185025.2</v>
      </c>
      <c r="D62" s="14">
        <v>199758.92824644523</v>
      </c>
      <c r="E62" s="14">
        <v>6390</v>
      </c>
      <c r="F62" s="14">
        <v>1065587.2000000002</v>
      </c>
      <c r="G62" s="14">
        <v>1077674.2517963254</v>
      </c>
      <c r="H62" s="14">
        <v>1343</v>
      </c>
    </row>
    <row r="63" spans="1:8" x14ac:dyDescent="0.2">
      <c r="A63" s="2">
        <v>2019</v>
      </c>
      <c r="B63" s="2">
        <v>2</v>
      </c>
      <c r="C63" s="14">
        <v>194536.40000000002</v>
      </c>
      <c r="D63" s="14">
        <v>205054.11195486537</v>
      </c>
      <c r="E63" s="14">
        <v>6365</v>
      </c>
      <c r="F63" s="14">
        <v>1083228.3999999999</v>
      </c>
      <c r="G63" s="14">
        <v>1091864.8854251669</v>
      </c>
      <c r="H63" s="14">
        <v>1338</v>
      </c>
    </row>
    <row r="64" spans="1:8" x14ac:dyDescent="0.2">
      <c r="A64" s="2">
        <v>2019</v>
      </c>
      <c r="B64" s="2">
        <v>3</v>
      </c>
      <c r="C64" s="14">
        <v>132024.20000000001</v>
      </c>
      <c r="D64" s="14">
        <v>168435.70780319447</v>
      </c>
      <c r="E64" s="14">
        <v>6413</v>
      </c>
      <c r="F64" s="14">
        <v>1010157.2999999999</v>
      </c>
      <c r="G64" s="14">
        <v>1039859.2788361411</v>
      </c>
      <c r="H64" s="14">
        <v>1338</v>
      </c>
    </row>
    <row r="65" spans="1:8" x14ac:dyDescent="0.2">
      <c r="A65" s="2">
        <v>2019</v>
      </c>
      <c r="B65" s="2">
        <v>4</v>
      </c>
      <c r="C65" s="14">
        <v>115262.89999999998</v>
      </c>
      <c r="D65" s="14">
        <v>122783.34727709404</v>
      </c>
      <c r="E65" s="14">
        <v>6481</v>
      </c>
      <c r="F65" s="14">
        <v>932117.60000000009</v>
      </c>
      <c r="G65" s="14">
        <v>938202.8560827414</v>
      </c>
      <c r="H65" s="14">
        <v>1340</v>
      </c>
    </row>
    <row r="66" spans="1:8" x14ac:dyDescent="0.2">
      <c r="A66" s="2">
        <v>2019</v>
      </c>
      <c r="B66" s="2">
        <v>5</v>
      </c>
      <c r="C66" s="14">
        <v>92351.599999999991</v>
      </c>
      <c r="D66" s="14">
        <v>95280.871257232546</v>
      </c>
      <c r="E66" s="14">
        <v>6539</v>
      </c>
      <c r="F66" s="14">
        <v>900525.4</v>
      </c>
      <c r="G66" s="14">
        <v>902879.7547978136</v>
      </c>
      <c r="H66" s="14">
        <v>1342</v>
      </c>
    </row>
    <row r="67" spans="1:8" x14ac:dyDescent="0.2">
      <c r="A67" s="2">
        <v>2019</v>
      </c>
      <c r="B67" s="2">
        <v>6</v>
      </c>
      <c r="C67" s="14">
        <v>77610.7</v>
      </c>
      <c r="D67" s="14">
        <v>77827.652828788516</v>
      </c>
      <c r="E67" s="14">
        <v>6587</v>
      </c>
      <c r="F67" s="14">
        <v>828305.20000000007</v>
      </c>
      <c r="G67" s="14">
        <v>828479.56477778917</v>
      </c>
      <c r="H67" s="14">
        <v>1351</v>
      </c>
    </row>
    <row r="68" spans="1:8" x14ac:dyDescent="0.2">
      <c r="A68" s="2">
        <v>2019</v>
      </c>
      <c r="B68" s="2">
        <v>7</v>
      </c>
      <c r="C68" s="14">
        <v>67446.900000000009</v>
      </c>
      <c r="D68" s="14">
        <v>67484.55085846319</v>
      </c>
      <c r="E68" s="14">
        <v>6615</v>
      </c>
      <c r="F68" s="14">
        <v>684692.3</v>
      </c>
      <c r="G68" s="14">
        <v>684722.31805495801</v>
      </c>
      <c r="H68" s="14">
        <v>1345</v>
      </c>
    </row>
    <row r="69" spans="1:8" x14ac:dyDescent="0.2">
      <c r="A69" s="2">
        <v>2019</v>
      </c>
      <c r="B69" s="2">
        <v>8</v>
      </c>
      <c r="C69" s="14">
        <v>67913.900000000009</v>
      </c>
      <c r="D69" s="14">
        <v>67913.900000000009</v>
      </c>
      <c r="E69" s="14">
        <v>6613</v>
      </c>
      <c r="F69" s="14">
        <v>700333.5</v>
      </c>
      <c r="G69" s="14">
        <v>700333.5</v>
      </c>
      <c r="H69" s="14">
        <v>1342</v>
      </c>
    </row>
    <row r="70" spans="1:8" x14ac:dyDescent="0.2">
      <c r="A70" s="2">
        <v>2019</v>
      </c>
      <c r="B70" s="2">
        <v>9</v>
      </c>
      <c r="C70" s="14">
        <v>70318.700000000012</v>
      </c>
      <c r="D70" s="14">
        <v>70318.700000000012</v>
      </c>
      <c r="E70" s="14">
        <v>6631</v>
      </c>
      <c r="F70" s="14">
        <v>723619.1</v>
      </c>
      <c r="G70" s="14">
        <v>723619.1</v>
      </c>
      <c r="H70" s="14">
        <v>1346</v>
      </c>
    </row>
    <row r="71" spans="1:8" x14ac:dyDescent="0.2">
      <c r="A71" s="2">
        <v>2019</v>
      </c>
      <c r="B71" s="2">
        <v>10</v>
      </c>
      <c r="C71" s="14">
        <v>68559.3</v>
      </c>
      <c r="D71" s="14">
        <v>68774.539573587739</v>
      </c>
      <c r="E71" s="14">
        <v>6636</v>
      </c>
      <c r="F71" s="14">
        <v>698551.89999999979</v>
      </c>
      <c r="G71" s="14">
        <v>698723.03525968932</v>
      </c>
      <c r="H71" s="14">
        <v>1345</v>
      </c>
    </row>
    <row r="72" spans="1:8" x14ac:dyDescent="0.2">
      <c r="A72" s="2">
        <v>2019</v>
      </c>
      <c r="B72" s="2">
        <v>11</v>
      </c>
      <c r="C72" s="14">
        <v>82907.900000000009</v>
      </c>
      <c r="D72" s="14">
        <v>86485.259962624899</v>
      </c>
      <c r="E72" s="14">
        <v>6660</v>
      </c>
      <c r="F72" s="14">
        <v>781751.4</v>
      </c>
      <c r="G72" s="14">
        <v>784592.51393658447</v>
      </c>
      <c r="H72" s="14">
        <v>1348</v>
      </c>
    </row>
    <row r="73" spans="1:8" x14ac:dyDescent="0.2">
      <c r="A73" s="2">
        <v>2019</v>
      </c>
      <c r="B73" s="2">
        <v>12</v>
      </c>
      <c r="C73" s="14">
        <v>132313.70000000001</v>
      </c>
      <c r="D73" s="14">
        <v>126836.38581865108</v>
      </c>
      <c r="E73" s="14">
        <v>6801</v>
      </c>
      <c r="F73" s="14">
        <v>891722.99999999988</v>
      </c>
      <c r="G73" s="14">
        <v>887479.84269907395</v>
      </c>
      <c r="H73" s="14">
        <v>1342</v>
      </c>
    </row>
    <row r="74" spans="1:8" x14ac:dyDescent="0.2">
      <c r="A74" s="2">
        <v>2020</v>
      </c>
      <c r="B74" s="2">
        <v>1</v>
      </c>
      <c r="C74" s="14">
        <v>156287</v>
      </c>
      <c r="D74" s="14">
        <v>203069.54065169531</v>
      </c>
      <c r="E74" s="14">
        <v>6776</v>
      </c>
      <c r="F74" s="14">
        <v>1057805.0999999999</v>
      </c>
      <c r="G74" s="14">
        <v>1094220.2882599968</v>
      </c>
      <c r="H74" s="14">
        <v>1345</v>
      </c>
    </row>
    <row r="75" spans="1:8" x14ac:dyDescent="0.2">
      <c r="A75" s="2">
        <v>2020</v>
      </c>
      <c r="B75" s="2">
        <v>2</v>
      </c>
      <c r="C75" s="14">
        <v>159522.10000000003</v>
      </c>
      <c r="D75" s="14">
        <v>192050.30868084246</v>
      </c>
      <c r="E75" s="14">
        <v>6768</v>
      </c>
      <c r="F75" s="14">
        <v>988109.2</v>
      </c>
      <c r="G75" s="14">
        <v>1013371.4999327909</v>
      </c>
      <c r="H75" s="14">
        <v>1341</v>
      </c>
    </row>
    <row r="76" spans="1:8" x14ac:dyDescent="0.2">
      <c r="A76" s="2">
        <v>2020</v>
      </c>
      <c r="B76" s="2">
        <v>3</v>
      </c>
      <c r="C76" s="14">
        <v>139694.70000000001</v>
      </c>
      <c r="D76" s="14">
        <v>159427.976393538</v>
      </c>
      <c r="E76" s="14">
        <v>6798</v>
      </c>
      <c r="F76" s="14">
        <v>949693.7</v>
      </c>
      <c r="G76" s="14">
        <v>964940.22015098459</v>
      </c>
      <c r="H76" s="14">
        <v>1344</v>
      </c>
    </row>
    <row r="77" spans="1:8" x14ac:dyDescent="0.2">
      <c r="A77" s="2">
        <v>2020</v>
      </c>
      <c r="B77" s="2">
        <v>4</v>
      </c>
      <c r="C77" s="14">
        <v>103304.90000000002</v>
      </c>
      <c r="D77" s="14">
        <v>121062.59387184939</v>
      </c>
      <c r="E77" s="14">
        <v>6848</v>
      </c>
      <c r="F77" s="14">
        <v>625968.70000000007</v>
      </c>
      <c r="G77" s="14">
        <v>639360.14494315255</v>
      </c>
      <c r="H77" s="14">
        <v>1341</v>
      </c>
    </row>
    <row r="78" spans="1:8" x14ac:dyDescent="0.2">
      <c r="A78" s="2">
        <v>2020</v>
      </c>
      <c r="B78" s="2">
        <v>5</v>
      </c>
      <c r="C78" s="14">
        <v>90506</v>
      </c>
      <c r="D78" s="14">
        <v>93923.716462564873</v>
      </c>
      <c r="E78" s="14">
        <v>6917</v>
      </c>
      <c r="F78" s="14">
        <v>548548</v>
      </c>
      <c r="G78" s="14">
        <v>551099.34616465913</v>
      </c>
      <c r="H78" s="14">
        <v>1340</v>
      </c>
    </row>
    <row r="79" spans="1:8" x14ac:dyDescent="0.2">
      <c r="A79" s="2">
        <v>2020</v>
      </c>
      <c r="B79" s="2">
        <v>6</v>
      </c>
      <c r="C79" s="14">
        <v>80675.700000000012</v>
      </c>
      <c r="D79" s="14">
        <v>80805.679830130466</v>
      </c>
      <c r="E79" s="14">
        <v>6971</v>
      </c>
      <c r="F79" s="14">
        <v>643078.30000000005</v>
      </c>
      <c r="G79" s="14">
        <v>643175.62100434164</v>
      </c>
      <c r="H79" s="14">
        <v>1350</v>
      </c>
    </row>
    <row r="80" spans="1:8" x14ac:dyDescent="0.2">
      <c r="A80" s="2">
        <v>2020</v>
      </c>
      <c r="B80" s="2">
        <v>7</v>
      </c>
      <c r="C80" s="14">
        <v>72337.999999999985</v>
      </c>
      <c r="D80" s="14">
        <v>72377.744146484256</v>
      </c>
      <c r="E80" s="14">
        <v>7010</v>
      </c>
      <c r="F80" s="14">
        <v>632669.4</v>
      </c>
      <c r="G80" s="14">
        <v>632699.04501923395</v>
      </c>
      <c r="H80" s="14">
        <v>1349</v>
      </c>
    </row>
    <row r="81" spans="1:8" x14ac:dyDescent="0.2">
      <c r="A81" s="2">
        <v>2020</v>
      </c>
      <c r="B81" s="2">
        <v>8</v>
      </c>
      <c r="C81" s="14">
        <v>71930.899999999994</v>
      </c>
      <c r="D81" s="14">
        <v>71930.899999999994</v>
      </c>
      <c r="E81" s="14">
        <v>7038</v>
      </c>
      <c r="F81" s="14">
        <v>639350.1</v>
      </c>
      <c r="G81" s="14">
        <v>639350.1</v>
      </c>
      <c r="H81" s="14">
        <v>1351</v>
      </c>
    </row>
    <row r="82" spans="1:8" x14ac:dyDescent="0.2">
      <c r="A82" s="2">
        <v>2020</v>
      </c>
      <c r="B82" s="2">
        <v>9</v>
      </c>
      <c r="C82" s="14">
        <v>68700.799999999988</v>
      </c>
      <c r="D82" s="14">
        <v>68700.799999999988</v>
      </c>
      <c r="E82" s="14">
        <v>7084</v>
      </c>
      <c r="F82" s="14">
        <v>623645.29999999993</v>
      </c>
      <c r="G82" s="14">
        <v>623645.29999999993</v>
      </c>
      <c r="H82" s="14">
        <v>1350</v>
      </c>
    </row>
    <row r="83" spans="1:8" x14ac:dyDescent="0.2">
      <c r="A83" s="2">
        <v>2020</v>
      </c>
      <c r="B83" s="2">
        <v>10</v>
      </c>
      <c r="C83" s="14">
        <v>74571.500000000015</v>
      </c>
      <c r="D83" s="14">
        <v>74745.462979553122</v>
      </c>
      <c r="E83" s="14">
        <v>7087</v>
      </c>
      <c r="F83" s="14">
        <v>640950.19999999995</v>
      </c>
      <c r="G83" s="14">
        <v>641079.75462170772</v>
      </c>
      <c r="H83" s="14">
        <v>1346</v>
      </c>
    </row>
    <row r="84" spans="1:8" x14ac:dyDescent="0.2">
      <c r="A84" s="2">
        <v>2020</v>
      </c>
      <c r="B84" s="2">
        <v>11</v>
      </c>
      <c r="C84" s="14">
        <v>85677.700000000012</v>
      </c>
      <c r="D84" s="14">
        <v>94172.134056729701</v>
      </c>
      <c r="E84" s="14">
        <v>7122</v>
      </c>
      <c r="F84" s="14">
        <v>759482.70000000007</v>
      </c>
      <c r="G84" s="14">
        <v>765795.02984536544</v>
      </c>
      <c r="H84" s="14">
        <v>1350</v>
      </c>
    </row>
    <row r="85" spans="1:8" x14ac:dyDescent="0.2">
      <c r="A85" s="2">
        <v>2020</v>
      </c>
      <c r="B85" s="2">
        <v>12</v>
      </c>
      <c r="C85" s="14">
        <v>122474.59999999999</v>
      </c>
      <c r="D85" s="14">
        <v>125997.76118027506</v>
      </c>
      <c r="E85" s="14">
        <v>7171</v>
      </c>
      <c r="F85" s="14">
        <v>818369.90000000014</v>
      </c>
      <c r="G85" s="14">
        <v>820966.00399334659</v>
      </c>
      <c r="H85" s="14">
        <v>1353</v>
      </c>
    </row>
    <row r="86" spans="1:8" x14ac:dyDescent="0.2">
      <c r="A86" s="2">
        <v>2021</v>
      </c>
      <c r="B86" s="2">
        <v>1</v>
      </c>
      <c r="C86" s="14">
        <v>208465.40000000002</v>
      </c>
      <c r="D86" s="14">
        <v>173252.51242948079</v>
      </c>
      <c r="E86" s="14">
        <v>7233</v>
      </c>
      <c r="F86" s="14">
        <v>997839.9</v>
      </c>
      <c r="G86" s="14">
        <v>972106.36279860511</v>
      </c>
      <c r="H86" s="14">
        <v>1357</v>
      </c>
    </row>
    <row r="87" spans="1:8" x14ac:dyDescent="0.2">
      <c r="A87" s="2">
        <v>2021</v>
      </c>
      <c r="B87" s="2">
        <v>2</v>
      </c>
      <c r="C87" s="14">
        <v>187650.19999999998</v>
      </c>
      <c r="D87" s="14">
        <v>187754.78285990935</v>
      </c>
      <c r="E87" s="14">
        <v>7297</v>
      </c>
      <c r="F87" s="14">
        <v>937631.29999999993</v>
      </c>
      <c r="G87" s="14">
        <v>937707.12866578868</v>
      </c>
      <c r="H87" s="14">
        <v>1361</v>
      </c>
    </row>
    <row r="88" spans="1:8" x14ac:dyDescent="0.2">
      <c r="A88" s="2">
        <v>2021</v>
      </c>
      <c r="B88" s="2">
        <v>3</v>
      </c>
      <c r="C88" s="14">
        <v>146859.70000000001</v>
      </c>
      <c r="D88" s="14">
        <v>181221.79768361681</v>
      </c>
      <c r="E88" s="14">
        <v>7360</v>
      </c>
      <c r="F88" s="14">
        <v>928405.99999999988</v>
      </c>
      <c r="G88" s="14">
        <v>953095.50227499299</v>
      </c>
      <c r="H88" s="14">
        <v>1357</v>
      </c>
    </row>
    <row r="89" spans="1:8" x14ac:dyDescent="0.2">
      <c r="A89" s="2">
        <v>2021</v>
      </c>
      <c r="B89" s="2">
        <v>4</v>
      </c>
      <c r="C89" s="14">
        <v>133241.50000000003</v>
      </c>
      <c r="D89" s="14">
        <v>134617.05759515631</v>
      </c>
      <c r="E89" s="14">
        <v>7401</v>
      </c>
      <c r="F89" s="14">
        <v>973921.70000000007</v>
      </c>
      <c r="G89" s="14">
        <v>974913.49238025513</v>
      </c>
      <c r="H89" s="14">
        <v>1362</v>
      </c>
    </row>
    <row r="90" spans="1:8" x14ac:dyDescent="0.2">
      <c r="A90" s="2">
        <v>2021</v>
      </c>
      <c r="B90" s="2">
        <v>5</v>
      </c>
      <c r="C90" s="14">
        <v>94644.500000000015</v>
      </c>
      <c r="D90" s="14">
        <v>95106.59969929888</v>
      </c>
      <c r="E90" s="14">
        <v>7484</v>
      </c>
      <c r="F90" s="14">
        <v>774955.6</v>
      </c>
      <c r="G90" s="14">
        <v>775287.8405018904</v>
      </c>
      <c r="H90" s="14">
        <v>1366</v>
      </c>
    </row>
    <row r="91" spans="1:8" x14ac:dyDescent="0.2">
      <c r="A91" s="2">
        <v>2021</v>
      </c>
      <c r="B91" s="2">
        <v>6</v>
      </c>
      <c r="C91" s="14">
        <v>83608.299999999988</v>
      </c>
      <c r="D91" s="14">
        <v>83856.606258968692</v>
      </c>
      <c r="E91" s="14">
        <v>7533</v>
      </c>
      <c r="F91" s="14">
        <v>754475.6</v>
      </c>
      <c r="G91" s="14">
        <v>754653.65658527194</v>
      </c>
      <c r="H91" s="14">
        <v>1367</v>
      </c>
    </row>
    <row r="92" spans="1:8" x14ac:dyDescent="0.2">
      <c r="A92" s="2">
        <v>2021</v>
      </c>
      <c r="B92" s="2">
        <v>7</v>
      </c>
      <c r="C92" s="14">
        <v>75714.5</v>
      </c>
      <c r="D92" s="14">
        <v>75756.415752855697</v>
      </c>
      <c r="E92" s="14">
        <v>7567</v>
      </c>
      <c r="F92" s="14">
        <v>746728.3</v>
      </c>
      <c r="G92" s="14">
        <v>746758.25374531629</v>
      </c>
      <c r="H92" s="14">
        <v>1367</v>
      </c>
    </row>
    <row r="93" spans="1:8" x14ac:dyDescent="0.2">
      <c r="A93" s="2">
        <v>2021</v>
      </c>
      <c r="B93" s="2">
        <v>8</v>
      </c>
      <c r="C93" s="14">
        <v>69619.700000000012</v>
      </c>
      <c r="D93" s="14">
        <v>69619.700000000012</v>
      </c>
      <c r="E93" s="14">
        <v>7626</v>
      </c>
      <c r="F93" s="14">
        <v>722527.70000000007</v>
      </c>
      <c r="G93" s="14">
        <v>722527.70000000007</v>
      </c>
      <c r="H93" s="14">
        <v>1365</v>
      </c>
    </row>
    <row r="94" spans="1:8" x14ac:dyDescent="0.2">
      <c r="A94" s="2">
        <v>2021</v>
      </c>
      <c r="B94" s="2">
        <v>9</v>
      </c>
      <c r="C94" s="14">
        <v>74241.2</v>
      </c>
      <c r="D94" s="14">
        <v>74241.2</v>
      </c>
      <c r="E94" s="14">
        <v>7660</v>
      </c>
      <c r="F94" s="14">
        <v>763722.99999999988</v>
      </c>
      <c r="G94" s="14">
        <v>763722.99999999988</v>
      </c>
      <c r="H94" s="14">
        <v>1362</v>
      </c>
    </row>
    <row r="95" spans="1:8" x14ac:dyDescent="0.2">
      <c r="A95" s="2">
        <v>2021</v>
      </c>
      <c r="B95" s="2">
        <v>10</v>
      </c>
      <c r="C95" s="14">
        <v>75899.7</v>
      </c>
      <c r="D95" s="14">
        <v>76134.285102172609</v>
      </c>
      <c r="E95" s="14">
        <v>7750</v>
      </c>
      <c r="F95" s="14">
        <v>733319.40000000014</v>
      </c>
      <c r="G95" s="14">
        <v>733482.54264160094</v>
      </c>
      <c r="H95" s="14">
        <v>1361</v>
      </c>
    </row>
    <row r="96" spans="1:8" x14ac:dyDescent="0.2">
      <c r="A96" s="2">
        <v>2021</v>
      </c>
      <c r="B96" s="2">
        <v>11</v>
      </c>
      <c r="C96" s="14">
        <v>97373.499999999985</v>
      </c>
      <c r="D96" s="14">
        <v>99635.971383540338</v>
      </c>
      <c r="E96" s="14">
        <v>7819</v>
      </c>
      <c r="F96" s="14">
        <v>819715.1</v>
      </c>
      <c r="G96" s="14">
        <v>821283.85213241901</v>
      </c>
      <c r="H96" s="14">
        <v>1367</v>
      </c>
    </row>
    <row r="97" spans="1:8" x14ac:dyDescent="0.2">
      <c r="A97" s="2">
        <v>2021</v>
      </c>
      <c r="B97" s="2">
        <v>12</v>
      </c>
      <c r="C97" s="14">
        <v>138630.39999999999</v>
      </c>
      <c r="D97" s="14">
        <v>155208.27455088982</v>
      </c>
      <c r="E97" s="14">
        <v>7889</v>
      </c>
      <c r="F97" s="14">
        <v>968760.89999999991</v>
      </c>
      <c r="G97" s="14">
        <v>980181.3730343607</v>
      </c>
      <c r="H97" s="14">
        <v>1369</v>
      </c>
    </row>
    <row r="98" spans="1:8" x14ac:dyDescent="0.2">
      <c r="A98" s="2">
        <v>2022</v>
      </c>
      <c r="B98" s="2">
        <v>1</v>
      </c>
      <c r="C98" s="14">
        <v>157899.5</v>
      </c>
      <c r="D98" s="14">
        <v>231284.6172723413</v>
      </c>
      <c r="E98" s="14">
        <v>7934</v>
      </c>
      <c r="F98" s="14">
        <v>988044.80000000005</v>
      </c>
      <c r="G98" s="14">
        <v>1038346.3761374882</v>
      </c>
      <c r="H98" s="14">
        <v>1369</v>
      </c>
    </row>
    <row r="99" spans="1:8" x14ac:dyDescent="0.2">
      <c r="A99" s="2">
        <v>2022</v>
      </c>
      <c r="B99" s="2">
        <v>2</v>
      </c>
      <c r="C99" s="14">
        <v>197340.9</v>
      </c>
      <c r="D99" s="14">
        <v>183543.32154967618</v>
      </c>
      <c r="E99" s="14">
        <v>7970</v>
      </c>
      <c r="F99" s="14">
        <v>938638.5</v>
      </c>
      <c r="G99" s="14">
        <v>929196.24051249668</v>
      </c>
      <c r="H99" s="14">
        <v>1372</v>
      </c>
    </row>
    <row r="100" spans="1:8" x14ac:dyDescent="0.2">
      <c r="A100" s="2">
        <v>2022</v>
      </c>
      <c r="B100" s="2">
        <v>3</v>
      </c>
      <c r="C100" s="14">
        <v>148421.1</v>
      </c>
      <c r="D100" s="14">
        <v>184802.6404804723</v>
      </c>
      <c r="E100" s="14">
        <v>8031</v>
      </c>
      <c r="F100" s="14">
        <v>955511.29999999993</v>
      </c>
      <c r="G100" s="14">
        <v>980416.72121529886</v>
      </c>
      <c r="H100" s="14">
        <v>1382</v>
      </c>
    </row>
    <row r="101" spans="1:8" x14ac:dyDescent="0.2">
      <c r="A101" s="2">
        <v>2022</v>
      </c>
      <c r="B101" s="2">
        <v>4</v>
      </c>
      <c r="C101" s="14">
        <v>114756.79999999999</v>
      </c>
      <c r="D101" s="14">
        <v>131627.05996879903</v>
      </c>
      <c r="E101" s="14">
        <v>8121</v>
      </c>
      <c r="F101" s="14">
        <v>866011.20000000007</v>
      </c>
      <c r="G101" s="14">
        <v>877448.82166566292</v>
      </c>
      <c r="H101" s="14">
        <v>1384</v>
      </c>
    </row>
    <row r="102" spans="1:8" x14ac:dyDescent="0.2">
      <c r="A102" s="2">
        <v>2022</v>
      </c>
      <c r="B102" s="2">
        <v>5</v>
      </c>
      <c r="C102" s="14">
        <v>101685.79999999999</v>
      </c>
      <c r="D102" s="14">
        <v>103065.00022207099</v>
      </c>
      <c r="E102" s="14">
        <v>8102</v>
      </c>
      <c r="F102" s="14">
        <v>844063.2</v>
      </c>
      <c r="G102" s="14">
        <v>845000.20585883595</v>
      </c>
      <c r="H102" s="14">
        <v>1383</v>
      </c>
    </row>
    <row r="103" spans="1:8" x14ac:dyDescent="0.2">
      <c r="A103" s="2">
        <v>2022</v>
      </c>
      <c r="B103" s="2">
        <v>6</v>
      </c>
      <c r="C103" s="14">
        <v>76301</v>
      </c>
      <c r="D103" s="14">
        <v>76564.842284974759</v>
      </c>
      <c r="E103" s="14">
        <v>8143</v>
      </c>
      <c r="F103" s="14">
        <v>716406.9</v>
      </c>
      <c r="G103" s="14">
        <v>716585.29767567222</v>
      </c>
      <c r="H103" s="14">
        <v>1382</v>
      </c>
    </row>
    <row r="104" spans="1:8" x14ac:dyDescent="0.2">
      <c r="A104" s="2">
        <v>2022</v>
      </c>
      <c r="B104" s="2">
        <v>7</v>
      </c>
      <c r="C104" s="14">
        <v>70431</v>
      </c>
      <c r="D104" s="14">
        <v>70475.284874943871</v>
      </c>
      <c r="E104" s="14">
        <v>8129</v>
      </c>
      <c r="F104" s="14">
        <v>697444.7</v>
      </c>
      <c r="G104" s="14">
        <v>697474.73710202542</v>
      </c>
      <c r="H104" s="14">
        <v>1384</v>
      </c>
    </row>
    <row r="105" spans="1:8" x14ac:dyDescent="0.2">
      <c r="A105" s="2">
        <v>2022</v>
      </c>
      <c r="B105" s="2">
        <v>8</v>
      </c>
      <c r="C105" s="14">
        <v>68331.700000000012</v>
      </c>
      <c r="D105" s="14">
        <v>68331.700000000012</v>
      </c>
      <c r="E105" s="14">
        <v>8188</v>
      </c>
      <c r="F105" s="14">
        <v>726390.49999999988</v>
      </c>
      <c r="G105" s="14">
        <v>726390.49999999988</v>
      </c>
      <c r="H105" s="14">
        <v>1385</v>
      </c>
    </row>
    <row r="106" spans="1:8" x14ac:dyDescent="0.2">
      <c r="A106" s="2">
        <v>2022</v>
      </c>
      <c r="B106" s="2">
        <v>9</v>
      </c>
      <c r="C106" s="14">
        <v>71851.999999999985</v>
      </c>
      <c r="D106" s="14">
        <v>71851.999999999985</v>
      </c>
      <c r="E106" s="14">
        <v>8231</v>
      </c>
      <c r="F106" s="14">
        <v>690487.7</v>
      </c>
      <c r="G106" s="14">
        <v>690487.7</v>
      </c>
      <c r="H106" s="14">
        <v>1384</v>
      </c>
    </row>
    <row r="107" spans="1:8" x14ac:dyDescent="0.2">
      <c r="A107" s="2">
        <v>2022</v>
      </c>
      <c r="B107" s="2">
        <v>10</v>
      </c>
      <c r="C107" s="14">
        <v>85857.699999999983</v>
      </c>
      <c r="D107" s="14">
        <v>85190.268480559011</v>
      </c>
      <c r="E107" s="14">
        <v>8285</v>
      </c>
      <c r="F107" s="14">
        <v>727590.5</v>
      </c>
      <c r="G107" s="14">
        <v>727146.83176647802</v>
      </c>
      <c r="H107" s="14">
        <v>1383</v>
      </c>
    </row>
    <row r="108" spans="1:8" x14ac:dyDescent="0.2">
      <c r="A108" s="2">
        <v>2022</v>
      </c>
      <c r="B108" s="2">
        <v>11</v>
      </c>
      <c r="C108" s="14">
        <v>84693.699999999983</v>
      </c>
      <c r="D108" s="14">
        <v>89230.031353265731</v>
      </c>
      <c r="E108" s="14">
        <v>8291</v>
      </c>
      <c r="F108" s="14">
        <v>683919.89999999991</v>
      </c>
      <c r="G108" s="14">
        <v>686943.6058808848</v>
      </c>
      <c r="H108" s="14">
        <v>1388</v>
      </c>
    </row>
    <row r="109" spans="1:8" x14ac:dyDescent="0.2">
      <c r="A109" s="2">
        <v>2022</v>
      </c>
      <c r="B109" s="2">
        <v>12</v>
      </c>
      <c r="C109" s="14">
        <v>104765.29999999999</v>
      </c>
      <c r="D109" s="14">
        <v>141937.23608958771</v>
      </c>
      <c r="E109" s="14">
        <v>8337</v>
      </c>
      <c r="F109" s="14">
        <v>801186.79999999993</v>
      </c>
      <c r="G109" s="14">
        <v>825823.08880219108</v>
      </c>
      <c r="H109" s="14">
        <v>1388</v>
      </c>
    </row>
    <row r="110" spans="1:8" x14ac:dyDescent="0.2">
      <c r="A110" s="2">
        <v>2023</v>
      </c>
      <c r="B110" s="2">
        <v>1</v>
      </c>
      <c r="C110" s="14">
        <v>240827.25665020905</v>
      </c>
      <c r="D110" s="14">
        <v>240827.25665020905</v>
      </c>
      <c r="E110" s="14">
        <v>8499.7915125983618</v>
      </c>
      <c r="F110" s="14">
        <v>1009335.969365665</v>
      </c>
      <c r="G110" s="14">
        <v>1009335.969365665</v>
      </c>
      <c r="H110" s="14">
        <v>1385.6614313319849</v>
      </c>
    </row>
    <row r="111" spans="1:8" x14ac:dyDescent="0.2">
      <c r="A111" s="2">
        <v>2023</v>
      </c>
      <c r="B111" s="2">
        <v>2</v>
      </c>
      <c r="C111" s="14">
        <v>258569.38421472651</v>
      </c>
      <c r="D111" s="14">
        <v>258569.38421472651</v>
      </c>
      <c r="E111" s="14">
        <v>8529.0527085430367</v>
      </c>
      <c r="F111" s="14">
        <v>1014566.1746752069</v>
      </c>
      <c r="G111" s="14">
        <v>1014566.1746752069</v>
      </c>
      <c r="H111" s="14">
        <v>1386.5819392237827</v>
      </c>
    </row>
    <row r="112" spans="1:8" x14ac:dyDescent="0.2">
      <c r="A112" s="2">
        <v>2023</v>
      </c>
      <c r="B112" s="2">
        <v>3</v>
      </c>
      <c r="C112" s="14">
        <v>197358.50118730444</v>
      </c>
      <c r="D112" s="14">
        <v>197358.50118730444</v>
      </c>
      <c r="E112" s="14">
        <v>8558.507306377609</v>
      </c>
      <c r="F112" s="14">
        <v>1002093.4615963469</v>
      </c>
      <c r="G112" s="14">
        <v>1002093.4615963469</v>
      </c>
      <c r="H112" s="14">
        <v>1387.6009170518967</v>
      </c>
    </row>
    <row r="113" spans="1:8" x14ac:dyDescent="0.2">
      <c r="A113" s="2">
        <v>2023</v>
      </c>
      <c r="B113" s="2">
        <v>4</v>
      </c>
      <c r="C113" s="14">
        <v>125387.78426225355</v>
      </c>
      <c r="D113" s="14">
        <v>125387.78426225355</v>
      </c>
      <c r="E113" s="14">
        <v>8588.1441779700162</v>
      </c>
      <c r="F113" s="14">
        <v>900277.67979840038</v>
      </c>
      <c r="G113" s="14">
        <v>900277.67979840038</v>
      </c>
      <c r="H113" s="14">
        <v>1388.6993884161636</v>
      </c>
    </row>
    <row r="114" spans="1:8" x14ac:dyDescent="0.2">
      <c r="A114" s="2">
        <v>2023</v>
      </c>
      <c r="B114" s="2">
        <v>5</v>
      </c>
      <c r="C114" s="14">
        <v>94572.894800908951</v>
      </c>
      <c r="D114" s="14">
        <v>94572.894800908951</v>
      </c>
      <c r="E114" s="14">
        <v>8617.9528354886752</v>
      </c>
      <c r="F114" s="14">
        <v>796115.72400640778</v>
      </c>
      <c r="G114" s="14">
        <v>796115.72400640778</v>
      </c>
      <c r="H114" s="14">
        <v>1389.8620339083566</v>
      </c>
    </row>
    <row r="115" spans="1:8" x14ac:dyDescent="0.2">
      <c r="A115" s="2">
        <v>2023</v>
      </c>
      <c r="B115" s="2">
        <v>6</v>
      </c>
      <c r="C115" s="14">
        <v>88878.150122033854</v>
      </c>
      <c r="D115" s="14">
        <v>88878.150122033854</v>
      </c>
      <c r="E115" s="14">
        <v>8647.9233945603119</v>
      </c>
      <c r="F115" s="14">
        <v>764348.91262596985</v>
      </c>
      <c r="G115" s="14">
        <v>764348.91262596985</v>
      </c>
      <c r="H115" s="14">
        <v>1391.0764863636623</v>
      </c>
    </row>
    <row r="116" spans="1:8" x14ac:dyDescent="0.2">
      <c r="A116" s="2">
        <v>2023</v>
      </c>
      <c r="B116" s="2">
        <v>7</v>
      </c>
      <c r="C116" s="14">
        <v>74232.320630391347</v>
      </c>
      <c r="D116" s="14">
        <v>74232.320630391347</v>
      </c>
      <c r="E116" s="14">
        <v>8678.0465395476203</v>
      </c>
      <c r="F116" s="14">
        <v>722593.44867978606</v>
      </c>
      <c r="G116" s="14">
        <v>722593.44867978606</v>
      </c>
      <c r="H116" s="14">
        <v>1392.3327619260929</v>
      </c>
    </row>
    <row r="117" spans="1:8" x14ac:dyDescent="0.2">
      <c r="A117" s="2">
        <v>2023</v>
      </c>
      <c r="B117" s="2">
        <v>8</v>
      </c>
      <c r="C117" s="14">
        <v>67110.757650607396</v>
      </c>
      <c r="D117" s="14">
        <v>67110.757650607396</v>
      </c>
      <c r="E117" s="14">
        <v>8704.0867439678714</v>
      </c>
      <c r="F117" s="14">
        <v>720313.54466025648</v>
      </c>
      <c r="G117" s="14">
        <v>720313.54466025648</v>
      </c>
      <c r="H117" s="14">
        <v>1393.1408161965264</v>
      </c>
    </row>
    <row r="118" spans="1:8" x14ac:dyDescent="0.2">
      <c r="A118" s="2">
        <v>2023</v>
      </c>
      <c r="B118" s="2">
        <v>9</v>
      </c>
      <c r="C118" s="14">
        <v>83695.244633346054</v>
      </c>
      <c r="D118" s="14">
        <v>83695.244633346054</v>
      </c>
      <c r="E118" s="14">
        <v>8730.2624802222326</v>
      </c>
      <c r="F118" s="14">
        <v>713604.00671698444</v>
      </c>
      <c r="G118" s="14">
        <v>713604.00671698444</v>
      </c>
      <c r="H118" s="14">
        <v>1393.9761271254631</v>
      </c>
    </row>
    <row r="119" spans="1:8" x14ac:dyDescent="0.2">
      <c r="A119" s="2">
        <v>2023</v>
      </c>
      <c r="B119" s="2">
        <v>10</v>
      </c>
      <c r="C119" s="14">
        <v>86330.119805245529</v>
      </c>
      <c r="D119" s="14">
        <v>86330.119805245529</v>
      </c>
      <c r="E119" s="14">
        <v>8756.5659499580161</v>
      </c>
      <c r="F119" s="14">
        <v>713493.93842501449</v>
      </c>
      <c r="G119" s="14">
        <v>713493.93842501449</v>
      </c>
      <c r="H119" s="14">
        <v>1394.8334420106225</v>
      </c>
    </row>
    <row r="120" spans="1:8" x14ac:dyDescent="0.2">
      <c r="A120" s="2">
        <v>2023</v>
      </c>
      <c r="B120" s="2">
        <v>11</v>
      </c>
      <c r="C120" s="14">
        <v>107085.26636031708</v>
      </c>
      <c r="D120" s="14">
        <v>107085.26636031708</v>
      </c>
      <c r="E120" s="14">
        <v>8782.9898035311671</v>
      </c>
      <c r="F120" s="14">
        <v>806371.68112747697</v>
      </c>
      <c r="G120" s="14">
        <v>806371.68112747697</v>
      </c>
      <c r="H120" s="14">
        <v>1395.7085204117861</v>
      </c>
    </row>
    <row r="121" spans="1:8" x14ac:dyDescent="0.2">
      <c r="A121" s="2">
        <v>2023</v>
      </c>
      <c r="B121" s="2">
        <v>12</v>
      </c>
      <c r="C121" s="14">
        <v>180504.99637177662</v>
      </c>
      <c r="D121" s="14">
        <v>180504.99637177662</v>
      </c>
      <c r="E121" s="14">
        <v>8809.5271141880712</v>
      </c>
      <c r="F121" s="14">
        <v>976483.68718302622</v>
      </c>
      <c r="G121" s="14">
        <v>976483.68718302622</v>
      </c>
      <c r="H121" s="14">
        <v>1396.5979390751086</v>
      </c>
    </row>
    <row r="122" spans="1:8" x14ac:dyDescent="0.2">
      <c r="A122" s="2">
        <v>2024</v>
      </c>
      <c r="B122" s="2">
        <v>1</v>
      </c>
      <c r="C122" s="14">
        <v>251374.12131631174</v>
      </c>
      <c r="D122" s="14">
        <v>251374.12131631174</v>
      </c>
      <c r="E122" s="14">
        <v>8936.171353732916</v>
      </c>
      <c r="F122" s="14">
        <v>1043025.1053569132</v>
      </c>
      <c r="G122" s="14">
        <v>1043025.1053569132</v>
      </c>
      <c r="H122" s="14">
        <v>1397.49893445099</v>
      </c>
    </row>
    <row r="123" spans="1:8" x14ac:dyDescent="0.2">
      <c r="A123" s="2">
        <v>2024</v>
      </c>
      <c r="B123" s="2">
        <v>2</v>
      </c>
      <c r="C123" s="14">
        <v>269932.60745096166</v>
      </c>
      <c r="D123" s="14">
        <v>269932.60745096166</v>
      </c>
      <c r="E123" s="14">
        <v>8962.9163695950592</v>
      </c>
      <c r="F123" s="14">
        <v>1047340.4980532759</v>
      </c>
      <c r="G123" s="14">
        <v>1047340.4980532759</v>
      </c>
      <c r="H123" s="14">
        <v>1398.4092755607346</v>
      </c>
    </row>
    <row r="124" spans="1:8" x14ac:dyDescent="0.2">
      <c r="A124" s="2">
        <v>2024</v>
      </c>
      <c r="B124" s="2">
        <v>3</v>
      </c>
      <c r="C124" s="14">
        <v>206128.36827245163</v>
      </c>
      <c r="D124" s="14">
        <v>206128.36827245163</v>
      </c>
      <c r="E124" s="14">
        <v>8989.7563632160363</v>
      </c>
      <c r="F124" s="14">
        <v>1034374.2636745815</v>
      </c>
      <c r="G124" s="14">
        <v>1034374.2636745815</v>
      </c>
      <c r="H124" s="14">
        <v>1399.3271613634131</v>
      </c>
    </row>
    <row r="125" spans="1:8" x14ac:dyDescent="0.2">
      <c r="A125" s="2">
        <v>2024</v>
      </c>
      <c r="B125" s="2">
        <v>4</v>
      </c>
      <c r="C125" s="14">
        <v>131059.51831757663</v>
      </c>
      <c r="D125" s="14">
        <v>131059.51831757663</v>
      </c>
      <c r="E125" s="14">
        <v>9016.6858696800555</v>
      </c>
      <c r="F125" s="14">
        <v>931447.62562672875</v>
      </c>
      <c r="G125" s="14">
        <v>931447.62562672875</v>
      </c>
      <c r="H125" s="14">
        <v>1400.2511379014259</v>
      </c>
    </row>
    <row r="126" spans="1:8" x14ac:dyDescent="0.2">
      <c r="A126" s="2">
        <v>2024</v>
      </c>
      <c r="B126" s="2">
        <v>5</v>
      </c>
      <c r="C126" s="14">
        <v>98967.650880511777</v>
      </c>
      <c r="D126" s="14">
        <v>98967.650880511777</v>
      </c>
      <c r="E126" s="14">
        <v>9043.6997385165741</v>
      </c>
      <c r="F126" s="14">
        <v>825860.40624036244</v>
      </c>
      <c r="G126" s="14">
        <v>825860.40624036244</v>
      </c>
      <c r="H126" s="14">
        <v>1401.1800314131629</v>
      </c>
    </row>
    <row r="127" spans="1:8" x14ac:dyDescent="0.2">
      <c r="A127" s="2">
        <v>2024</v>
      </c>
      <c r="B127" s="2">
        <v>6</v>
      </c>
      <c r="C127" s="14">
        <v>93005.320592210672</v>
      </c>
      <c r="D127" s="14">
        <v>93005.320592210672</v>
      </c>
      <c r="E127" s="14">
        <v>9070.793115607441</v>
      </c>
      <c r="F127" s="14">
        <v>793309.85159500979</v>
      </c>
      <c r="G127" s="14">
        <v>793309.85159500979</v>
      </c>
      <c r="H127" s="14">
        <v>1402.1128943356982</v>
      </c>
    </row>
    <row r="128" spans="1:8" x14ac:dyDescent="0.2">
      <c r="A128" s="2">
        <v>2024</v>
      </c>
      <c r="B128" s="2">
        <v>7</v>
      </c>
      <c r="C128" s="14">
        <v>77651.01312721362</v>
      </c>
      <c r="D128" s="14">
        <v>77651.01312721362</v>
      </c>
      <c r="E128" s="14">
        <v>9097.9614261351362</v>
      </c>
      <c r="F128" s="14">
        <v>750548.35676268383</v>
      </c>
      <c r="G128" s="14">
        <v>750548.35676268383</v>
      </c>
      <c r="H128" s="14">
        <v>1403.0489617134472</v>
      </c>
    </row>
    <row r="129" spans="1:8" x14ac:dyDescent="0.2">
      <c r="A129" s="2">
        <v>2024</v>
      </c>
      <c r="B129" s="2">
        <v>8</v>
      </c>
      <c r="C129" s="14">
        <v>70211.481944500265</v>
      </c>
      <c r="D129" s="14">
        <v>70211.481944500265</v>
      </c>
      <c r="E129" s="14">
        <v>9125.2626255983505</v>
      </c>
      <c r="F129" s="14">
        <v>747634.63210951642</v>
      </c>
      <c r="G129" s="14">
        <v>747634.63210951642</v>
      </c>
      <c r="H129" s="14">
        <v>1403.7784662505671</v>
      </c>
    </row>
    <row r="130" spans="1:8" x14ac:dyDescent="0.2">
      <c r="A130" s="2">
        <v>2024</v>
      </c>
      <c r="B130" s="2">
        <v>9</v>
      </c>
      <c r="C130" s="14">
        <v>87550.528835368372</v>
      </c>
      <c r="D130" s="14">
        <v>87550.528835368372</v>
      </c>
      <c r="E130" s="14">
        <v>9152.6303834072969</v>
      </c>
      <c r="F130" s="14">
        <v>740657.04205253511</v>
      </c>
      <c r="G130" s="14">
        <v>740657.04205253511</v>
      </c>
      <c r="H130" s="14">
        <v>1404.5100591724929</v>
      </c>
    </row>
    <row r="131" spans="1:8" x14ac:dyDescent="0.2">
      <c r="A131" s="2">
        <v>2024</v>
      </c>
      <c r="B131" s="2">
        <v>10</v>
      </c>
      <c r="C131" s="14">
        <v>90325.648005473544</v>
      </c>
      <c r="D131" s="14">
        <v>90325.648005473544</v>
      </c>
      <c r="E131" s="14">
        <v>9180.0608698679735</v>
      </c>
      <c r="F131" s="14">
        <v>739760.22322424955</v>
      </c>
      <c r="G131" s="14">
        <v>739760.22322424955</v>
      </c>
      <c r="H131" s="14">
        <v>1405.2433380211005</v>
      </c>
    </row>
    <row r="132" spans="1:8" x14ac:dyDescent="0.2">
      <c r="A132" s="2">
        <v>2024</v>
      </c>
      <c r="B132" s="2">
        <v>11</v>
      </c>
      <c r="C132" s="14">
        <v>111954.75828572937</v>
      </c>
      <c r="D132" s="14">
        <v>111954.75828572937</v>
      </c>
      <c r="E132" s="14">
        <v>9207.5504756427363</v>
      </c>
      <c r="F132" s="14">
        <v>832733.64016442874</v>
      </c>
      <c r="G132" s="14">
        <v>832733.64016442874</v>
      </c>
      <c r="H132" s="14">
        <v>1405.9779778970301</v>
      </c>
    </row>
    <row r="133" spans="1:8" x14ac:dyDescent="0.2">
      <c r="A133" s="2">
        <v>2024</v>
      </c>
      <c r="B133" s="2">
        <v>12</v>
      </c>
      <c r="C133" s="14">
        <v>188363.88681466784</v>
      </c>
      <c r="D133" s="14">
        <v>188363.88681466784</v>
      </c>
      <c r="E133" s="14">
        <v>9235.0957990712686</v>
      </c>
      <c r="F133" s="14">
        <v>1003521.5740937736</v>
      </c>
      <c r="G133" s="14">
        <v>1003521.5740937736</v>
      </c>
      <c r="H133" s="14">
        <v>1406.7137165131296</v>
      </c>
    </row>
    <row r="134" spans="1:8" x14ac:dyDescent="0.2">
      <c r="A134" s="2">
        <v>2025</v>
      </c>
      <c r="B134" s="2">
        <v>1</v>
      </c>
      <c r="C134" s="14">
        <v>260607.10900761012</v>
      </c>
      <c r="D134" s="14">
        <v>260607.10900761012</v>
      </c>
      <c r="E134" s="14">
        <v>9337.6936342210411</v>
      </c>
      <c r="F134" s="14">
        <v>1065351.0514711409</v>
      </c>
      <c r="G134" s="14">
        <v>1065351.0514711409</v>
      </c>
      <c r="H134" s="14">
        <v>1407.4503421282939</v>
      </c>
    </row>
    <row r="135" spans="1:8" x14ac:dyDescent="0.2">
      <c r="A135" s="2">
        <v>2025</v>
      </c>
      <c r="B135" s="2">
        <v>2</v>
      </c>
      <c r="C135" s="14">
        <v>279930.52389256546</v>
      </c>
      <c r="D135" s="14">
        <v>279930.52389256546</v>
      </c>
      <c r="E135" s="14">
        <v>9365.3409596253732</v>
      </c>
      <c r="F135" s="14">
        <v>1068546.7561320441</v>
      </c>
      <c r="G135" s="14">
        <v>1068546.7561320441</v>
      </c>
      <c r="H135" s="14">
        <v>1408.1876838066028</v>
      </c>
    </row>
    <row r="136" spans="1:8" x14ac:dyDescent="0.2">
      <c r="A136" s="2">
        <v>2025</v>
      </c>
      <c r="B136" s="2">
        <v>3</v>
      </c>
      <c r="C136" s="14">
        <v>213751.10853660721</v>
      </c>
      <c r="D136" s="14">
        <v>213751.10853660721</v>
      </c>
      <c r="E136" s="14">
        <v>9393.0349276694305</v>
      </c>
      <c r="F136" s="14">
        <v>1055011.0233966205</v>
      </c>
      <c r="G136" s="14">
        <v>1055011.0233966205</v>
      </c>
      <c r="H136" s="14">
        <v>1408.9256035536462</v>
      </c>
    </row>
    <row r="137" spans="1:8" x14ac:dyDescent="0.2">
      <c r="A137" s="2">
        <v>2025</v>
      </c>
      <c r="B137" s="2">
        <v>4</v>
      </c>
      <c r="C137" s="14">
        <v>135844.6782022207</v>
      </c>
      <c r="D137" s="14">
        <v>135844.6782022207</v>
      </c>
      <c r="E137" s="14">
        <v>9420.7728545870286</v>
      </c>
      <c r="F137" s="14">
        <v>951094.23826774966</v>
      </c>
      <c r="G137" s="14">
        <v>951094.23826774966</v>
      </c>
      <c r="H137" s="14">
        <v>1409.6639899682791</v>
      </c>
    </row>
    <row r="138" spans="1:8" x14ac:dyDescent="0.2">
      <c r="A138" s="2">
        <v>2025</v>
      </c>
      <c r="B138" s="2">
        <v>5</v>
      </c>
      <c r="C138" s="14">
        <v>102584.7216576706</v>
      </c>
      <c r="D138" s="14">
        <v>102584.7216576706</v>
      </c>
      <c r="E138" s="14">
        <v>9448.5522110329293</v>
      </c>
      <c r="F138" s="14">
        <v>844219.51919210074</v>
      </c>
      <c r="G138" s="14">
        <v>844219.51919210074</v>
      </c>
      <c r="H138" s="14">
        <v>1410.4027531177649</v>
      </c>
    </row>
    <row r="139" spans="1:8" x14ac:dyDescent="0.2">
      <c r="A139" s="2">
        <v>2025</v>
      </c>
      <c r="B139" s="2">
        <v>6</v>
      </c>
      <c r="C139" s="14">
        <v>96403.812928777363</v>
      </c>
      <c r="D139" s="14">
        <v>96403.812928777363</v>
      </c>
      <c r="E139" s="14">
        <v>9476.3706131976123</v>
      </c>
      <c r="F139" s="14">
        <v>810922.12728488131</v>
      </c>
      <c r="G139" s="14">
        <v>810922.12728488131</v>
      </c>
      <c r="H139" s="14">
        <v>1411.141820400539</v>
      </c>
    </row>
    <row r="140" spans="1:8" x14ac:dyDescent="0.2">
      <c r="A140" s="2">
        <v>2025</v>
      </c>
      <c r="B140" s="2">
        <v>7</v>
      </c>
      <c r="C140" s="14">
        <v>80456.719450009972</v>
      </c>
      <c r="D140" s="14">
        <v>80456.719450009972</v>
      </c>
      <c r="E140" s="14">
        <v>9504.2258144333809</v>
      </c>
      <c r="F140" s="14">
        <v>767219.85918075056</v>
      </c>
      <c r="G140" s="14">
        <v>767219.85918075056</v>
      </c>
      <c r="H140" s="14">
        <v>1411.8811332062771</v>
      </c>
    </row>
    <row r="141" spans="1:8" x14ac:dyDescent="0.2">
      <c r="A141" s="2">
        <v>2025</v>
      </c>
      <c r="B141" s="2">
        <v>8</v>
      </c>
      <c r="C141" s="14">
        <v>72727.592598031086</v>
      </c>
      <c r="D141" s="14">
        <v>72727.592598031086</v>
      </c>
      <c r="E141" s="14">
        <v>9533.2593577127664</v>
      </c>
      <c r="F141" s="14">
        <v>763569.0765229644</v>
      </c>
      <c r="G141" s="14">
        <v>763569.0765229644</v>
      </c>
      <c r="H141" s="14">
        <v>1412.4266716529285</v>
      </c>
    </row>
    <row r="142" spans="1:8" x14ac:dyDescent="0.2">
      <c r="A142" s="2">
        <v>2025</v>
      </c>
      <c r="B142" s="2">
        <v>9</v>
      </c>
      <c r="C142" s="14">
        <v>90740.550404810347</v>
      </c>
      <c r="D142" s="14">
        <v>90740.550404810347</v>
      </c>
      <c r="E142" s="14">
        <v>9562.3255871386718</v>
      </c>
      <c r="F142" s="14">
        <v>756166.42575157213</v>
      </c>
      <c r="G142" s="14">
        <v>756166.42575157213</v>
      </c>
      <c r="H142" s="14">
        <v>1412.9723701100634</v>
      </c>
    </row>
    <row r="143" spans="1:8" x14ac:dyDescent="0.2">
      <c r="A143" s="2">
        <v>2025</v>
      </c>
      <c r="B143" s="2">
        <v>10</v>
      </c>
      <c r="C143" s="14">
        <v>93596.49658487433</v>
      </c>
      <c r="D143" s="14">
        <v>93596.49658487433</v>
      </c>
      <c r="E143" s="14">
        <v>9591.4226219861739</v>
      </c>
      <c r="F143" s="14">
        <v>754452.38618491951</v>
      </c>
      <c r="G143" s="14">
        <v>754452.38618491951</v>
      </c>
      <c r="H143" s="14">
        <v>1413.5181977416405</v>
      </c>
    </row>
    <row r="144" spans="1:8" x14ac:dyDescent="0.2">
      <c r="A144" s="2">
        <v>2025</v>
      </c>
      <c r="B144" s="2">
        <v>11</v>
      </c>
      <c r="C144" s="14">
        <v>116005.47848283271</v>
      </c>
      <c r="D144" s="14">
        <v>116005.47848283271</v>
      </c>
      <c r="E144" s="14">
        <v>9620.5486897451847</v>
      </c>
      <c r="F144" s="14">
        <v>847289.28152588417</v>
      </c>
      <c r="G144" s="14">
        <v>847289.28152588417</v>
      </c>
      <c r="H144" s="14">
        <v>1414.0641296541139</v>
      </c>
    </row>
    <row r="145" spans="1:8" x14ac:dyDescent="0.2">
      <c r="A145" s="2">
        <v>2025</v>
      </c>
      <c r="B145" s="2">
        <v>12</v>
      </c>
      <c r="C145" s="14">
        <v>194986.00824732924</v>
      </c>
      <c r="D145" s="14">
        <v>194986.00824732924</v>
      </c>
      <c r="E145" s="14">
        <v>9649.7021198939292</v>
      </c>
      <c r="F145" s="14">
        <v>1016987.5695472434</v>
      </c>
      <c r="G145" s="14">
        <v>1016987.5695472434</v>
      </c>
      <c r="H145" s="14">
        <v>1414.6101457512382</v>
      </c>
    </row>
    <row r="146" spans="1:8" x14ac:dyDescent="0.2">
      <c r="A146" s="2">
        <v>2026</v>
      </c>
      <c r="B146" s="2">
        <v>1</v>
      </c>
      <c r="C146" s="14">
        <v>268289.63679569541</v>
      </c>
      <c r="D146" s="14">
        <v>268289.63679569541</v>
      </c>
      <c r="E146" s="14">
        <v>9678.8813380305546</v>
      </c>
      <c r="F146" s="14">
        <v>1079704.7135172912</v>
      </c>
      <c r="G146" s="14">
        <v>1079704.7135172912</v>
      </c>
      <c r="H146" s="14">
        <v>1415.1562298095678</v>
      </c>
    </row>
    <row r="147" spans="1:8" x14ac:dyDescent="0.2">
      <c r="A147" s="2">
        <v>2026</v>
      </c>
      <c r="B147" s="2">
        <v>2</v>
      </c>
      <c r="C147" s="14">
        <v>288252.89198588894</v>
      </c>
      <c r="D147" s="14">
        <v>288252.89198588894</v>
      </c>
      <c r="E147" s="14">
        <v>9708.0848603426311</v>
      </c>
      <c r="F147" s="14">
        <v>1082334.2805053389</v>
      </c>
      <c r="G147" s="14">
        <v>1082334.2805053389</v>
      </c>
      <c r="H147" s="14">
        <v>1415.7023687321205</v>
      </c>
    </row>
    <row r="148" spans="1:8" x14ac:dyDescent="0.2">
      <c r="A148" s="2">
        <v>2026</v>
      </c>
      <c r="B148" s="2">
        <v>3</v>
      </c>
      <c r="C148" s="14">
        <v>220209.13435707794</v>
      </c>
      <c r="D148" s="14">
        <v>220209.13435707794</v>
      </c>
      <c r="E148" s="14">
        <v>9737.3112883946105</v>
      </c>
      <c r="F148" s="14">
        <v>1068681.9648175582</v>
      </c>
      <c r="G148" s="14">
        <v>1068681.9648175582</v>
      </c>
      <c r="H148" s="14">
        <v>1416.2485519458678</v>
      </c>
    </row>
    <row r="149" spans="1:8" x14ac:dyDescent="0.2">
      <c r="A149" s="2">
        <v>2026</v>
      </c>
      <c r="B149" s="2">
        <v>4</v>
      </c>
      <c r="C149" s="14">
        <v>140028.61152956783</v>
      </c>
      <c r="D149" s="14">
        <v>140028.61152956783</v>
      </c>
      <c r="E149" s="14">
        <v>9766.559304215416</v>
      </c>
      <c r="F149" s="14">
        <v>964228.19591022981</v>
      </c>
      <c r="G149" s="14">
        <v>964228.19591022981</v>
      </c>
      <c r="H149" s="14">
        <v>1416.7947709153373</v>
      </c>
    </row>
    <row r="150" spans="1:8" x14ac:dyDescent="0.2">
      <c r="A150" s="2">
        <v>2026</v>
      </c>
      <c r="B150" s="2">
        <v>5</v>
      </c>
      <c r="C150" s="14">
        <v>105848.61552359434</v>
      </c>
      <c r="D150" s="14">
        <v>105848.61552359434</v>
      </c>
      <c r="E150" s="14">
        <v>9795.8276656685684</v>
      </c>
      <c r="F150" s="14">
        <v>856620.48572816886</v>
      </c>
      <c r="G150" s="14">
        <v>856620.48572816886</v>
      </c>
      <c r="H150" s="14">
        <v>1417.3410187499492</v>
      </c>
    </row>
    <row r="151" spans="1:8" x14ac:dyDescent="0.2">
      <c r="A151" s="2">
        <v>2026</v>
      </c>
      <c r="B151" s="2">
        <v>6</v>
      </c>
      <c r="C151" s="14">
        <v>99492.45853457386</v>
      </c>
      <c r="D151" s="14">
        <v>99492.45853457386</v>
      </c>
      <c r="E151" s="14">
        <v>9825.1152020887603</v>
      </c>
      <c r="F151" s="14">
        <v>822822.88351657719</v>
      </c>
      <c r="G151" s="14">
        <v>822822.88351657719</v>
      </c>
      <c r="H151" s="14">
        <v>1417.8872898870266</v>
      </c>
    </row>
    <row r="152" spans="1:8" x14ac:dyDescent="0.2">
      <c r="A152" s="2">
        <v>2026</v>
      </c>
      <c r="B152" s="2">
        <v>7</v>
      </c>
      <c r="C152" s="14">
        <v>83022.035971949677</v>
      </c>
      <c r="D152" s="14">
        <v>83022.035971949677</v>
      </c>
      <c r="E152" s="14">
        <v>9854.4208101694658</v>
      </c>
      <c r="F152" s="14">
        <v>778552.49619620002</v>
      </c>
      <c r="G152" s="14">
        <v>778552.49619620002</v>
      </c>
      <c r="H152" s="14">
        <v>1418.43357983589</v>
      </c>
    </row>
    <row r="153" spans="1:8" x14ac:dyDescent="0.2">
      <c r="A153" s="2">
        <v>2026</v>
      </c>
      <c r="B153" s="2">
        <v>8</v>
      </c>
      <c r="C153" s="14">
        <v>75025.148245729419</v>
      </c>
      <c r="D153" s="14">
        <v>75025.148245729419</v>
      </c>
      <c r="E153" s="14">
        <v>9883.5184256755747</v>
      </c>
      <c r="F153" s="14">
        <v>774672.46509390639</v>
      </c>
      <c r="G153" s="14">
        <v>774672.46509390639</v>
      </c>
      <c r="H153" s="14">
        <v>1419.0449324454407</v>
      </c>
    </row>
    <row r="154" spans="1:8" x14ac:dyDescent="0.2">
      <c r="A154" s="2">
        <v>2026</v>
      </c>
      <c r="B154" s="2">
        <v>9</v>
      </c>
      <c r="C154" s="14">
        <v>93605.539431098412</v>
      </c>
      <c r="D154" s="14">
        <v>93605.539431098412</v>
      </c>
      <c r="E154" s="14">
        <v>9912.6320930255733</v>
      </c>
      <c r="F154" s="14">
        <v>767038.2243754653</v>
      </c>
      <c r="G154" s="14">
        <v>767038.2243754653</v>
      </c>
      <c r="H154" s="14">
        <v>1419.656297314875</v>
      </c>
    </row>
    <row r="155" spans="1:8" x14ac:dyDescent="0.2">
      <c r="A155" s="2">
        <v>2026</v>
      </c>
      <c r="B155" s="2">
        <v>10</v>
      </c>
      <c r="C155" s="14">
        <v>96528.687499648004</v>
      </c>
      <c r="D155" s="14">
        <v>96528.687499648004</v>
      </c>
      <c r="E155" s="14">
        <v>9941.7608886139933</v>
      </c>
      <c r="F155" s="14">
        <v>765101.94974147133</v>
      </c>
      <c r="G155" s="14">
        <v>765101.94974147133</v>
      </c>
      <c r="H155" s="14">
        <v>1420.2676720815587</v>
      </c>
    </row>
    <row r="156" spans="1:8" x14ac:dyDescent="0.2">
      <c r="A156" s="2">
        <v>2026</v>
      </c>
      <c r="B156" s="2">
        <v>11</v>
      </c>
      <c r="C156" s="14">
        <v>119547.5442030048</v>
      </c>
      <c r="D156" s="14">
        <v>119547.5442030048</v>
      </c>
      <c r="E156" s="14">
        <v>9970.9039419786513</v>
      </c>
      <c r="F156" s="14">
        <v>858093.0278287913</v>
      </c>
      <c r="G156" s="14">
        <v>858093.0278287913</v>
      </c>
      <c r="H156" s="14">
        <v>1420.8790548381669</v>
      </c>
    </row>
    <row r="157" spans="1:8" x14ac:dyDescent="0.2">
      <c r="A157" s="2">
        <v>2026</v>
      </c>
      <c r="B157" s="2">
        <v>12</v>
      </c>
      <c r="C157" s="14">
        <v>200644.38534435609</v>
      </c>
      <c r="D157" s="14">
        <v>200644.38534435609</v>
      </c>
      <c r="E157" s="14">
        <v>10000.060432742757</v>
      </c>
      <c r="F157" s="14">
        <v>1028015.8615535471</v>
      </c>
      <c r="G157" s="14">
        <v>1028015.8615535471</v>
      </c>
      <c r="H157" s="14">
        <v>1421.4904440449397</v>
      </c>
    </row>
    <row r="158" spans="1:8" x14ac:dyDescent="0.2">
      <c r="A158" s="2">
        <v>2027</v>
      </c>
      <c r="B158" s="2">
        <v>1</v>
      </c>
      <c r="C158" s="14">
        <v>275956.90541660093</v>
      </c>
      <c r="D158" s="14">
        <v>275956.90541660093</v>
      </c>
      <c r="E158" s="14">
        <v>10029.229587733153</v>
      </c>
      <c r="F158" s="14">
        <v>1088182.220872212</v>
      </c>
      <c r="G158" s="14">
        <v>1088182.220872212</v>
      </c>
      <c r="H158" s="14">
        <v>1422.1018384588499</v>
      </c>
    </row>
    <row r="159" spans="1:8" x14ac:dyDescent="0.2">
      <c r="A159" s="2">
        <v>2027</v>
      </c>
      <c r="B159" s="2">
        <v>2</v>
      </c>
      <c r="C159" s="14">
        <v>296550.57189572923</v>
      </c>
      <c r="D159" s="14">
        <v>296550.57189572923</v>
      </c>
      <c r="E159" s="14">
        <v>10058.410678264159</v>
      </c>
      <c r="F159" s="14">
        <v>1090890.0057372209</v>
      </c>
      <c r="G159" s="14">
        <v>1090890.0057372209</v>
      </c>
      <c r="H159" s="14">
        <v>1422.7132370764152</v>
      </c>
    </row>
    <row r="160" spans="1:8" x14ac:dyDescent="0.2">
      <c r="A160" s="2">
        <v>2027</v>
      </c>
      <c r="B160" s="2">
        <v>3</v>
      </c>
      <c r="C160" s="14">
        <v>226658.0709920848</v>
      </c>
      <c r="D160" s="14">
        <v>226658.0709920848</v>
      </c>
      <c r="E160" s="14">
        <v>10087.60301757792</v>
      </c>
      <c r="F160" s="14">
        <v>1077701.5328103558</v>
      </c>
      <c r="G160" s="14">
        <v>1077701.5328103558</v>
      </c>
      <c r="H160" s="14">
        <v>1423.324639087539</v>
      </c>
    </row>
    <row r="161" spans="1:8" x14ac:dyDescent="0.2">
      <c r="A161" s="2">
        <v>2027</v>
      </c>
      <c r="B161" s="2">
        <v>4</v>
      </c>
      <c r="C161" s="14">
        <v>144226.75626370381</v>
      </c>
      <c r="D161" s="14">
        <v>144226.75626370381</v>
      </c>
      <c r="E161" s="14">
        <v>10116.805958431827</v>
      </c>
      <c r="F161" s="14">
        <v>973200.77795338293</v>
      </c>
      <c r="G161" s="14">
        <v>973200.77795338293</v>
      </c>
      <c r="H161" s="14">
        <v>1423.9360438382396</v>
      </c>
    </row>
    <row r="162" spans="1:8" x14ac:dyDescent="0.2">
      <c r="A162" s="2">
        <v>2027</v>
      </c>
      <c r="B162" s="2">
        <v>5</v>
      </c>
      <c r="C162" s="14">
        <v>109142.88540422439</v>
      </c>
      <c r="D162" s="14">
        <v>109142.88540422439</v>
      </c>
      <c r="E162" s="14">
        <v>10146.018890824926</v>
      </c>
      <c r="F162" s="14">
        <v>865320.02813538746</v>
      </c>
      <c r="G162" s="14">
        <v>865320.02813538746</v>
      </c>
      <c r="H162" s="14">
        <v>1424.5474508005659</v>
      </c>
    </row>
    <row r="163" spans="1:8" x14ac:dyDescent="0.2">
      <c r="A163" s="2">
        <v>2027</v>
      </c>
      <c r="B163" s="2">
        <v>6</v>
      </c>
      <c r="C163" s="14">
        <v>102610.46780099647</v>
      </c>
      <c r="D163" s="14">
        <v>102610.46780099647</v>
      </c>
      <c r="E163" s="14">
        <v>10175.241239855044</v>
      </c>
      <c r="F163" s="14">
        <v>831363.5458730039</v>
      </c>
      <c r="G163" s="14">
        <v>831363.5458730039</v>
      </c>
      <c r="H163" s="14">
        <v>1425.1588595483095</v>
      </c>
    </row>
    <row r="164" spans="1:8" x14ac:dyDescent="0.2">
      <c r="A164" s="2">
        <v>2027</v>
      </c>
      <c r="B164" s="2">
        <v>7</v>
      </c>
      <c r="C164" s="14">
        <v>85609.213120975211</v>
      </c>
      <c r="D164" s="14">
        <v>85609.213120975211</v>
      </c>
      <c r="E164" s="14">
        <v>10204.47246369924</v>
      </c>
      <c r="F164" s="14">
        <v>786877.08642002381</v>
      </c>
      <c r="G164" s="14">
        <v>786877.08642002381</v>
      </c>
      <c r="H164" s="14">
        <v>1425.7702697373984</v>
      </c>
    </row>
    <row r="165" spans="1:8" x14ac:dyDescent="0.2">
      <c r="A165" s="2">
        <v>2027</v>
      </c>
      <c r="B165" s="2">
        <v>8</v>
      </c>
      <c r="C165" s="14">
        <v>77352.734584041391</v>
      </c>
      <c r="D165" s="14">
        <v>77352.734584041391</v>
      </c>
      <c r="E165" s="14">
        <v>10233.818146858999</v>
      </c>
      <c r="F165" s="14">
        <v>783023.91432461969</v>
      </c>
      <c r="G165" s="14">
        <v>783023.91432461969</v>
      </c>
      <c r="H165" s="14">
        <v>1426.4698082683383</v>
      </c>
    </row>
    <row r="166" spans="1:8" x14ac:dyDescent="0.2">
      <c r="A166" s="2">
        <v>2027</v>
      </c>
      <c r="B166" s="2">
        <v>9</v>
      </c>
      <c r="C166" s="14">
        <v>96517.362062734508</v>
      </c>
      <c r="D166" s="14">
        <v>96517.362062734508</v>
      </c>
      <c r="E166" s="14">
        <v>10263.171712920808</v>
      </c>
      <c r="F166" s="14">
        <v>775326.82340552274</v>
      </c>
      <c r="G166" s="14">
        <v>775326.82340552274</v>
      </c>
      <c r="H166" s="14">
        <v>1427.1693477386218</v>
      </c>
    </row>
    <row r="167" spans="1:8" x14ac:dyDescent="0.2">
      <c r="A167" s="2">
        <v>2027</v>
      </c>
      <c r="B167" s="2">
        <v>10</v>
      </c>
      <c r="C167" s="14">
        <v>99520.783384029739</v>
      </c>
      <c r="D167" s="14">
        <v>99520.783384029739</v>
      </c>
      <c r="E167" s="14">
        <v>10292.532708311181</v>
      </c>
      <c r="F167" s="14">
        <v>773465.48652896343</v>
      </c>
      <c r="G167" s="14">
        <v>773465.48652896343</v>
      </c>
      <c r="H167" s="14">
        <v>1427.868887967225</v>
      </c>
    </row>
    <row r="168" spans="1:8" x14ac:dyDescent="0.2">
      <c r="A168" s="2">
        <v>2027</v>
      </c>
      <c r="B168" s="2">
        <v>11</v>
      </c>
      <c r="C168" s="14">
        <v>123158.35936572765</v>
      </c>
      <c r="D168" s="14">
        <v>123158.35936572765</v>
      </c>
      <c r="E168" s="14">
        <v>10321.900705554692</v>
      </c>
      <c r="F168" s="14">
        <v>866897.93893024267</v>
      </c>
      <c r="G168" s="14">
        <v>866897.93893024267</v>
      </c>
      <c r="H168" s="14">
        <v>1428.5684288080106</v>
      </c>
    </row>
    <row r="169" spans="1:8" x14ac:dyDescent="0.2">
      <c r="A169" s="2">
        <v>2027</v>
      </c>
      <c r="B169" s="2">
        <v>12</v>
      </c>
      <c r="C169" s="14">
        <v>206367.09780501036</v>
      </c>
      <c r="D169" s="14">
        <v>206367.09780501036</v>
      </c>
      <c r="E169" s="14">
        <v>10351.27530177243</v>
      </c>
      <c r="F169" s="14">
        <v>1037333.0635582188</v>
      </c>
      <c r="G169" s="14">
        <v>1037333.0635582188</v>
      </c>
      <c r="H169" s="14">
        <v>1429.2679701430025</v>
      </c>
    </row>
  </sheetData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1" sqref="A21"/>
    </sheetView>
  </sheetViews>
  <sheetFormatPr defaultRowHeight="12.75" x14ac:dyDescent="0.2"/>
  <cols>
    <col min="1" max="1" width="10" style="34" bestFit="1" customWidth="1"/>
    <col min="2" max="3" width="6.85546875" style="22" bestFit="1" customWidth="1"/>
    <col min="4" max="4" width="6.2851562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9.140625" style="39" bestFit="1" customWidth="1"/>
    <col min="9" max="9" width="5.85546875" style="39" bestFit="1" customWidth="1"/>
    <col min="10" max="10" width="6.85546875" style="39" bestFit="1" customWidth="1"/>
    <col min="11" max="11" width="9.7109375" style="39" bestFit="1" customWidth="1"/>
    <col min="12" max="12" width="8.5703125" style="39" bestFit="1" customWidth="1"/>
    <col min="13" max="13" width="1.7109375" style="39" customWidth="1"/>
    <col min="14" max="14" width="9.140625" style="39" bestFit="1" customWidth="1"/>
    <col min="15" max="15" width="5.85546875" style="39" bestFit="1" customWidth="1"/>
    <col min="16" max="16" width="6.85546875" style="39" bestFit="1" customWidth="1"/>
    <col min="17" max="17" width="9.710937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SUMIF(Div10Monthly!$A$2:$A$287,'AvonPark(10)'!$A3,Div10Monthly!C$2:C$287)</f>
        <v>48603.6</v>
      </c>
      <c r="C3" s="21">
        <f>SUMIF(Div10Monthly!$A$2:$A$287,'AvonPark(10)'!$A3,Div10Monthly!E$2:E$287)/12</f>
        <v>327.91666666666669</v>
      </c>
      <c r="D3" s="21">
        <f t="shared" ref="D3:D14" si="0">B3/C3</f>
        <v>148.21936467598474</v>
      </c>
      <c r="E3" s="21">
        <f>SUMIF(Div10Monthly!$A$2:$A$287,'AvonPark(10)'!$A3,Div10Monthly!D$2:D$287)</f>
        <v>49678.813547445548</v>
      </c>
      <c r="F3" s="21">
        <f t="shared" ref="F3:F14" si="1">E3/C3</f>
        <v>151.49828781940192</v>
      </c>
      <c r="H3" s="21">
        <f>SUMIF(Div10Monthly!$A$2:$A$287,'AvonPark(10)'!$A3,Div10Monthly!F$2:F$287)</f>
        <v>805490.89999999991</v>
      </c>
      <c r="I3" s="21">
        <f>SUMIF(Div10Monthly!$A$2:$A$287,'AvonPark(10)'!$A3,Div10Monthly!H$2:H$287)/12</f>
        <v>110.75</v>
      </c>
      <c r="J3" s="21">
        <f t="shared" ref="J3:J14" si="2">H3/I3</f>
        <v>7273.0555304740401</v>
      </c>
      <c r="K3" s="21">
        <f>SUMIF(Div10Monthly!$A$2:$A$287,'AvonPark(10)'!$A3,Div10Monthly!G$2:G$287)</f>
        <v>830040.76780439797</v>
      </c>
      <c r="L3" s="21">
        <f t="shared" ref="L3:L14" si="3">K3/I3</f>
        <v>7494.7247657281987</v>
      </c>
      <c r="N3" s="21">
        <f t="shared" ref="N3:N14" si="4">SUM(B3,H3)</f>
        <v>854094.49999999988</v>
      </c>
      <c r="O3" s="21">
        <f t="shared" ref="O3:O14" si="5">SUM(C3,I3)</f>
        <v>438.66666666666669</v>
      </c>
      <c r="P3" s="21">
        <f>N3/O3</f>
        <v>1947.0239361702124</v>
      </c>
      <c r="Q3" s="21">
        <f t="shared" ref="Q3:Q14" si="6">SUM(E3,K3)</f>
        <v>879719.58135184355</v>
      </c>
      <c r="R3" s="21">
        <f t="shared" ref="R3:R14" si="7">Q3/O3</f>
        <v>2005.4397751181843</v>
      </c>
    </row>
    <row r="4" spans="1:19" x14ac:dyDescent="0.2">
      <c r="A4" s="34">
        <f t="shared" ref="A4:A14" si="8">A3+1</f>
        <v>2017</v>
      </c>
      <c r="B4" s="21">
        <f>SUMIF(Div10Monthly!$A$2:$A$287,'AvonPark(10)'!$A4,Div10Monthly!C$2:C$287)</f>
        <v>43799.999999999993</v>
      </c>
      <c r="C4" s="21">
        <f>SUMIF(Div10Monthly!$A$2:$A$287,'AvonPark(10)'!$A4,Div10Monthly!E$2:E$287)/12</f>
        <v>304.75</v>
      </c>
      <c r="D4" s="21">
        <f t="shared" si="0"/>
        <v>143.72436423297782</v>
      </c>
      <c r="E4" s="21">
        <f>SUMIF(Div10Monthly!$A$2:$A$287,'AvonPark(10)'!$A4,Div10Monthly!D$2:D$287)</f>
        <v>47534.272371773754</v>
      </c>
      <c r="F4" s="21">
        <f t="shared" si="1"/>
        <v>155.97792410754309</v>
      </c>
      <c r="H4" s="21">
        <f>SUMIF(Div10Monthly!$A$2:$A$287,'AvonPark(10)'!$A4,Div10Monthly!F$2:F$287)</f>
        <v>849201.70000000007</v>
      </c>
      <c r="I4" s="21">
        <f>SUMIF(Div10Monthly!$A$2:$A$287,'AvonPark(10)'!$A4,Div10Monthly!H$2:H$287)/12</f>
        <v>108</v>
      </c>
      <c r="J4" s="21">
        <f t="shared" si="2"/>
        <v>7862.978703703704</v>
      </c>
      <c r="K4" s="21">
        <f>SUMIF(Div10Monthly!$A$2:$A$287,'AvonPark(10)'!$A4,Div10Monthly!G$2:G$287)</f>
        <v>937703.80717303103</v>
      </c>
      <c r="L4" s="21">
        <f t="shared" si="3"/>
        <v>8682.4426590095463</v>
      </c>
      <c r="N4" s="21">
        <f t="shared" si="4"/>
        <v>893001.70000000007</v>
      </c>
      <c r="O4" s="21">
        <f t="shared" si="5"/>
        <v>412.75</v>
      </c>
      <c r="P4" s="21">
        <f t="shared" ref="P4:P14" si="9">N4/O4</f>
        <v>2163.5413688673534</v>
      </c>
      <c r="Q4" s="21">
        <f t="shared" si="6"/>
        <v>985238.07954480476</v>
      </c>
      <c r="R4" s="21">
        <f t="shared" si="7"/>
        <v>2387.0092781218773</v>
      </c>
    </row>
    <row r="5" spans="1:19" x14ac:dyDescent="0.2">
      <c r="A5" s="34">
        <f t="shared" si="8"/>
        <v>2018</v>
      </c>
      <c r="B5" s="21">
        <f>SUMIF(Div10Monthly!$A$2:$A$287,'AvonPark(10)'!$A5,Div10Monthly!C$2:C$287)</f>
        <v>37498.5</v>
      </c>
      <c r="C5" s="21">
        <f>SUMIF(Div10Monthly!$A$2:$A$287,'AvonPark(10)'!$A5,Div10Monthly!E$2:E$287)/12</f>
        <v>271.41666666666669</v>
      </c>
      <c r="D5" s="21">
        <f t="shared" si="0"/>
        <v>138.15842800122812</v>
      </c>
      <c r="E5" s="21">
        <f>SUMIF(Div10Monthly!$A$2:$A$287,'AvonPark(10)'!$A5,Div10Monthly!D$2:D$287)</f>
        <v>39696.296357157029</v>
      </c>
      <c r="F5" s="21">
        <f t="shared" si="1"/>
        <v>146.25592762845696</v>
      </c>
      <c r="H5" s="21">
        <f>SUMIF(Div10Monthly!$A$2:$A$287,'AvonPark(10)'!$A5,Div10Monthly!F$2:F$287)</f>
        <v>822596.6</v>
      </c>
      <c r="I5" s="21">
        <f>SUMIF(Div10Monthly!$A$2:$A$287,'AvonPark(10)'!$A5,Div10Monthly!H$2:H$287)/12</f>
        <v>109.83333333333333</v>
      </c>
      <c r="J5" s="21">
        <f t="shared" si="2"/>
        <v>7489.4986342943857</v>
      </c>
      <c r="K5" s="21">
        <f>SUMIF(Div10Monthly!$A$2:$A$287,'AvonPark(10)'!$A5,Div10Monthly!G$2:G$287)</f>
        <v>880484.363536497</v>
      </c>
      <c r="L5" s="21">
        <f t="shared" si="3"/>
        <v>8016.5495921380607</v>
      </c>
      <c r="N5" s="21">
        <f t="shared" si="4"/>
        <v>860095.1</v>
      </c>
      <c r="O5" s="21">
        <f t="shared" si="5"/>
        <v>381.25</v>
      </c>
      <c r="P5" s="21">
        <f t="shared" si="9"/>
        <v>2255.9871475409836</v>
      </c>
      <c r="Q5" s="21">
        <f t="shared" si="6"/>
        <v>920180.65989365405</v>
      </c>
      <c r="R5" s="21">
        <f t="shared" si="7"/>
        <v>2413.5886161145027</v>
      </c>
    </row>
    <row r="6" spans="1:19" x14ac:dyDescent="0.2">
      <c r="A6" s="34">
        <f t="shared" si="8"/>
        <v>2019</v>
      </c>
      <c r="B6" s="21">
        <f>SUMIF(Div10Monthly!$A$2:$A$287,'AvonPark(10)'!$A6,Div10Monthly!C$2:C$287)</f>
        <v>33507</v>
      </c>
      <c r="C6" s="21">
        <f>SUMIF(Div10Monthly!$A$2:$A$287,'AvonPark(10)'!$A6,Div10Monthly!E$2:E$287)/12</f>
        <v>263.91666666666669</v>
      </c>
      <c r="D6" s="21">
        <f t="shared" si="0"/>
        <v>126.96053047047678</v>
      </c>
      <c r="E6" s="21">
        <f>SUMIF(Div10Monthly!$A$2:$A$287,'AvonPark(10)'!$A6,Div10Monthly!D$2:D$287)</f>
        <v>35668.05465338457</v>
      </c>
      <c r="F6" s="21">
        <f t="shared" si="1"/>
        <v>135.14892827300753</v>
      </c>
      <c r="H6" s="21">
        <f>SUMIF(Div10Monthly!$A$2:$A$287,'AvonPark(10)'!$A6,Div10Monthly!F$2:F$287)</f>
        <v>901704.8</v>
      </c>
      <c r="I6" s="21">
        <f>SUMIF(Div10Monthly!$A$2:$A$287,'AvonPark(10)'!$A6,Div10Monthly!H$2:H$287)/12</f>
        <v>109.66666666666667</v>
      </c>
      <c r="J6" s="21">
        <f t="shared" si="2"/>
        <v>8222.2322188449853</v>
      </c>
      <c r="K6" s="21">
        <f>SUMIF(Div10Monthly!$A$2:$A$287,'AvonPark(10)'!$A6,Div10Monthly!G$2:G$287)</f>
        <v>961924.51810862939</v>
      </c>
      <c r="L6" s="21">
        <f t="shared" si="3"/>
        <v>8771.3481894403885</v>
      </c>
      <c r="N6" s="21">
        <f t="shared" si="4"/>
        <v>935211.8</v>
      </c>
      <c r="O6" s="21">
        <f t="shared" si="5"/>
        <v>373.58333333333337</v>
      </c>
      <c r="P6" s="21">
        <f t="shared" si="9"/>
        <v>2503.355253178675</v>
      </c>
      <c r="Q6" s="21">
        <f t="shared" si="6"/>
        <v>997592.572762014</v>
      </c>
      <c r="R6" s="21">
        <f t="shared" si="7"/>
        <v>2670.3347921356608</v>
      </c>
    </row>
    <row r="7" spans="1:19" x14ac:dyDescent="0.2">
      <c r="A7" s="34">
        <f t="shared" si="8"/>
        <v>2020</v>
      </c>
      <c r="B7" s="21">
        <f>SUMIF(Div10Monthly!$A$2:$A$287,'AvonPark(10)'!$A7,Div10Monthly!C$2:C$287)</f>
        <v>32581.100000000006</v>
      </c>
      <c r="C7" s="21">
        <f>SUMIF(Div10Monthly!$A$2:$A$287,'AvonPark(10)'!$A7,Div10Monthly!E$2:E$287)/12</f>
        <v>259.58333333333331</v>
      </c>
      <c r="D7" s="21">
        <f t="shared" si="0"/>
        <v>125.51306581059393</v>
      </c>
      <c r="E7" s="21">
        <f>SUMIF(Div10Monthly!$A$2:$A$287,'AvonPark(10)'!$A7,Div10Monthly!D$2:D$287)</f>
        <v>35730.454141442191</v>
      </c>
      <c r="F7" s="21">
        <f t="shared" si="1"/>
        <v>137.6454092126184</v>
      </c>
      <c r="H7" s="21">
        <f>SUMIF(Div10Monthly!$A$2:$A$287,'AvonPark(10)'!$A7,Div10Monthly!F$2:F$287)</f>
        <v>1324298</v>
      </c>
      <c r="I7" s="21">
        <f>SUMIF(Div10Monthly!$A$2:$A$287,'AvonPark(10)'!$A7,Div10Monthly!H$2:H$287)/12</f>
        <v>107.41666666666667</v>
      </c>
      <c r="J7" s="21">
        <f t="shared" si="2"/>
        <v>12328.608223429013</v>
      </c>
      <c r="K7" s="21">
        <f>SUMIF(Div10Monthly!$A$2:$A$287,'AvonPark(10)'!$A7,Div10Monthly!G$2:G$287)</f>
        <v>1411075.1669010979</v>
      </c>
      <c r="L7" s="21">
        <f t="shared" si="3"/>
        <v>13136.463927706109</v>
      </c>
      <c r="N7" s="21">
        <f t="shared" si="4"/>
        <v>1356879.1</v>
      </c>
      <c r="O7" s="21">
        <f t="shared" si="5"/>
        <v>367</v>
      </c>
      <c r="P7" s="21">
        <f t="shared" si="9"/>
        <v>3697.2182561307905</v>
      </c>
      <c r="Q7" s="21">
        <f t="shared" si="6"/>
        <v>1446805.6210425401</v>
      </c>
      <c r="R7" s="21">
        <f t="shared" si="7"/>
        <v>3942.2496486172754</v>
      </c>
    </row>
    <row r="8" spans="1:19" x14ac:dyDescent="0.2">
      <c r="A8" s="34">
        <f t="shared" si="8"/>
        <v>2021</v>
      </c>
      <c r="B8" s="21">
        <f>SUMIF(Div10Monthly!$A$2:$A$287,'AvonPark(10)'!$A8,Div10Monthly!C$2:C$287)</f>
        <v>31481.399999999994</v>
      </c>
      <c r="C8" s="21">
        <f>SUMIF(Div10Monthly!$A$2:$A$287,'AvonPark(10)'!$A8,Div10Monthly!E$2:E$287)/12</f>
        <v>256.66666666666669</v>
      </c>
      <c r="D8" s="21">
        <f t="shared" si="0"/>
        <v>122.65480519480516</v>
      </c>
      <c r="E8" s="21">
        <f>SUMIF(Div10Monthly!$A$2:$A$287,'AvonPark(10)'!$A8,Div10Monthly!D$2:D$287)</f>
        <v>33299.355925569515</v>
      </c>
      <c r="F8" s="21">
        <f t="shared" si="1"/>
        <v>129.73775035936174</v>
      </c>
      <c r="H8" s="21">
        <f>SUMIF(Div10Monthly!$A$2:$A$287,'AvonPark(10)'!$A8,Div10Monthly!F$2:F$287)</f>
        <v>1343369.7</v>
      </c>
      <c r="I8" s="21">
        <f>SUMIF(Div10Monthly!$A$2:$A$287,'AvonPark(10)'!$A8,Div10Monthly!H$2:H$287)/12</f>
        <v>107</v>
      </c>
      <c r="J8" s="21">
        <f t="shared" si="2"/>
        <v>12554.857009345795</v>
      </c>
      <c r="K8" s="21">
        <f>SUMIF(Div10Monthly!$A$2:$A$287,'AvonPark(10)'!$A8,Div10Monthly!G$2:G$287)</f>
        <v>1393392.503220716</v>
      </c>
      <c r="L8" s="21">
        <f t="shared" si="3"/>
        <v>13022.359843184262</v>
      </c>
      <c r="N8" s="21">
        <f t="shared" si="4"/>
        <v>1374851.0999999999</v>
      </c>
      <c r="O8" s="21">
        <f t="shared" si="5"/>
        <v>363.66666666666669</v>
      </c>
      <c r="P8" s="21">
        <f t="shared" si="9"/>
        <v>3780.5254812098988</v>
      </c>
      <c r="Q8" s="21">
        <f t="shared" si="6"/>
        <v>1426691.8591462856</v>
      </c>
      <c r="R8" s="21">
        <f t="shared" si="7"/>
        <v>3923.0756896781454</v>
      </c>
    </row>
    <row r="9" spans="1:19" x14ac:dyDescent="0.2">
      <c r="A9" s="34">
        <f t="shared" si="8"/>
        <v>2022</v>
      </c>
      <c r="B9" s="21">
        <f>SUMIF(Div10Monthly!$A$2:$A$287,'AvonPark(10)'!$A9,Div10Monthly!C$2:C$287)</f>
        <v>31152.099999999995</v>
      </c>
      <c r="C9" s="21">
        <f>SUMIF(Div10Monthly!$A$2:$A$287,'AvonPark(10)'!$A9,Div10Monthly!E$2:E$287)/12</f>
        <v>256.25</v>
      </c>
      <c r="D9" s="21">
        <f t="shared" si="0"/>
        <v>121.5691707317073</v>
      </c>
      <c r="E9" s="21">
        <f>SUMIF(Div10Monthly!$A$2:$A$287,'AvonPark(10)'!$A9,Div10Monthly!D$2:D$287)</f>
        <v>34271.390120631724</v>
      </c>
      <c r="F9" s="21">
        <f t="shared" si="1"/>
        <v>133.74201022685551</v>
      </c>
      <c r="H9" s="21">
        <f>SUMIF(Div10Monthly!$A$2:$A$287,'AvonPark(10)'!$A9,Div10Monthly!F$2:F$287)</f>
        <v>1054192.8000000003</v>
      </c>
      <c r="I9" s="21">
        <f>SUMIF(Div10Monthly!$A$2:$A$287,'AvonPark(10)'!$A9,Div10Monthly!H$2:H$287)/12</f>
        <v>107.66666666666667</v>
      </c>
      <c r="J9" s="21">
        <f t="shared" si="2"/>
        <v>9791.2643962848324</v>
      </c>
      <c r="K9" s="21">
        <f>SUMIF(Div10Monthly!$A$2:$A$287,'AvonPark(10)'!$A9,Div10Monthly!G$2:G$287)</f>
        <v>1142047.6184952329</v>
      </c>
      <c r="L9" s="21">
        <f t="shared" si="3"/>
        <v>10607.253422556341</v>
      </c>
      <c r="N9" s="21">
        <f t="shared" si="4"/>
        <v>1085344.9000000004</v>
      </c>
      <c r="O9" s="21">
        <f t="shared" si="5"/>
        <v>363.91666666666669</v>
      </c>
      <c r="P9" s="21">
        <f t="shared" si="9"/>
        <v>2982.3995420196939</v>
      </c>
      <c r="Q9" s="21">
        <f t="shared" si="6"/>
        <v>1176319.0086158647</v>
      </c>
      <c r="R9" s="21">
        <f t="shared" si="7"/>
        <v>3232.3856430937431</v>
      </c>
    </row>
    <row r="10" spans="1:19" x14ac:dyDescent="0.2">
      <c r="A10" s="34">
        <f t="shared" si="8"/>
        <v>2023</v>
      </c>
      <c r="B10" s="21">
        <f>SUMIF(Div10Monthly!$A$2:$A$287,'AvonPark(10)'!$A10,Div10Monthly!C$2:C$287)</f>
        <v>34024.32688057192</v>
      </c>
      <c r="C10" s="21">
        <f>SUMIF(Div10Monthly!$A$2:$A$287,'AvonPark(10)'!$A10,Div10Monthly!E$2:E$287)/12</f>
        <v>250.20636350207326</v>
      </c>
      <c r="D10" s="21">
        <f t="shared" si="0"/>
        <v>135.98505811100199</v>
      </c>
      <c r="E10" s="21">
        <f>SUMIF(Div10Monthly!$A$2:$A$287,'AvonPark(10)'!$A10,Div10Monthly!D$2:D$287)</f>
        <v>34024.32688057192</v>
      </c>
      <c r="F10" s="21">
        <f t="shared" si="1"/>
        <v>135.98505811100199</v>
      </c>
      <c r="H10" s="21">
        <f>SUMIF(Div10Monthly!$A$2:$A$287,'AvonPark(10)'!$A10,Div10Monthly!F$2:F$287)</f>
        <v>1383750.8501017082</v>
      </c>
      <c r="I10" s="21">
        <f>SUMIF(Div10Monthly!$A$2:$A$287,'AvonPark(10)'!$A10,Div10Monthly!H$2:H$287)/12</f>
        <v>108.41753535832828</v>
      </c>
      <c r="J10" s="21">
        <f t="shared" si="2"/>
        <v>12763.164607351619</v>
      </c>
      <c r="K10" s="21">
        <f>SUMIF(Div10Monthly!$A$2:$A$287,'AvonPark(10)'!$A10,Div10Monthly!G$2:G$287)</f>
        <v>1383750.8501017082</v>
      </c>
      <c r="L10" s="21">
        <f t="shared" si="3"/>
        <v>12763.164607351619</v>
      </c>
      <c r="N10" s="21">
        <f t="shared" si="4"/>
        <v>1417775.1769822801</v>
      </c>
      <c r="O10" s="21">
        <f t="shared" si="5"/>
        <v>358.62389886040154</v>
      </c>
      <c r="P10" s="21">
        <f t="shared" si="9"/>
        <v>3953.3761734439381</v>
      </c>
      <c r="Q10" s="21">
        <f t="shared" si="6"/>
        <v>1417775.1769822801</v>
      </c>
      <c r="R10" s="21">
        <f t="shared" si="7"/>
        <v>3953.3761734439381</v>
      </c>
    </row>
    <row r="11" spans="1:19" x14ac:dyDescent="0.2">
      <c r="A11" s="34">
        <f t="shared" si="8"/>
        <v>2024</v>
      </c>
      <c r="B11" s="21">
        <f>SUMIF(Div10Monthly!$A$2:$A$287,'AvonPark(10)'!$A11,Div10Monthly!C$2:C$287)</f>
        <v>34517.753283343322</v>
      </c>
      <c r="C11" s="21">
        <f>SUMIF(Div10Monthly!$A$2:$A$287,'AvonPark(10)'!$A11,Div10Monthly!E$2:E$287)/12</f>
        <v>250.93373781615688</v>
      </c>
      <c r="D11" s="21">
        <f t="shared" si="0"/>
        <v>137.55724353268221</v>
      </c>
      <c r="E11" s="21">
        <f>SUMIF(Div10Monthly!$A$2:$A$287,'AvonPark(10)'!$A11,Div10Monthly!D$2:D$287)</f>
        <v>34517.753283343322</v>
      </c>
      <c r="F11" s="21">
        <f t="shared" si="1"/>
        <v>137.55724353268221</v>
      </c>
      <c r="H11" s="21">
        <f>SUMIF(Div10Monthly!$A$2:$A$287,'AvonPark(10)'!$A11,Div10Monthly!F$2:F$287)</f>
        <v>1388312.1803894204</v>
      </c>
      <c r="I11" s="21">
        <f>SUMIF(Div10Monthly!$A$2:$A$287,'AvonPark(10)'!$A11,Div10Monthly!H$2:H$287)/12</f>
        <v>108.4988976955545</v>
      </c>
      <c r="J11" s="21">
        <f t="shared" si="2"/>
        <v>12795.633963812181</v>
      </c>
      <c r="K11" s="21">
        <f>SUMIF(Div10Monthly!$A$2:$A$287,'AvonPark(10)'!$A11,Div10Monthly!G$2:G$287)</f>
        <v>1388312.1803894204</v>
      </c>
      <c r="L11" s="21">
        <f t="shared" si="3"/>
        <v>12795.633963812181</v>
      </c>
      <c r="N11" s="21">
        <f t="shared" si="4"/>
        <v>1422829.9336727636</v>
      </c>
      <c r="O11" s="21">
        <f t="shared" si="5"/>
        <v>359.4326355117114</v>
      </c>
      <c r="P11" s="21">
        <f t="shared" si="9"/>
        <v>3958.5440861460215</v>
      </c>
      <c r="Q11" s="21">
        <f t="shared" si="6"/>
        <v>1422829.9336727636</v>
      </c>
      <c r="R11" s="21">
        <f t="shared" si="7"/>
        <v>3958.5440861460215</v>
      </c>
    </row>
    <row r="12" spans="1:19" x14ac:dyDescent="0.2">
      <c r="A12" s="34">
        <f t="shared" si="8"/>
        <v>2025</v>
      </c>
      <c r="B12" s="21">
        <f>SUMIF(Div10Monthly!$A$2:$A$287,'AvonPark(10)'!$A12,Div10Monthly!C$2:C$287)</f>
        <v>34816.154728814727</v>
      </c>
      <c r="C12" s="21">
        <f>SUMIF(Div10Monthly!$A$2:$A$287,'AvonPark(10)'!$A12,Div10Monthly!E$2:E$287)/12</f>
        <v>252.29297385047184</v>
      </c>
      <c r="D12" s="21">
        <f t="shared" si="0"/>
        <v>137.99890737127484</v>
      </c>
      <c r="E12" s="21">
        <f>SUMIF(Div10Monthly!$A$2:$A$287,'AvonPark(10)'!$A12,Div10Monthly!D$2:D$287)</f>
        <v>34816.154728814727</v>
      </c>
      <c r="F12" s="21">
        <f t="shared" si="1"/>
        <v>137.99890737127484</v>
      </c>
      <c r="H12" s="21">
        <f>SUMIF(Div10Monthly!$A$2:$A$287,'AvonPark(10)'!$A12,Div10Monthly!F$2:F$287)</f>
        <v>1387549.9990358697</v>
      </c>
      <c r="I12" s="21">
        <f>SUMIF(Div10Monthly!$A$2:$A$287,'AvonPark(10)'!$A12,Div10Monthly!H$2:H$287)/12</f>
        <v>108.50137815745323</v>
      </c>
      <c r="J12" s="21">
        <f t="shared" si="2"/>
        <v>12788.316817711826</v>
      </c>
      <c r="K12" s="21">
        <f>SUMIF(Div10Monthly!$A$2:$A$287,'AvonPark(10)'!$A12,Div10Monthly!G$2:G$287)</f>
        <v>1387549.9990358697</v>
      </c>
      <c r="L12" s="21">
        <f t="shared" si="3"/>
        <v>12788.316817711826</v>
      </c>
      <c r="N12" s="21">
        <f t="shared" si="4"/>
        <v>1422366.1537646845</v>
      </c>
      <c r="O12" s="21">
        <f t="shared" si="5"/>
        <v>360.79435200792506</v>
      </c>
      <c r="P12" s="21">
        <f t="shared" si="9"/>
        <v>3942.3182371032276</v>
      </c>
      <c r="Q12" s="21">
        <f t="shared" si="6"/>
        <v>1422366.1537646845</v>
      </c>
      <c r="R12" s="21">
        <f t="shared" si="7"/>
        <v>3942.3182371032276</v>
      </c>
    </row>
    <row r="13" spans="1:19" x14ac:dyDescent="0.2">
      <c r="A13" s="34">
        <f t="shared" si="8"/>
        <v>2026</v>
      </c>
      <c r="B13" s="21">
        <f>SUMIF(Div10Monthly!$A$2:$A$287,'AvonPark(10)'!$A13,Div10Monthly!C$2:C$287)</f>
        <v>35152.857207686451</v>
      </c>
      <c r="C13" s="21">
        <f>SUMIF(Div10Monthly!$A$2:$A$287,'AvonPark(10)'!$A13,Div10Monthly!E$2:E$287)/12</f>
        <v>254.2413977618717</v>
      </c>
      <c r="D13" s="21">
        <f t="shared" si="0"/>
        <v>138.26567001732511</v>
      </c>
      <c r="E13" s="21">
        <f>SUMIF(Div10Monthly!$A$2:$A$287,'AvonPark(10)'!$A13,Div10Monthly!D$2:D$287)</f>
        <v>35152.857207686451</v>
      </c>
      <c r="F13" s="21">
        <f t="shared" si="1"/>
        <v>138.26567001732511</v>
      </c>
      <c r="H13" s="21">
        <f>SUMIF(Div10Monthly!$A$2:$A$287,'AvonPark(10)'!$A13,Div10Monthly!F$2:F$287)</f>
        <v>1385658.1942783771</v>
      </c>
      <c r="I13" s="21">
        <f>SUMIF(Div10Monthly!$A$2:$A$287,'AvonPark(10)'!$A13,Div10Monthly!H$2:H$287)/12</f>
        <v>108.50145377832945</v>
      </c>
      <c r="J13" s="21">
        <f t="shared" si="2"/>
        <v>12770.872149872788</v>
      </c>
      <c r="K13" s="21">
        <f>SUMIF(Div10Monthly!$A$2:$A$287,'AvonPark(10)'!$A13,Div10Monthly!G$2:G$287)</f>
        <v>1385658.1942783771</v>
      </c>
      <c r="L13" s="21">
        <f t="shared" si="3"/>
        <v>12770.872149872788</v>
      </c>
      <c r="N13" s="21">
        <f t="shared" si="4"/>
        <v>1420811.0514860635</v>
      </c>
      <c r="O13" s="21">
        <f t="shared" si="5"/>
        <v>362.74285154020117</v>
      </c>
      <c r="P13" s="21">
        <f t="shared" si="9"/>
        <v>3916.8547235412616</v>
      </c>
      <c r="Q13" s="21">
        <f t="shared" si="6"/>
        <v>1420811.0514860635</v>
      </c>
      <c r="R13" s="21">
        <f t="shared" si="7"/>
        <v>3916.8547235412616</v>
      </c>
    </row>
    <row r="14" spans="1:19" x14ac:dyDescent="0.2">
      <c r="A14" s="34">
        <f t="shared" si="8"/>
        <v>2027</v>
      </c>
      <c r="B14" s="21">
        <f>SUMIF(Div10Monthly!$A$2:$A$287,'AvonPark(10)'!$A14,Div10Monthly!C$2:C$287)</f>
        <v>35467.518935447384</v>
      </c>
      <c r="C14" s="21">
        <f>SUMIF(Div10Monthly!$A$2:$A$287,'AvonPark(10)'!$A14,Div10Monthly!E$2:E$287)/12</f>
        <v>256.55201881097014</v>
      </c>
      <c r="D14" s="21">
        <f t="shared" si="0"/>
        <v>138.2468908248201</v>
      </c>
      <c r="E14" s="21">
        <f>SUMIF(Div10Monthly!$A$2:$A$287,'AvonPark(10)'!$A14,Div10Monthly!D$2:D$287)</f>
        <v>35467.518935447384</v>
      </c>
      <c r="F14" s="21">
        <f t="shared" si="1"/>
        <v>138.2468908248201</v>
      </c>
      <c r="H14" s="21">
        <f>SUMIF(Div10Monthly!$A$2:$A$287,'AvonPark(10)'!$A14,Div10Monthly!F$2:F$287)</f>
        <v>1382544.627877363</v>
      </c>
      <c r="I14" s="21">
        <f>SUMIF(Div10Monthly!$A$2:$A$287,'AvonPark(10)'!$A14,Div10Monthly!H$2:H$287)/12</f>
        <v>108.50145608375367</v>
      </c>
      <c r="J14" s="21">
        <f t="shared" si="2"/>
        <v>12742.175799098577</v>
      </c>
      <c r="K14" s="21">
        <f>SUMIF(Div10Monthly!$A$2:$A$287,'AvonPark(10)'!$A14,Div10Monthly!G$2:G$287)</f>
        <v>1382544.627877363</v>
      </c>
      <c r="L14" s="21">
        <f t="shared" si="3"/>
        <v>12742.175799098577</v>
      </c>
      <c r="N14" s="21">
        <f t="shared" si="4"/>
        <v>1418012.1468128103</v>
      </c>
      <c r="O14" s="21">
        <f t="shared" si="5"/>
        <v>365.05347489472382</v>
      </c>
      <c r="P14" s="21">
        <f t="shared" si="9"/>
        <v>3884.3956963339265</v>
      </c>
      <c r="Q14" s="21">
        <f t="shared" si="6"/>
        <v>1418012.1468128103</v>
      </c>
      <c r="R14" s="21">
        <f t="shared" si="7"/>
        <v>3884.3956963339265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-9.8832185270226969E-2</v>
      </c>
      <c r="C17" s="23">
        <f t="shared" si="11"/>
        <v>-7.0648030495552794E-2</v>
      </c>
      <c r="D17" s="23">
        <f t="shared" si="11"/>
        <v>-3.0326674607148774E-2</v>
      </c>
      <c r="E17" s="23">
        <f t="shared" si="11"/>
        <v>-4.3168123844657846E-2</v>
      </c>
      <c r="F17" s="23">
        <f t="shared" si="11"/>
        <v>2.9568890530837111E-2</v>
      </c>
      <c r="H17" s="23">
        <f t="shared" ref="H17:L27" si="12">H4/H3-1</f>
        <v>5.426603826312637E-2</v>
      </c>
      <c r="I17" s="23">
        <f t="shared" si="12"/>
        <v>-2.4830699774266329E-2</v>
      </c>
      <c r="J17" s="23">
        <f t="shared" si="12"/>
        <v>8.1110775348530062E-2</v>
      </c>
      <c r="K17" s="23">
        <f t="shared" si="12"/>
        <v>0.1297081342804649</v>
      </c>
      <c r="L17" s="23">
        <f t="shared" si="12"/>
        <v>0.15847385066260622</v>
      </c>
      <c r="N17" s="23">
        <f t="shared" ref="N17:R27" si="13">N4/N3-1</f>
        <v>4.5553741418543403E-2</v>
      </c>
      <c r="O17" s="23">
        <f t="shared" si="13"/>
        <v>-5.9080547112462023E-2</v>
      </c>
      <c r="P17" s="23">
        <f t="shared" si="13"/>
        <v>0.11120429937961096</v>
      </c>
      <c r="Q17" s="23">
        <f t="shared" si="13"/>
        <v>0.11994560588365388</v>
      </c>
      <c r="R17" s="23">
        <f t="shared" si="13"/>
        <v>0.19026724598658484</v>
      </c>
    </row>
    <row r="18" spans="1:18" x14ac:dyDescent="0.2">
      <c r="A18" s="34">
        <f t="shared" si="10"/>
        <v>2018</v>
      </c>
      <c r="B18" s="23">
        <f t="shared" si="11"/>
        <v>-0.14386986301369853</v>
      </c>
      <c r="C18" s="23">
        <f t="shared" si="11"/>
        <v>-0.10937927262783698</v>
      </c>
      <c r="D18" s="23">
        <f t="shared" si="11"/>
        <v>-3.8726462708349785E-2</v>
      </c>
      <c r="E18" s="23">
        <f t="shared" si="11"/>
        <v>-0.16489104857469072</v>
      </c>
      <c r="F18" s="23">
        <f t="shared" si="11"/>
        <v>-6.232931060412783E-2</v>
      </c>
      <c r="H18" s="23">
        <f t="shared" si="12"/>
        <v>-3.1329541615378376E-2</v>
      </c>
      <c r="I18" s="23">
        <f t="shared" si="12"/>
        <v>1.6975308641975273E-2</v>
      </c>
      <c r="J18" s="23">
        <f t="shared" si="12"/>
        <v>-4.7498547749264208E-2</v>
      </c>
      <c r="K18" s="23">
        <f t="shared" si="12"/>
        <v>-6.102080763544937E-2</v>
      </c>
      <c r="L18" s="23">
        <f t="shared" si="12"/>
        <v>-7.669420841846919E-2</v>
      </c>
      <c r="N18" s="23">
        <f t="shared" si="13"/>
        <v>-3.6849425930544188E-2</v>
      </c>
      <c r="O18" s="23">
        <f t="shared" si="13"/>
        <v>-7.631738340399763E-2</v>
      </c>
      <c r="P18" s="23">
        <f t="shared" si="13"/>
        <v>4.2728916582735366E-2</v>
      </c>
      <c r="Q18" s="23">
        <f t="shared" si="13"/>
        <v>-6.6032181461366357E-2</v>
      </c>
      <c r="R18" s="23">
        <f t="shared" si="13"/>
        <v>1.1134995676907566E-2</v>
      </c>
    </row>
    <row r="19" spans="1:18" x14ac:dyDescent="0.2">
      <c r="A19" s="34">
        <f t="shared" si="10"/>
        <v>2019</v>
      </c>
      <c r="B19" s="23">
        <f t="shared" si="11"/>
        <v>-0.10644425777031086</v>
      </c>
      <c r="C19" s="23">
        <f t="shared" si="11"/>
        <v>-2.7632790911882088E-2</v>
      </c>
      <c r="D19" s="23">
        <f t="shared" si="11"/>
        <v>-8.1051135951342723E-2</v>
      </c>
      <c r="E19" s="23">
        <f t="shared" si="11"/>
        <v>-0.10147651225518395</v>
      </c>
      <c r="F19" s="23">
        <f t="shared" si="11"/>
        <v>-7.5942216739859125E-2</v>
      </c>
      <c r="H19" s="23">
        <f t="shared" si="12"/>
        <v>9.6168887641889134E-2</v>
      </c>
      <c r="I19" s="23">
        <f t="shared" si="12"/>
        <v>-1.5174506828526946E-3</v>
      </c>
      <c r="J19" s="23">
        <f t="shared" si="12"/>
        <v>9.7834797805478546E-2</v>
      </c>
      <c r="K19" s="23">
        <f t="shared" si="12"/>
        <v>9.2494719889204102E-2</v>
      </c>
      <c r="L19" s="23">
        <f t="shared" si="12"/>
        <v>9.4155046211223947E-2</v>
      </c>
      <c r="N19" s="23">
        <f t="shared" si="13"/>
        <v>8.7335342335981281E-2</v>
      </c>
      <c r="O19" s="23">
        <f t="shared" si="13"/>
        <v>-2.0109289617486259E-2</v>
      </c>
      <c r="P19" s="23">
        <f t="shared" si="13"/>
        <v>0.10964960767055865</v>
      </c>
      <c r="Q19" s="23">
        <f t="shared" si="13"/>
        <v>8.4126863606660107E-2</v>
      </c>
      <c r="R19" s="23">
        <f t="shared" si="13"/>
        <v>0.10637528463093227</v>
      </c>
    </row>
    <row r="20" spans="1:18" x14ac:dyDescent="0.2">
      <c r="A20" s="34">
        <f t="shared" si="10"/>
        <v>2020</v>
      </c>
      <c r="B20" s="23">
        <f t="shared" si="11"/>
        <v>-2.763303190378108E-2</v>
      </c>
      <c r="C20" s="23">
        <f t="shared" si="11"/>
        <v>-1.6419324281654712E-2</v>
      </c>
      <c r="D20" s="23">
        <f t="shared" si="11"/>
        <v>-1.1400902741340091E-2</v>
      </c>
      <c r="E20" s="23">
        <f t="shared" si="11"/>
        <v>1.7494502759964892E-3</v>
      </c>
      <c r="F20" s="23">
        <f t="shared" si="11"/>
        <v>1.8472073522979526E-2</v>
      </c>
      <c r="H20" s="23">
        <f t="shared" si="12"/>
        <v>0.46866025333346339</v>
      </c>
      <c r="I20" s="23">
        <f t="shared" si="12"/>
        <v>-2.0516717325227973E-2</v>
      </c>
      <c r="J20" s="23">
        <f t="shared" si="12"/>
        <v>0.49942350146379955</v>
      </c>
      <c r="K20" s="23">
        <f t="shared" si="12"/>
        <v>0.46692920321399511</v>
      </c>
      <c r="L20" s="23">
        <f t="shared" si="12"/>
        <v>0.49765619195470734</v>
      </c>
      <c r="N20" s="23">
        <f t="shared" si="13"/>
        <v>0.45087893459000417</v>
      </c>
      <c r="O20" s="23">
        <f t="shared" si="13"/>
        <v>-1.7622128039259555E-2</v>
      </c>
      <c r="P20" s="23">
        <f t="shared" si="13"/>
        <v>0.47690514617779045</v>
      </c>
      <c r="Q20" s="23">
        <f t="shared" si="13"/>
        <v>0.45029710579821103</v>
      </c>
      <c r="R20" s="23">
        <f t="shared" si="13"/>
        <v>0.47631288040267483</v>
      </c>
    </row>
    <row r="21" spans="1:18" x14ac:dyDescent="0.2">
      <c r="A21" s="34">
        <f t="shared" si="10"/>
        <v>2021</v>
      </c>
      <c r="B21" s="23">
        <f t="shared" si="11"/>
        <v>-3.3752697115812857E-2</v>
      </c>
      <c r="C21" s="23">
        <f t="shared" si="11"/>
        <v>-1.1235955056179581E-2</v>
      </c>
      <c r="D21" s="23">
        <f t="shared" si="11"/>
        <v>-2.2772614128492741E-2</v>
      </c>
      <c r="E21" s="23">
        <f t="shared" si="11"/>
        <v>-6.8039947274360357E-2</v>
      </c>
      <c r="F21" s="23">
        <f t="shared" si="11"/>
        <v>-5.7449492129750923E-2</v>
      </c>
      <c r="H21" s="23">
        <f t="shared" si="12"/>
        <v>1.440136585572116E-2</v>
      </c>
      <c r="I21" s="23">
        <f t="shared" si="12"/>
        <v>-3.8789759503491394E-3</v>
      </c>
      <c r="J21" s="23">
        <f t="shared" si="12"/>
        <v>1.8351526937714135E-2</v>
      </c>
      <c r="K21" s="23">
        <f t="shared" si="12"/>
        <v>-1.2531340707536698E-2</v>
      </c>
      <c r="L21" s="23">
        <f t="shared" si="12"/>
        <v>-8.6860577663666616E-3</v>
      </c>
      <c r="N21" s="23">
        <f t="shared" si="13"/>
        <v>1.3245100466209303E-2</v>
      </c>
      <c r="O21" s="23">
        <f t="shared" si="13"/>
        <v>-9.0826521344231637E-3</v>
      </c>
      <c r="P21" s="23">
        <f t="shared" si="13"/>
        <v>2.2532406611637468E-2</v>
      </c>
      <c r="Q21" s="23">
        <f t="shared" si="13"/>
        <v>-1.3902186723439014E-2</v>
      </c>
      <c r="R21" s="23">
        <f t="shared" si="13"/>
        <v>-4.8637099747995682E-3</v>
      </c>
    </row>
    <row r="22" spans="1:18" x14ac:dyDescent="0.2">
      <c r="A22" s="34">
        <f t="shared" si="10"/>
        <v>2022</v>
      </c>
      <c r="B22" s="23">
        <f t="shared" si="11"/>
        <v>-1.0460144720374598E-2</v>
      </c>
      <c r="C22" s="23">
        <f t="shared" si="11"/>
        <v>-1.6233766233767488E-3</v>
      </c>
      <c r="D22" s="23">
        <f t="shared" si="11"/>
        <v>-8.8511368256107836E-3</v>
      </c>
      <c r="E22" s="23">
        <f t="shared" si="11"/>
        <v>2.919078066359293E-2</v>
      </c>
      <c r="F22" s="23">
        <f t="shared" si="11"/>
        <v>3.0864261607761234E-2</v>
      </c>
      <c r="H22" s="23">
        <f t="shared" si="12"/>
        <v>-0.21526233619829271</v>
      </c>
      <c r="I22" s="23">
        <f t="shared" si="12"/>
        <v>6.230529595015577E-3</v>
      </c>
      <c r="J22" s="23">
        <f t="shared" si="12"/>
        <v>-0.22012139294009903</v>
      </c>
      <c r="K22" s="23">
        <f t="shared" si="12"/>
        <v>-0.18038340535385355</v>
      </c>
      <c r="L22" s="23">
        <f t="shared" si="12"/>
        <v>-0.18545843070769974</v>
      </c>
      <c r="N22" s="23">
        <f t="shared" si="13"/>
        <v>-0.21057276675270475</v>
      </c>
      <c r="O22" s="23">
        <f t="shared" si="13"/>
        <v>6.8744271310716698E-4</v>
      </c>
      <c r="P22" s="23">
        <f t="shared" si="13"/>
        <v>-0.21111507994247858</v>
      </c>
      <c r="Q22" s="23">
        <f t="shared" si="13"/>
        <v>-0.17549188980460073</v>
      </c>
      <c r="R22" s="23">
        <f t="shared" si="13"/>
        <v>-0.17605830252055821</v>
      </c>
    </row>
    <row r="23" spans="1:18" x14ac:dyDescent="0.2">
      <c r="A23" s="34">
        <f t="shared" si="10"/>
        <v>2023</v>
      </c>
      <c r="B23" s="23">
        <f t="shared" si="11"/>
        <v>9.2200104666199989E-2</v>
      </c>
      <c r="C23" s="23">
        <f t="shared" si="11"/>
        <v>-2.3584922918738482E-2</v>
      </c>
      <c r="D23" s="23">
        <f t="shared" si="11"/>
        <v>0.1185817694776361</v>
      </c>
      <c r="E23" s="23">
        <f t="shared" si="11"/>
        <v>-7.2090230127861421E-3</v>
      </c>
      <c r="F23" s="23">
        <f t="shared" si="11"/>
        <v>1.6771453340216569E-2</v>
      </c>
      <c r="H23" s="23">
        <f t="shared" si="12"/>
        <v>0.31261648732727809</v>
      </c>
      <c r="I23" s="23">
        <f t="shared" si="12"/>
        <v>6.9740126160520166E-3</v>
      </c>
      <c r="J23" s="23">
        <f t="shared" si="12"/>
        <v>0.30352568277029013</v>
      </c>
      <c r="K23" s="23">
        <f t="shared" si="12"/>
        <v>0.21164023959433886</v>
      </c>
      <c r="L23" s="23">
        <f t="shared" si="12"/>
        <v>0.20324876750947873</v>
      </c>
      <c r="N23" s="23">
        <f t="shared" si="13"/>
        <v>0.30628998853938461</v>
      </c>
      <c r="O23" s="23">
        <f t="shared" si="13"/>
        <v>-1.4543900543893207E-2</v>
      </c>
      <c r="P23" s="23">
        <f t="shared" si="13"/>
        <v>0.32556893123940545</v>
      </c>
      <c r="Q23" s="23">
        <f t="shared" si="13"/>
        <v>0.20526418989907236</v>
      </c>
      <c r="R23" s="23">
        <f t="shared" si="13"/>
        <v>0.22305213856231876</v>
      </c>
    </row>
    <row r="24" spans="1:18" x14ac:dyDescent="0.2">
      <c r="A24" s="34">
        <f t="shared" si="10"/>
        <v>2024</v>
      </c>
      <c r="B24" s="23">
        <f t="shared" si="11"/>
        <v>1.4502165009858015E-2</v>
      </c>
      <c r="C24" s="23">
        <f t="shared" si="11"/>
        <v>2.9070975809837307E-3</v>
      </c>
      <c r="D24" s="23">
        <f t="shared" si="11"/>
        <v>1.1561457144775966E-2</v>
      </c>
      <c r="E24" s="23">
        <f t="shared" si="11"/>
        <v>1.4502165009858015E-2</v>
      </c>
      <c r="F24" s="23">
        <f t="shared" si="11"/>
        <v>1.1561457144775966E-2</v>
      </c>
      <c r="H24" s="23">
        <f t="shared" si="12"/>
        <v>3.2963522930280487E-3</v>
      </c>
      <c r="I24" s="23">
        <f t="shared" si="12"/>
        <v>7.5045366930104329E-4</v>
      </c>
      <c r="J24" s="23">
        <f t="shared" si="12"/>
        <v>2.543989477489017E-3</v>
      </c>
      <c r="K24" s="23">
        <f t="shared" si="12"/>
        <v>3.2963522930280487E-3</v>
      </c>
      <c r="L24" s="23">
        <f t="shared" si="12"/>
        <v>2.543989477489017E-3</v>
      </c>
      <c r="N24" s="23">
        <f t="shared" si="13"/>
        <v>3.565273798376456E-3</v>
      </c>
      <c r="O24" s="23">
        <f t="shared" si="13"/>
        <v>2.2551108665087582E-3</v>
      </c>
      <c r="P24" s="23">
        <f t="shared" si="13"/>
        <v>1.3072150170778674E-3</v>
      </c>
      <c r="Q24" s="23">
        <f t="shared" si="13"/>
        <v>3.565273798376456E-3</v>
      </c>
      <c r="R24" s="23">
        <f t="shared" si="13"/>
        <v>1.3072150170778674E-3</v>
      </c>
    </row>
    <row r="25" spans="1:18" x14ac:dyDescent="0.2">
      <c r="A25" s="34">
        <f t="shared" si="10"/>
        <v>2025</v>
      </c>
      <c r="B25" s="23">
        <f t="shared" si="11"/>
        <v>8.6448687150040282E-3</v>
      </c>
      <c r="C25" s="23">
        <f t="shared" si="11"/>
        <v>5.4167129782716206E-3</v>
      </c>
      <c r="D25" s="23">
        <f t="shared" si="11"/>
        <v>3.2107639499747709E-3</v>
      </c>
      <c r="E25" s="23">
        <f t="shared" si="11"/>
        <v>8.6448687150040282E-3</v>
      </c>
      <c r="F25" s="23">
        <f t="shared" si="11"/>
        <v>3.2107639499747709E-3</v>
      </c>
      <c r="H25" s="23">
        <f t="shared" si="12"/>
        <v>-5.4899853528389553E-4</v>
      </c>
      <c r="I25" s="23">
        <f t="shared" si="12"/>
        <v>2.2861632250847919E-5</v>
      </c>
      <c r="J25" s="23">
        <f t="shared" si="12"/>
        <v>-5.7184709417668067E-4</v>
      </c>
      <c r="K25" s="23">
        <f t="shared" si="12"/>
        <v>-5.4899853528389553E-4</v>
      </c>
      <c r="L25" s="23">
        <f t="shared" si="12"/>
        <v>-5.7184709417668067E-4</v>
      </c>
      <c r="N25" s="23">
        <f t="shared" si="13"/>
        <v>-3.25955967823921E-4</v>
      </c>
      <c r="O25" s="23">
        <f t="shared" si="13"/>
        <v>3.7885165721667224E-3</v>
      </c>
      <c r="P25" s="23">
        <f t="shared" si="13"/>
        <v>-4.0989436241422039E-3</v>
      </c>
      <c r="Q25" s="23">
        <f t="shared" si="13"/>
        <v>-3.25955967823921E-4</v>
      </c>
      <c r="R25" s="23">
        <f t="shared" si="13"/>
        <v>-4.0989436241422039E-3</v>
      </c>
    </row>
    <row r="26" spans="1:18" x14ac:dyDescent="0.2">
      <c r="A26" s="34">
        <f t="shared" si="10"/>
        <v>2026</v>
      </c>
      <c r="B26" s="23">
        <f t="shared" si="11"/>
        <v>9.6708692127065454E-3</v>
      </c>
      <c r="C26" s="23">
        <f t="shared" si="11"/>
        <v>7.7228623598317725E-3</v>
      </c>
      <c r="D26" s="23">
        <f t="shared" si="11"/>
        <v>1.9330779578752288E-3</v>
      </c>
      <c r="E26" s="23">
        <f t="shared" si="11"/>
        <v>9.6708692127065454E-3</v>
      </c>
      <c r="F26" s="23">
        <f t="shared" si="11"/>
        <v>1.9330779578752288E-3</v>
      </c>
      <c r="H26" s="23">
        <f t="shared" si="12"/>
        <v>-1.363413757203058E-3</v>
      </c>
      <c r="I26" s="23">
        <f t="shared" si="12"/>
        <v>6.9695774840283775E-7</v>
      </c>
      <c r="J26" s="23">
        <f t="shared" si="12"/>
        <v>-1.3641097642245192E-3</v>
      </c>
      <c r="K26" s="23">
        <f t="shared" si="12"/>
        <v>-1.363413757203058E-3</v>
      </c>
      <c r="L26" s="23">
        <f t="shared" si="12"/>
        <v>-1.3641097642245192E-3</v>
      </c>
      <c r="N26" s="23">
        <f t="shared" si="13"/>
        <v>-1.0933206435662646E-3</v>
      </c>
      <c r="O26" s="23">
        <f t="shared" si="13"/>
        <v>5.4005821361453599E-3</v>
      </c>
      <c r="P26" s="23">
        <f t="shared" si="13"/>
        <v>-6.4590203100083343E-3</v>
      </c>
      <c r="Q26" s="23">
        <f t="shared" si="13"/>
        <v>-1.0933206435662646E-3</v>
      </c>
      <c r="R26" s="23">
        <f t="shared" si="13"/>
        <v>-6.4590203100083343E-3</v>
      </c>
    </row>
    <row r="27" spans="1:18" x14ac:dyDescent="0.2">
      <c r="A27" s="34">
        <f t="shared" si="10"/>
        <v>2027</v>
      </c>
      <c r="B27" s="23">
        <f t="shared" si="11"/>
        <v>8.9512418834656327E-3</v>
      </c>
      <c r="C27" s="23">
        <f t="shared" si="11"/>
        <v>9.0882958850888595E-3</v>
      </c>
      <c r="D27" s="23">
        <f t="shared" si="11"/>
        <v>-1.3581963261488639E-4</v>
      </c>
      <c r="E27" s="23">
        <f t="shared" si="11"/>
        <v>8.9512418834656327E-3</v>
      </c>
      <c r="F27" s="23">
        <f t="shared" si="11"/>
        <v>-1.3581963261488639E-4</v>
      </c>
      <c r="H27" s="23">
        <f t="shared" si="12"/>
        <v>-2.2469945430053651E-3</v>
      </c>
      <c r="I27" s="23">
        <f t="shared" si="12"/>
        <v>2.1247864800955085E-8</v>
      </c>
      <c r="J27" s="23">
        <f t="shared" si="12"/>
        <v>-2.247015743125802E-3</v>
      </c>
      <c r="K27" s="23">
        <f t="shared" si="12"/>
        <v>-2.2469945430053651E-3</v>
      </c>
      <c r="L27" s="23">
        <f t="shared" si="12"/>
        <v>-2.247015743125802E-3</v>
      </c>
      <c r="N27" s="23">
        <f t="shared" si="13"/>
        <v>-1.9699344753306702E-3</v>
      </c>
      <c r="O27" s="23">
        <f t="shared" si="13"/>
        <v>6.3698659938073998E-3</v>
      </c>
      <c r="P27" s="23">
        <f t="shared" si="13"/>
        <v>-8.2870133048970063E-3</v>
      </c>
      <c r="Q27" s="23">
        <f t="shared" si="13"/>
        <v>-1.9699344753306702E-3</v>
      </c>
      <c r="R27" s="23">
        <f t="shared" si="13"/>
        <v>-8.2870133048970063E-3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-7.0165363299034153E-2</v>
      </c>
      <c r="C29" s="24">
        <f>AVERAGE(C17:C21)</f>
        <v>-4.706307467462123E-2</v>
      </c>
      <c r="D29" s="24">
        <f>AVERAGE(D17:D21)</f>
        <v>-3.6855558027334825E-2</v>
      </c>
      <c r="E29" s="24">
        <f>AVERAGE(E17:E21)</f>
        <v>-7.5165236334579277E-2</v>
      </c>
      <c r="F29" s="24">
        <f>AVERAGE(F17:F21)</f>
        <v>-2.9536011083984248E-2</v>
      </c>
      <c r="H29" s="24">
        <f>AVERAGE(H17:H21)</f>
        <v>0.12043340069576433</v>
      </c>
      <c r="I29" s="24">
        <f>AVERAGE(I17:I21)</f>
        <v>-6.7537070181441731E-3</v>
      </c>
      <c r="J29" s="24">
        <f>AVERAGE(J17:J21)</f>
        <v>0.12984441076125161</v>
      </c>
      <c r="K29" s="24">
        <f>AVERAGE(K17:K21)</f>
        <v>0.12311598180813561</v>
      </c>
      <c r="L29" s="24">
        <f>AVERAGE(L17:L21)</f>
        <v>0.13298096452874034</v>
      </c>
      <c r="N29" s="24">
        <f>AVERAGE(N17:N21)</f>
        <v>0.11203273857603879</v>
      </c>
      <c r="O29" s="24">
        <f>AVERAGE(O17:O21)</f>
        <v>-3.6442400061525729E-2</v>
      </c>
      <c r="P29" s="24">
        <f>AVERAGE(P17:P21)</f>
        <v>0.15260407528446657</v>
      </c>
      <c r="Q29" s="24">
        <f>AVERAGE(Q17:Q21)</f>
        <v>0.11488704142074393</v>
      </c>
      <c r="R29" s="24">
        <f>AVERAGE(R17:R21)</f>
        <v>0.15584533934445999</v>
      </c>
    </row>
    <row r="30" spans="1:18" x14ac:dyDescent="0.2">
      <c r="A30" s="42" t="s">
        <v>66</v>
      </c>
      <c r="B30" s="24">
        <f>AVERAGE(B23:B27)</f>
        <v>2.6793849897446841E-2</v>
      </c>
      <c r="C30" s="24">
        <f>AVERAGE(C23:C27)</f>
        <v>3.1000917708750019E-4</v>
      </c>
      <c r="D30" s="24">
        <f>AVERAGE(D23:D27)</f>
        <v>2.7030249779529437E-2</v>
      </c>
      <c r="E30" s="24">
        <f>AVERAGE(E23:E27)</f>
        <v>6.9120243616496158E-3</v>
      </c>
      <c r="F30" s="24">
        <f>AVERAGE(F23:F27)</f>
        <v>6.6681865520455295E-3</v>
      </c>
      <c r="H30" s="24">
        <f>AVERAGE(H23:H27)</f>
        <v>6.2350686556962763E-2</v>
      </c>
      <c r="I30" s="24">
        <f>AVERAGE(I23:I27)</f>
        <v>1.5496092246434223E-3</v>
      </c>
      <c r="J30" s="24">
        <f>AVERAGE(J23:J27)</f>
        <v>6.0377339929250429E-2</v>
      </c>
      <c r="K30" s="24">
        <f>AVERAGE(K23:K27)</f>
        <v>4.215543701037492E-2</v>
      </c>
      <c r="L30" s="24">
        <f>AVERAGE(L23:L27)</f>
        <v>4.0321956877088151E-2</v>
      </c>
      <c r="N30" s="24">
        <f>AVERAGE(N23:N27)</f>
        <v>6.1293210250208043E-2</v>
      </c>
      <c r="O30" s="24">
        <f>AVERAGE(O23:O27)</f>
        <v>6.5403500494700675E-4</v>
      </c>
      <c r="P30" s="24">
        <f>AVERAGE(P23:P27)</f>
        <v>6.1606233803487155E-2</v>
      </c>
      <c r="Q30" s="24">
        <f>AVERAGE(Q23:Q27)</f>
        <v>4.1088050522145592E-2</v>
      </c>
      <c r="R30" s="24">
        <f>AVERAGE(R23:R27)</f>
        <v>4.1102875268069813E-2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V3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41" sqref="S41"/>
    </sheetView>
  </sheetViews>
  <sheetFormatPr defaultRowHeight="12.75" x14ac:dyDescent="0.2"/>
  <cols>
    <col min="1" max="1" width="9.140625" style="34" customWidth="1"/>
    <col min="2" max="2" width="11.140625" style="22" customWidth="1"/>
    <col min="3" max="3" width="7.5703125" style="22" bestFit="1" customWidth="1"/>
    <col min="4" max="4" width="5.85546875" style="22" bestFit="1" customWidth="1"/>
    <col min="5" max="5" width="11.140625" style="22" customWidth="1"/>
    <col min="6" max="6" width="8.5703125" style="22" bestFit="1" customWidth="1"/>
    <col min="7" max="7" width="1.7109375" style="39" customWidth="1"/>
    <col min="8" max="8" width="11.140625" style="39" bestFit="1" customWidth="1"/>
    <col min="9" max="10" width="6.5703125" style="39" bestFit="1" customWidth="1"/>
    <col min="11" max="11" width="11.140625" style="39" bestFit="1" customWidth="1"/>
    <col min="12" max="12" width="8.5703125" style="39" bestFit="1" customWidth="1"/>
    <col min="13" max="13" width="1.7109375" style="39" customWidth="1"/>
    <col min="14" max="14" width="11.140625" style="39" bestFit="1" customWidth="1"/>
    <col min="15" max="15" width="7.5703125" style="39" bestFit="1" customWidth="1"/>
    <col min="16" max="16" width="6.5703125" style="39" bestFit="1" customWidth="1"/>
    <col min="17" max="17" width="11.140625" style="39" bestFit="1" customWidth="1"/>
    <col min="18" max="18" width="8.5703125" style="39" bestFit="1" customWidth="1"/>
  </cols>
  <sheetData>
    <row r="1" spans="1:22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22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</row>
    <row r="3" spans="1:22" x14ac:dyDescent="0.2">
      <c r="A3" s="34">
        <v>2016</v>
      </c>
      <c r="B3" s="45">
        <f>SUM('Miami(1)'!B3,'Tampa(2)'!B3,'StPetersburg(3)'!B3,'Orlando(4)'!B3,'Eustis(5)'!B3,'Jacksonville(6)'!B3,'Lakeland(8)'!B3,'Daytona(9)'!B3,'AvonPark(10)'!B3,'Sarasota(11)'!B3,'Jupiter(13)'!B3,'PanamaCity(14)'!B3,'Ocala(15)'!B3,'FortMyers(16)'!B3)</f>
        <v>77034206.5</v>
      </c>
      <c r="C3" s="45">
        <f>SUM('Miami(1)'!C3,'Tampa(2)'!C3,'StPetersburg(3)'!C3,'Orlando(4)'!C3,'Eustis(5)'!C3,'Jacksonville(6)'!C3,'Lakeland(8)'!C3,'Daytona(9)'!C3,'AvonPark(10)'!C3,'Sarasota(11)'!C3,'Jupiter(13)'!C3,'PanamaCity(14)'!C3,'Ocala(15)'!C3,'FortMyers(16)'!C3)</f>
        <v>334930.75</v>
      </c>
      <c r="D3" s="45">
        <f t="shared" ref="D3:D14" si="0">B3/C3</f>
        <v>230.00040008270366</v>
      </c>
      <c r="E3" s="45">
        <f>SUM('Miami(1)'!E3,'Tampa(2)'!E3,'StPetersburg(3)'!E3,'Orlando(4)'!E3,'Eustis(5)'!E3,'Jacksonville(6)'!E3,'Lakeland(8)'!E3,'Daytona(9)'!E3,'AvonPark(10)'!E3,'Sarasota(11)'!E3,'Jupiter(13)'!E3,'PanamaCity(14)'!E3,'Ocala(15)'!E3,'FortMyers(16)'!E3)</f>
        <v>76955367.530745178</v>
      </c>
      <c r="F3" s="45">
        <f t="shared" ref="F3:F14" si="1">E3/C3</f>
        <v>229.76501121722976</v>
      </c>
      <c r="G3" s="46"/>
      <c r="H3" s="45">
        <f>SUM('Miami(1)'!H3,'Tampa(2)'!H3,'StPetersburg(3)'!H3,'Orlando(4)'!H3,'Eustis(5)'!H3,'Jacksonville(6)'!H3,'Lakeland(8)'!H3,'Daytona(9)'!H3,'AvonPark(10)'!H3,'Sarasota(11)'!H3,'Jupiter(13)'!H3,'PanamaCity(14)'!H3,'Ocala(15)'!H3,'FortMyers(16)'!H3)</f>
        <v>292900180.40000004</v>
      </c>
      <c r="I3" s="45">
        <f>SUM('Miami(1)'!I3,'Tampa(2)'!I3,'StPetersburg(3)'!I3,'Orlando(4)'!I3,'Eustis(5)'!I3,'Jacksonville(6)'!I3,'Lakeland(8)'!I3,'Daytona(9)'!I3,'AvonPark(10)'!I3,'Sarasota(11)'!I3,'Jupiter(13)'!I3,'PanamaCity(14)'!I3,'Ocala(15)'!I3,'FortMyers(16)'!I3)</f>
        <v>33950.666666666664</v>
      </c>
      <c r="J3" s="45">
        <f t="shared" ref="J3:J14" si="2">H3/I3</f>
        <v>8627.2291285394513</v>
      </c>
      <c r="K3" s="45">
        <f>SUM('Miami(1)'!K3,'Tampa(2)'!K3,'StPetersburg(3)'!K3,'Orlando(4)'!K3,'Eustis(5)'!K3,'Jacksonville(6)'!K3,'Lakeland(8)'!K3,'Daytona(9)'!K3,'AvonPark(10)'!K3,'Sarasota(11)'!K3,'Jupiter(13)'!K3,'PanamaCity(14)'!K3,'Ocala(15)'!K3,'FortMyers(16)'!K3)</f>
        <v>292977151.8560586</v>
      </c>
      <c r="L3" s="45">
        <f t="shared" ref="L3:L14" si="3">K3/I3</f>
        <v>8629.4962844929487</v>
      </c>
      <c r="M3" s="46"/>
      <c r="N3" s="45">
        <f t="shared" ref="N3:N14" si="4">SUM(B3,H3)</f>
        <v>369934386.90000004</v>
      </c>
      <c r="O3" s="45">
        <f t="shared" ref="O3:O14" si="5">SUM(C3,I3)</f>
        <v>368881.41666666669</v>
      </c>
      <c r="P3" s="45">
        <f>N3/O3</f>
        <v>1002.8544952002417</v>
      </c>
      <c r="Q3" s="45">
        <f t="shared" ref="Q3:Q14" si="6">SUM(E3,K3)</f>
        <v>369932519.38680375</v>
      </c>
      <c r="R3" s="45">
        <f t="shared" ref="R3:R14" si="7">Q3/O3</f>
        <v>1002.8494325619197</v>
      </c>
    </row>
    <row r="4" spans="1:22" x14ac:dyDescent="0.2">
      <c r="A4" s="34">
        <f t="shared" ref="A4:A14" si="8">A3+1</f>
        <v>2017</v>
      </c>
      <c r="B4" s="45">
        <f>SUM('Miami(1)'!B4,'Tampa(2)'!B4,'StPetersburg(3)'!B4,'Orlando(4)'!B4,'Eustis(5)'!B4,'Jacksonville(6)'!B4,'Lakeland(8)'!B4,'Daytona(9)'!B4,'AvonPark(10)'!B4,'Sarasota(11)'!B4,'Jupiter(13)'!B4,'PanamaCity(14)'!B4,'Ocala(15)'!B4,'FortMyers(16)'!B4)</f>
        <v>76267938.400000006</v>
      </c>
      <c r="C4" s="45">
        <f>SUM('Miami(1)'!C4,'Tampa(2)'!C4,'StPetersburg(3)'!C4,'Orlando(4)'!C4,'Eustis(5)'!C4,'Jacksonville(6)'!C4,'Lakeland(8)'!C4,'Daytona(9)'!C4,'AvonPark(10)'!C4,'Sarasota(11)'!C4,'Jupiter(13)'!C4,'PanamaCity(14)'!C4,'Ocala(15)'!C4,'FortMyers(16)'!C4)</f>
        <v>338068.25</v>
      </c>
      <c r="D4" s="45">
        <f t="shared" si="0"/>
        <v>225.59923447410398</v>
      </c>
      <c r="E4" s="45">
        <f>SUM('Miami(1)'!E4,'Tampa(2)'!E4,'StPetersburg(3)'!E4,'Orlando(4)'!E4,'Eustis(5)'!E4,'Jacksonville(6)'!E4,'Lakeland(8)'!E4,'Daytona(9)'!E4,'AvonPark(10)'!E4,'Sarasota(11)'!E4,'Jupiter(13)'!E4,'PanamaCity(14)'!E4,'Ocala(15)'!E4,'FortMyers(16)'!E4)</f>
        <v>84104940.398822129</v>
      </c>
      <c r="F4" s="45">
        <f t="shared" si="1"/>
        <v>248.78094999699655</v>
      </c>
      <c r="G4" s="46"/>
      <c r="H4" s="45">
        <f>SUM('Miami(1)'!H4,'Tampa(2)'!H4,'StPetersburg(3)'!H4,'Orlando(4)'!H4,'Eustis(5)'!H4,'Jacksonville(6)'!H4,'Lakeland(8)'!H4,'Daytona(9)'!H4,'AvonPark(10)'!H4,'Sarasota(11)'!H4,'Jupiter(13)'!H4,'PanamaCity(14)'!H4,'Ocala(15)'!H4,'FortMyers(16)'!H4)</f>
        <v>290069503.60000002</v>
      </c>
      <c r="I4" s="45">
        <f>SUM('Miami(1)'!I4,'Tampa(2)'!I4,'StPetersburg(3)'!I4,'Orlando(4)'!I4,'Eustis(5)'!I4,'Jacksonville(6)'!I4,'Lakeland(8)'!I4,'Daytona(9)'!I4,'AvonPark(10)'!I4,'Sarasota(11)'!I4,'Jupiter(13)'!I4,'PanamaCity(14)'!I4,'Ocala(15)'!I4,'FortMyers(16)'!I4)</f>
        <v>34224.75</v>
      </c>
      <c r="J4" s="45">
        <f t="shared" si="2"/>
        <v>8475.4308972308063</v>
      </c>
      <c r="K4" s="45">
        <f>SUM('Miami(1)'!K4,'Tampa(2)'!K4,'StPetersburg(3)'!K4,'Orlando(4)'!K4,'Eustis(5)'!K4,'Jacksonville(6)'!K4,'Lakeland(8)'!K4,'Daytona(9)'!K4,'AvonPark(10)'!K4,'Sarasota(11)'!K4,'Jupiter(13)'!K4,'PanamaCity(14)'!K4,'Ocala(15)'!K4,'FortMyers(16)'!K4)</f>
        <v>297678163.09510863</v>
      </c>
      <c r="L4" s="45">
        <f t="shared" si="3"/>
        <v>8697.7454355432437</v>
      </c>
      <c r="M4" s="46"/>
      <c r="N4" s="45">
        <f t="shared" si="4"/>
        <v>366337442</v>
      </c>
      <c r="O4" s="45">
        <f t="shared" si="5"/>
        <v>372293</v>
      </c>
      <c r="P4" s="45">
        <f t="shared" ref="P4:P14" si="9">N4/O4</f>
        <v>984.00303524374624</v>
      </c>
      <c r="Q4" s="45">
        <f t="shared" si="6"/>
        <v>381783103.49393076</v>
      </c>
      <c r="R4" s="45">
        <f t="shared" si="7"/>
        <v>1025.4909533457003</v>
      </c>
    </row>
    <row r="5" spans="1:22" x14ac:dyDescent="0.2">
      <c r="A5" s="34">
        <f t="shared" si="8"/>
        <v>2018</v>
      </c>
      <c r="B5" s="45">
        <f>SUM('Miami(1)'!B5,'Tampa(2)'!B5,'StPetersburg(3)'!B5,'Orlando(4)'!B5,'Eustis(5)'!B5,'Jacksonville(6)'!B5,'Lakeland(8)'!B5,'Daytona(9)'!B5,'AvonPark(10)'!B5,'Sarasota(11)'!B5,'Jupiter(13)'!B5,'PanamaCity(14)'!B5,'Ocala(15)'!B5,'FortMyers(16)'!B5)</f>
        <v>86223009.599999994</v>
      </c>
      <c r="C5" s="45">
        <f>SUM('Miami(1)'!C5,'Tampa(2)'!C5,'StPetersburg(3)'!C5,'Orlando(4)'!C5,'Eustis(5)'!C5,'Jacksonville(6)'!C5,'Lakeland(8)'!C5,'Daytona(9)'!C5,'AvonPark(10)'!C5,'Sarasota(11)'!C5,'Jupiter(13)'!C5,'PanamaCity(14)'!C5,'Ocala(15)'!C5,'FortMyers(16)'!C5)</f>
        <v>349951.66666666669</v>
      </c>
      <c r="D5" s="45">
        <f t="shared" si="0"/>
        <v>246.38548066161513</v>
      </c>
      <c r="E5" s="45">
        <f>SUM('Miami(1)'!E5,'Tampa(2)'!E5,'StPetersburg(3)'!E5,'Orlando(4)'!E5,'Eustis(5)'!E5,'Jacksonville(6)'!E5,'Lakeland(8)'!E5,'Daytona(9)'!E5,'AvonPark(10)'!E5,'Sarasota(11)'!E5,'Jupiter(13)'!E5,'PanamaCity(14)'!E5,'Ocala(15)'!E5,'FortMyers(16)'!E5)</f>
        <v>88058594.410716981</v>
      </c>
      <c r="F5" s="45">
        <f t="shared" si="1"/>
        <v>251.63073303661071</v>
      </c>
      <c r="G5" s="46"/>
      <c r="H5" s="45">
        <f>SUM('Miami(1)'!H5,'Tampa(2)'!H5,'StPetersburg(3)'!H5,'Orlando(4)'!H5,'Eustis(5)'!H5,'Jacksonville(6)'!H5,'Lakeland(8)'!H5,'Daytona(9)'!H5,'AvonPark(10)'!H5,'Sarasota(11)'!H5,'Jupiter(13)'!H5,'PanamaCity(14)'!H5,'Ocala(15)'!H5,'FortMyers(16)'!H5)</f>
        <v>304887740.70000005</v>
      </c>
      <c r="I5" s="45">
        <f>SUM('Miami(1)'!I5,'Tampa(2)'!I5,'StPetersburg(3)'!I5,'Orlando(4)'!I5,'Eustis(5)'!I5,'Jacksonville(6)'!I5,'Lakeland(8)'!I5,'Daytona(9)'!I5,'AvonPark(10)'!I5,'Sarasota(11)'!I5,'Jupiter(13)'!I5,'PanamaCity(14)'!I5,'Ocala(15)'!I5,'FortMyers(16)'!I5)</f>
        <v>35038.416666666672</v>
      </c>
      <c r="J5" s="45">
        <f t="shared" si="2"/>
        <v>8701.5273435586187</v>
      </c>
      <c r="K5" s="45">
        <f>SUM('Miami(1)'!K5,'Tampa(2)'!K5,'StPetersburg(3)'!K5,'Orlando(4)'!K5,'Eustis(5)'!K5,'Jacksonville(6)'!K5,'Lakeland(8)'!K5,'Daytona(9)'!K5,'AvonPark(10)'!K5,'Sarasota(11)'!K5,'Jupiter(13)'!K5,'PanamaCity(14)'!K5,'Ocala(15)'!K5,'FortMyers(16)'!K5)</f>
        <v>306390411.3189767</v>
      </c>
      <c r="L5" s="45">
        <f t="shared" si="3"/>
        <v>8744.4137169148144</v>
      </c>
      <c r="M5" s="46"/>
      <c r="N5" s="45">
        <f t="shared" si="4"/>
        <v>391110750.30000007</v>
      </c>
      <c r="O5" s="45">
        <f t="shared" si="5"/>
        <v>384990.08333333337</v>
      </c>
      <c r="P5" s="45">
        <f t="shared" si="9"/>
        <v>1015.8982457773263</v>
      </c>
      <c r="Q5" s="45">
        <f t="shared" si="6"/>
        <v>394449005.72969365</v>
      </c>
      <c r="R5" s="45">
        <f t="shared" si="7"/>
        <v>1024.5692624455746</v>
      </c>
    </row>
    <row r="6" spans="1:22" x14ac:dyDescent="0.2">
      <c r="A6" s="34">
        <f t="shared" si="8"/>
        <v>2019</v>
      </c>
      <c r="B6" s="45">
        <f>SUM('Miami(1)'!B6,'Tampa(2)'!B6,'StPetersburg(3)'!B6,'Orlando(4)'!B6,'Eustis(5)'!B6,'Jacksonville(6)'!B6,'Lakeland(8)'!B6,'Daytona(9)'!B6,'AvonPark(10)'!B6,'Sarasota(11)'!B6,'Jupiter(13)'!B6,'PanamaCity(14)'!B6,'Ocala(15)'!B6,'FortMyers(16)'!B6)</f>
        <v>85073880.700000003</v>
      </c>
      <c r="C6" s="45">
        <f>SUM('Miami(1)'!C6,'Tampa(2)'!C6,'StPetersburg(3)'!C6,'Orlando(4)'!C6,'Eustis(5)'!C6,'Jacksonville(6)'!C6,'Lakeland(8)'!C6,'Daytona(9)'!C6,'AvonPark(10)'!C6,'Sarasota(11)'!C6,'Jupiter(13)'!C6,'PanamaCity(14)'!C6,'Ocala(15)'!C6,'FortMyers(16)'!C6)</f>
        <v>361488.16666666663</v>
      </c>
      <c r="D6" s="45">
        <f t="shared" si="0"/>
        <v>235.34347329949486</v>
      </c>
      <c r="E6" s="45">
        <f>SUM('Miami(1)'!E6,'Tampa(2)'!E6,'StPetersburg(3)'!E6,'Orlando(4)'!E6,'Eustis(5)'!E6,'Jacksonville(6)'!E6,'Lakeland(8)'!E6,'Daytona(9)'!E6,'AvonPark(10)'!E6,'Sarasota(11)'!E6,'Jupiter(13)'!E6,'PanamaCity(14)'!E6,'Ocala(15)'!E6,'FortMyers(16)'!E6)</f>
        <v>89856569.391759425</v>
      </c>
      <c r="F6" s="45">
        <f t="shared" si="1"/>
        <v>248.57402725057233</v>
      </c>
      <c r="G6" s="46"/>
      <c r="H6" s="45">
        <f>SUM('Miami(1)'!H6,'Tampa(2)'!H6,'StPetersburg(3)'!H6,'Orlando(4)'!H6,'Eustis(5)'!H6,'Jacksonville(6)'!H6,'Lakeland(8)'!H6,'Daytona(9)'!H6,'AvonPark(10)'!H6,'Sarasota(11)'!H6,'Jupiter(13)'!H6,'PanamaCity(14)'!H6,'Ocala(15)'!H6,'FortMyers(16)'!H6)</f>
        <v>304290965.10000002</v>
      </c>
      <c r="I6" s="45">
        <f>SUM('Miami(1)'!I6,'Tampa(2)'!I6,'StPetersburg(3)'!I6,'Orlando(4)'!I6,'Eustis(5)'!I6,'Jacksonville(6)'!I6,'Lakeland(8)'!I6,'Daytona(9)'!I6,'AvonPark(10)'!I6,'Sarasota(11)'!I6,'Jupiter(13)'!I6,'PanamaCity(14)'!I6,'Ocala(15)'!I6,'FortMyers(16)'!I6)</f>
        <v>35562.500000000007</v>
      </c>
      <c r="J6" s="45">
        <f t="shared" si="2"/>
        <v>8556.512199648505</v>
      </c>
      <c r="K6" s="45">
        <f>SUM('Miami(1)'!K6,'Tampa(2)'!K6,'StPetersburg(3)'!K6,'Orlando(4)'!K6,'Eustis(5)'!K6,'Jacksonville(6)'!K6,'Lakeland(8)'!K6,'Daytona(9)'!K6,'AvonPark(10)'!K6,'Sarasota(11)'!K6,'Jupiter(13)'!K6,'PanamaCity(14)'!K6,'Ocala(15)'!K6,'FortMyers(16)'!K6)</f>
        <v>309299408.7665599</v>
      </c>
      <c r="L6" s="45">
        <f t="shared" si="3"/>
        <v>8697.3471709401711</v>
      </c>
      <c r="M6" s="46"/>
      <c r="N6" s="45">
        <f t="shared" si="4"/>
        <v>389364845.80000001</v>
      </c>
      <c r="O6" s="45">
        <f t="shared" si="5"/>
        <v>397050.66666666663</v>
      </c>
      <c r="P6" s="45">
        <f t="shared" si="9"/>
        <v>980.64272015662164</v>
      </c>
      <c r="Q6" s="45">
        <f t="shared" si="6"/>
        <v>399155978.15831935</v>
      </c>
      <c r="R6" s="45">
        <f t="shared" si="7"/>
        <v>1005.3023749067778</v>
      </c>
    </row>
    <row r="7" spans="1:22" s="53" customFormat="1" x14ac:dyDescent="0.2">
      <c r="A7" s="50">
        <f t="shared" si="8"/>
        <v>2020</v>
      </c>
      <c r="B7" s="45">
        <f>SUM('Miami(1)'!B7,'Tampa(2)'!B7,'StPetersburg(3)'!B7,'Orlando(4)'!B7,'Eustis(5)'!B7,'Jacksonville(6)'!B7,'Lakeland(8)'!B7,'Daytona(9)'!B7,'AvonPark(10)'!B7,'Sarasota(11)'!B7,'Jupiter(13)'!B7,'PanamaCity(14)'!B7,'Ocala(15)'!B7,'FortMyers(16)'!B7)</f>
        <v>89543002.400000021</v>
      </c>
      <c r="C7" s="45">
        <f>SUM('Miami(1)'!C7,'Tampa(2)'!C7,'StPetersburg(3)'!C7,'Orlando(4)'!C7,'Eustis(5)'!C7,'Jacksonville(6)'!C7,'Lakeland(8)'!C7,'Daytona(9)'!C7,'AvonPark(10)'!C7,'Sarasota(11)'!C7,'Jupiter(13)'!C7,'PanamaCity(14)'!C7,'Ocala(15)'!C7,'FortMyers(16)'!C7)</f>
        <v>378583.00000000006</v>
      </c>
      <c r="D7" s="45">
        <f t="shared" si="0"/>
        <v>236.52145606115437</v>
      </c>
      <c r="E7" s="45">
        <f>SUM('Miami(1)'!E7,'Tampa(2)'!E7,'StPetersburg(3)'!E7,'Orlando(4)'!E7,'Eustis(5)'!E7,'Jacksonville(6)'!E7,'Lakeland(8)'!E7,'Daytona(9)'!E7,'AvonPark(10)'!E7,'Sarasota(11)'!E7,'Jupiter(13)'!E7,'PanamaCity(14)'!E7,'Ocala(15)'!E7,'FortMyers(16)'!E7)</f>
        <v>98964672.191133633</v>
      </c>
      <c r="F7" s="45">
        <f t="shared" si="1"/>
        <v>261.40812501124884</v>
      </c>
      <c r="G7" s="46"/>
      <c r="H7" s="45">
        <f>SUM('Miami(1)'!H7,'Tampa(2)'!H7,'StPetersburg(3)'!H7,'Orlando(4)'!H7,'Eustis(5)'!H7,'Jacksonville(6)'!H7,'Lakeland(8)'!H7,'Daytona(9)'!H7,'AvonPark(10)'!H7,'Sarasota(11)'!H7,'Jupiter(13)'!H7,'PanamaCity(14)'!H7,'Ocala(15)'!H7,'FortMyers(16)'!H7)</f>
        <v>265386366.60000005</v>
      </c>
      <c r="I7" s="45">
        <f>SUM('Miami(1)'!I7,'Tampa(2)'!I7,'StPetersburg(3)'!I7,'Orlando(4)'!I7,'Eustis(5)'!I7,'Jacksonville(6)'!I7,'Lakeland(8)'!I7,'Daytona(9)'!I7,'AvonPark(10)'!I7,'Sarasota(11)'!I7,'Jupiter(13)'!I7,'PanamaCity(14)'!I7,'Ocala(15)'!I7,'FortMyers(16)'!I7)</f>
        <v>36222.75</v>
      </c>
      <c r="J7" s="45">
        <f t="shared" si="2"/>
        <v>7326.5107315154164</v>
      </c>
      <c r="K7" s="45">
        <f>SUM('Miami(1)'!K7,'Tampa(2)'!K7,'StPetersburg(3)'!K7,'Orlando(4)'!K7,'Eustis(5)'!K7,'Jacksonville(6)'!K7,'Lakeland(8)'!K7,'Daytona(9)'!K7,'AvonPark(10)'!K7,'Sarasota(11)'!K7,'Jupiter(13)'!K7,'PanamaCity(14)'!K7,'Ocala(15)'!K7,'FortMyers(16)'!K7)</f>
        <v>274425114.6910485</v>
      </c>
      <c r="L7" s="45">
        <f t="shared" si="3"/>
        <v>7576.0430859349026</v>
      </c>
      <c r="M7" s="46"/>
      <c r="N7" s="45">
        <f t="shared" si="4"/>
        <v>354929369.00000006</v>
      </c>
      <c r="O7" s="45">
        <f t="shared" si="5"/>
        <v>414805.75000000006</v>
      </c>
      <c r="P7" s="45">
        <f t="shared" si="9"/>
        <v>855.65199855595063</v>
      </c>
      <c r="Q7" s="45">
        <f t="shared" si="6"/>
        <v>373389786.88218212</v>
      </c>
      <c r="R7" s="45">
        <f t="shared" si="7"/>
        <v>900.15576419126796</v>
      </c>
      <c r="S7" s="51"/>
      <c r="T7" s="51"/>
      <c r="U7" s="51"/>
      <c r="V7" s="52"/>
    </row>
    <row r="8" spans="1:22" x14ac:dyDescent="0.2">
      <c r="A8" s="34">
        <f t="shared" si="8"/>
        <v>2021</v>
      </c>
      <c r="B8" s="45">
        <f>SUM('Miami(1)'!B8,'Tampa(2)'!B8,'StPetersburg(3)'!B8,'Orlando(4)'!B8,'Eustis(5)'!B8,'Jacksonville(6)'!B8,'Lakeland(8)'!B8,'Daytona(9)'!B8,'AvonPark(10)'!B8,'Sarasota(11)'!B8,'Jupiter(13)'!B8,'PanamaCity(14)'!B8,'Ocala(15)'!B8,'FortMyers(16)'!B8)</f>
        <v>100985238.5</v>
      </c>
      <c r="C8" s="45">
        <f>SUM('Miami(1)'!C8,'Tampa(2)'!C8,'StPetersburg(3)'!C8,'Orlando(4)'!C8,'Eustis(5)'!C8,'Jacksonville(6)'!C8,'Lakeland(8)'!C8,'Daytona(9)'!C8,'AvonPark(10)'!C8,'Sarasota(11)'!C8,'Jupiter(13)'!C8,'PanamaCity(14)'!C8,'Ocala(15)'!C8,'FortMyers(16)'!C8)</f>
        <v>398211.33333333326</v>
      </c>
      <c r="D8" s="45">
        <f t="shared" si="0"/>
        <v>253.59709793962006</v>
      </c>
      <c r="E8" s="45">
        <f>SUM('Miami(1)'!E8,'Tampa(2)'!E8,'StPetersburg(3)'!E8,'Orlando(4)'!E8,'Eustis(5)'!E8,'Jacksonville(6)'!E8,'Lakeland(8)'!E8,'Daytona(9)'!E8,'AvonPark(10)'!E8,'Sarasota(11)'!E8,'Jupiter(13)'!E8,'PanamaCity(14)'!E8,'Ocala(15)'!E8,'FortMyers(16)'!E8)</f>
        <v>103351371.69483511</v>
      </c>
      <c r="F8" s="45">
        <f t="shared" si="1"/>
        <v>259.53900113717287</v>
      </c>
      <c r="G8" s="46"/>
      <c r="H8" s="45">
        <f>SUM('Miami(1)'!H8,'Tampa(2)'!H8,'StPetersburg(3)'!H8,'Orlando(4)'!H8,'Eustis(5)'!H8,'Jacksonville(6)'!H8,'Lakeland(8)'!H8,'Daytona(9)'!H8,'AvonPark(10)'!H8,'Sarasota(11)'!H8,'Jupiter(13)'!H8,'PanamaCity(14)'!H8,'Ocala(15)'!H8,'FortMyers(16)'!H8)</f>
        <v>298524406.79999995</v>
      </c>
      <c r="I8" s="45">
        <f>SUM('Miami(1)'!I8,'Tampa(2)'!I8,'StPetersburg(3)'!I8,'Orlando(4)'!I8,'Eustis(5)'!I8,'Jacksonville(6)'!I8,'Lakeland(8)'!I8,'Daytona(9)'!I8,'AvonPark(10)'!I8,'Sarasota(11)'!I8,'Jupiter(13)'!I8,'PanamaCity(14)'!I8,'Ocala(15)'!I8,'FortMyers(16)'!I8)</f>
        <v>36808.500000000007</v>
      </c>
      <c r="J8" s="45">
        <f t="shared" si="2"/>
        <v>8110.2029911569307</v>
      </c>
      <c r="K8" s="45">
        <f>SUM('Miami(1)'!K8,'Tampa(2)'!K8,'StPetersburg(3)'!K8,'Orlando(4)'!K8,'Eustis(5)'!K8,'Jacksonville(6)'!K8,'Lakeland(8)'!K8,'Daytona(9)'!K8,'AvonPark(10)'!K8,'Sarasota(11)'!K8,'Jupiter(13)'!K8,'PanamaCity(14)'!K8,'Ocala(15)'!K8,'FortMyers(16)'!K8)</f>
        <v>300705455.75726837</v>
      </c>
      <c r="L8" s="45">
        <f t="shared" si="3"/>
        <v>8169.456939491376</v>
      </c>
      <c r="M8" s="46"/>
      <c r="N8" s="45">
        <f t="shared" si="4"/>
        <v>399509645.29999995</v>
      </c>
      <c r="O8" s="45">
        <f t="shared" si="5"/>
        <v>435019.83333333326</v>
      </c>
      <c r="P8" s="45">
        <f t="shared" si="9"/>
        <v>918.37110560859492</v>
      </c>
      <c r="Q8" s="45">
        <f t="shared" si="6"/>
        <v>404056827.4521035</v>
      </c>
      <c r="R8" s="45">
        <f t="shared" si="7"/>
        <v>928.82392132796303</v>
      </c>
      <c r="S8" s="31"/>
      <c r="T8" s="31"/>
      <c r="U8" s="31"/>
      <c r="V8" s="14"/>
    </row>
    <row r="9" spans="1:22" s="53" customFormat="1" x14ac:dyDescent="0.2">
      <c r="A9" s="50">
        <f t="shared" si="8"/>
        <v>2022</v>
      </c>
      <c r="B9" s="45">
        <f>SUM('Miami(1)'!B9,'Tampa(2)'!B9,'StPetersburg(3)'!B9,'Orlando(4)'!B9,'Eustis(5)'!B9,'Jacksonville(6)'!B9,'Lakeland(8)'!B9,'Daytona(9)'!B9,'AvonPark(10)'!B9,'Sarasota(11)'!B9,'Jupiter(13)'!B9,'PanamaCity(14)'!B9,'Ocala(15)'!B9,'FortMyers(16)'!B9)</f>
        <v>99012798.099999994</v>
      </c>
      <c r="C9" s="45">
        <f>SUM('Miami(1)'!C9,'Tampa(2)'!C9,'StPetersburg(3)'!C9,'Orlando(4)'!C9,'Eustis(5)'!C9,'Jacksonville(6)'!C9,'Lakeland(8)'!C9,'Daytona(9)'!C9,'AvonPark(10)'!C9,'Sarasota(11)'!C9,'Jupiter(13)'!C9,'PanamaCity(14)'!C9,'Ocala(15)'!C9,'FortMyers(16)'!C9)</f>
        <v>418216.33333333331</v>
      </c>
      <c r="D9" s="45">
        <f t="shared" si="0"/>
        <v>236.75019411803621</v>
      </c>
      <c r="E9" s="45">
        <f>SUM('Miami(1)'!E9,'Tampa(2)'!E9,'StPetersburg(3)'!E9,'Orlando(4)'!E9,'Eustis(5)'!E9,'Jacksonville(6)'!E9,'Lakeland(8)'!E9,'Daytona(9)'!E9,'AvonPark(10)'!E9,'Sarasota(11)'!E9,'Jupiter(13)'!E9,'PanamaCity(14)'!E9,'Ocala(15)'!E9,'FortMyers(16)'!E9)</f>
        <v>108074517.58031791</v>
      </c>
      <c r="F9" s="45">
        <f t="shared" si="1"/>
        <v>258.41773495292608</v>
      </c>
      <c r="G9" s="46"/>
      <c r="H9" s="45">
        <f>SUM('Miami(1)'!H9,'Tampa(2)'!H9,'StPetersburg(3)'!H9,'Orlando(4)'!H9,'Eustis(5)'!H9,'Jacksonville(6)'!H9,'Lakeland(8)'!H9,'Daytona(9)'!H9,'AvonPark(10)'!H9,'Sarasota(11)'!H9,'Jupiter(13)'!H9,'PanamaCity(14)'!H9,'Ocala(15)'!H9,'FortMyers(16)'!H9)</f>
        <v>302872408.29999995</v>
      </c>
      <c r="I9" s="45">
        <f>SUM('Miami(1)'!I9,'Tampa(2)'!I9,'StPetersburg(3)'!I9,'Orlando(4)'!I9,'Eustis(5)'!I9,'Jacksonville(6)'!I9,'Lakeland(8)'!I9,'Daytona(9)'!I9,'AvonPark(10)'!I9,'Sarasota(11)'!I9,'Jupiter(13)'!I9,'PanamaCity(14)'!I9,'Ocala(15)'!I9,'FortMyers(16)'!I9)</f>
        <v>37588.916666666664</v>
      </c>
      <c r="J9" s="45">
        <f t="shared" si="2"/>
        <v>8057.49234503965</v>
      </c>
      <c r="K9" s="45">
        <f>SUM('Miami(1)'!K9,'Tampa(2)'!K9,'StPetersburg(3)'!K9,'Orlando(4)'!K9,'Eustis(5)'!K9,'Jacksonville(6)'!K9,'Lakeland(8)'!K9,'Daytona(9)'!K9,'AvonPark(10)'!K9,'Sarasota(11)'!K9,'Jupiter(13)'!K9,'PanamaCity(14)'!K9,'Ocala(15)'!K9,'FortMyers(16)'!K9)</f>
        <v>310801722.96574092</v>
      </c>
      <c r="L9" s="45">
        <f t="shared" si="3"/>
        <v>8268.4405544827951</v>
      </c>
      <c r="M9" s="46"/>
      <c r="N9" s="45">
        <f t="shared" si="4"/>
        <v>401885206.39999998</v>
      </c>
      <c r="O9" s="45">
        <f t="shared" si="5"/>
        <v>455805.25</v>
      </c>
      <c r="P9" s="45">
        <f t="shared" si="9"/>
        <v>881.70376800179463</v>
      </c>
      <c r="Q9" s="45">
        <f t="shared" si="6"/>
        <v>418876240.54605883</v>
      </c>
      <c r="R9" s="45">
        <f t="shared" si="7"/>
        <v>918.98072816418596</v>
      </c>
      <c r="S9" s="51"/>
      <c r="T9" s="51"/>
      <c r="U9" s="51"/>
      <c r="V9" s="52"/>
    </row>
    <row r="10" spans="1:22" s="53" customFormat="1" x14ac:dyDescent="0.2">
      <c r="A10" s="50">
        <f t="shared" si="8"/>
        <v>2023</v>
      </c>
      <c r="B10" s="45">
        <f>SUM('Miami(1)'!B10,'Tampa(2)'!B10,'StPetersburg(3)'!B10,'Orlando(4)'!B10,'Eustis(5)'!B10,'Jacksonville(6)'!B10,'Lakeland(8)'!B10,'Daytona(9)'!B10,'AvonPark(10)'!B10,'Sarasota(11)'!B10,'Jupiter(13)'!B10,'PanamaCity(14)'!B10,'Ocala(15)'!B10,'FortMyers(16)'!B10)</f>
        <v>109311310.55040286</v>
      </c>
      <c r="C10" s="45">
        <f>SUM('Miami(1)'!C10,'Tampa(2)'!C10,'StPetersburg(3)'!C10,'Orlando(4)'!C10,'Eustis(5)'!C10,'Jacksonville(6)'!C10,'Lakeland(8)'!C10,'Daytona(9)'!C10,'AvonPark(10)'!C10,'Sarasota(11)'!C10,'Jupiter(13)'!C10,'PanamaCity(14)'!C10,'Ocala(15)'!C10,'FortMyers(16)'!C10)</f>
        <v>434943.06615330389</v>
      </c>
      <c r="D10" s="45">
        <f t="shared" si="0"/>
        <v>251.32326287476445</v>
      </c>
      <c r="E10" s="45">
        <f>SUM('Miami(1)'!E10,'Tampa(2)'!E10,'StPetersburg(3)'!E10,'Orlando(4)'!E10,'Eustis(5)'!E10,'Jacksonville(6)'!E10,'Lakeland(8)'!E10,'Daytona(9)'!E10,'AvonPark(10)'!E10,'Sarasota(11)'!E10,'Jupiter(13)'!E10,'PanamaCity(14)'!E10,'Ocala(15)'!E10,'FortMyers(16)'!E10)</f>
        <v>109311310.55040286</v>
      </c>
      <c r="F10" s="45">
        <f t="shared" si="1"/>
        <v>251.32326287476445</v>
      </c>
      <c r="G10" s="46"/>
      <c r="H10" s="45">
        <f>SUM('Miami(1)'!H10,'Tampa(2)'!H10,'StPetersburg(3)'!H10,'Orlando(4)'!H10,'Eustis(5)'!H10,'Jacksonville(6)'!H10,'Lakeland(8)'!H10,'Daytona(9)'!H10,'AvonPark(10)'!H10,'Sarasota(11)'!H10,'Jupiter(13)'!H10,'PanamaCity(14)'!H10,'Ocala(15)'!H10,'FortMyers(16)'!H10)</f>
        <v>316844060.47577298</v>
      </c>
      <c r="I10" s="45">
        <f>SUM('Miami(1)'!I10,'Tampa(2)'!I10,'StPetersburg(3)'!I10,'Orlando(4)'!I10,'Eustis(5)'!I10,'Jacksonville(6)'!I10,'Lakeland(8)'!I10,'Daytona(9)'!I10,'AvonPark(10)'!I10,'Sarasota(11)'!I10,'Jupiter(13)'!I10,'PanamaCity(14)'!I10,'Ocala(15)'!I10,'FortMyers(16)'!I10)</f>
        <v>38313.486665820586</v>
      </c>
      <c r="J10" s="45">
        <f t="shared" si="2"/>
        <v>8269.7788180794614</v>
      </c>
      <c r="K10" s="45">
        <f>SUM('Miami(1)'!K10,'Tampa(2)'!K10,'StPetersburg(3)'!K10,'Orlando(4)'!K10,'Eustis(5)'!K10,'Jacksonville(6)'!K10,'Lakeland(8)'!K10,'Daytona(9)'!K10,'AvonPark(10)'!K10,'Sarasota(11)'!K10,'Jupiter(13)'!K10,'PanamaCity(14)'!K10,'Ocala(15)'!K10,'FortMyers(16)'!K10)</f>
        <v>316844060.47577298</v>
      </c>
      <c r="L10" s="45">
        <f t="shared" si="3"/>
        <v>8269.7788180794614</v>
      </c>
      <c r="M10" s="46"/>
      <c r="N10" s="45">
        <f t="shared" si="4"/>
        <v>426155371.02617586</v>
      </c>
      <c r="O10" s="45">
        <f t="shared" si="5"/>
        <v>473256.55281912448</v>
      </c>
      <c r="P10" s="45">
        <f t="shared" si="9"/>
        <v>900.47431670544586</v>
      </c>
      <c r="Q10" s="45">
        <f t="shared" si="6"/>
        <v>426155371.02617586</v>
      </c>
      <c r="R10" s="45">
        <f t="shared" si="7"/>
        <v>900.47431670544586</v>
      </c>
      <c r="S10" s="51"/>
      <c r="T10" s="51"/>
      <c r="U10" s="51"/>
      <c r="V10" s="52"/>
    </row>
    <row r="11" spans="1:22" x14ac:dyDescent="0.2">
      <c r="A11" s="40">
        <f t="shared" si="8"/>
        <v>2024</v>
      </c>
      <c r="B11" s="54">
        <f>SUM('Miami(1)'!B11,'Tampa(2)'!B11,'StPetersburg(3)'!B11,'Orlando(4)'!B11,'Eustis(5)'!B11,'Jacksonville(6)'!B11,'Lakeland(8)'!B11,'Daytona(9)'!B11,'AvonPark(10)'!B11,'Sarasota(11)'!B11,'Jupiter(13)'!B11,'PanamaCity(14)'!B11,'Ocala(15)'!B11,'FortMyers(16)'!B11)</f>
        <v>111861046.36941674</v>
      </c>
      <c r="C11" s="54">
        <f>SUM('Miami(1)'!C11,'Tampa(2)'!C11,'StPetersburg(3)'!C11,'Orlando(4)'!C11,'Eustis(5)'!C11,'Jacksonville(6)'!C11,'Lakeland(8)'!C11,'Daytona(9)'!C11,'AvonPark(10)'!C11,'Sarasota(11)'!C11,'Jupiter(13)'!C11,'PanamaCity(14)'!C11,'Ocala(15)'!C11,'FortMyers(16)'!C11)</f>
        <v>449661.27197582659</v>
      </c>
      <c r="D11" s="54">
        <f t="shared" si="0"/>
        <v>248.76735743306421</v>
      </c>
      <c r="E11" s="54">
        <f>SUM('Miami(1)'!E11,'Tampa(2)'!E11,'StPetersburg(3)'!E11,'Orlando(4)'!E11,'Eustis(5)'!E11,'Jacksonville(6)'!E11,'Lakeland(8)'!E11,'Daytona(9)'!E11,'AvonPark(10)'!E11,'Sarasota(11)'!E11,'Jupiter(13)'!E11,'PanamaCity(14)'!E11,'Ocala(15)'!E11,'FortMyers(16)'!E11)</f>
        <v>111861046.36941674</v>
      </c>
      <c r="F11" s="54">
        <f t="shared" si="1"/>
        <v>248.76735743306421</v>
      </c>
      <c r="G11" s="41"/>
      <c r="H11" s="54">
        <f>SUM('Miami(1)'!H11,'Tampa(2)'!H11,'StPetersburg(3)'!H11,'Orlando(4)'!H11,'Eustis(5)'!H11,'Jacksonville(6)'!H11,'Lakeland(8)'!H11,'Daytona(9)'!H11,'AvonPark(10)'!H11,'Sarasota(11)'!H11,'Jupiter(13)'!H11,'PanamaCity(14)'!H11,'Ocala(15)'!H11,'FortMyers(16)'!H11)</f>
        <v>330390281.34887654</v>
      </c>
      <c r="I11" s="54">
        <f>SUM('Miami(1)'!I11,'Tampa(2)'!I11,'StPetersburg(3)'!I11,'Orlando(4)'!I11,'Eustis(5)'!I11,'Jacksonville(6)'!I11,'Lakeland(8)'!I11,'Daytona(9)'!I11,'AvonPark(10)'!I11,'Sarasota(11)'!I11,'Jupiter(13)'!I11,'PanamaCity(14)'!I11,'Ocala(15)'!I11,'FortMyers(16)'!I11)</f>
        <v>38928.547226266324</v>
      </c>
      <c r="J11" s="54">
        <f t="shared" si="2"/>
        <v>8487.0950726348128</v>
      </c>
      <c r="K11" s="54">
        <f>SUM('Miami(1)'!K11,'Tampa(2)'!K11,'StPetersburg(3)'!K11,'Orlando(4)'!K11,'Eustis(5)'!K11,'Jacksonville(6)'!K11,'Lakeland(8)'!K11,'Daytona(9)'!K11,'AvonPark(10)'!K11,'Sarasota(11)'!K11,'Jupiter(13)'!K11,'PanamaCity(14)'!K11,'Ocala(15)'!K11,'FortMyers(16)'!K11)</f>
        <v>330390281.34887654</v>
      </c>
      <c r="L11" s="54">
        <f t="shared" si="3"/>
        <v>8487.0950726348128</v>
      </c>
      <c r="M11" s="41"/>
      <c r="N11" s="54">
        <f t="shared" si="4"/>
        <v>442251327.71829331</v>
      </c>
      <c r="O11" s="54">
        <f t="shared" si="5"/>
        <v>488589.81920209294</v>
      </c>
      <c r="P11" s="54">
        <f t="shared" si="9"/>
        <v>905.15870437195315</v>
      </c>
      <c r="Q11" s="54">
        <f t="shared" si="6"/>
        <v>442251327.71829331</v>
      </c>
      <c r="R11" s="54">
        <f t="shared" si="7"/>
        <v>905.15870437195315</v>
      </c>
      <c r="S11" s="30"/>
      <c r="T11" s="31"/>
      <c r="U11" s="31"/>
      <c r="V11" s="14"/>
    </row>
    <row r="12" spans="1:22" x14ac:dyDescent="0.2">
      <c r="A12" s="34">
        <f t="shared" si="8"/>
        <v>2025</v>
      </c>
      <c r="B12" s="45">
        <f>SUM('Miami(1)'!B12,'Tampa(2)'!B12,'StPetersburg(3)'!B12,'Orlando(4)'!B12,'Eustis(5)'!B12,'Jacksonville(6)'!B12,'Lakeland(8)'!B12,'Daytona(9)'!B12,'AvonPark(10)'!B12,'Sarasota(11)'!B12,'Jupiter(13)'!B12,'PanamaCity(14)'!B12,'Ocala(15)'!B12,'FortMyers(16)'!B12)</f>
        <v>114274553.14076023</v>
      </c>
      <c r="C12" s="45">
        <f>SUM('Miami(1)'!C12,'Tampa(2)'!C12,'StPetersburg(3)'!C12,'Orlando(4)'!C12,'Eustis(5)'!C12,'Jacksonville(6)'!C12,'Lakeland(8)'!C12,'Daytona(9)'!C12,'AvonPark(10)'!C12,'Sarasota(11)'!C12,'Jupiter(13)'!C12,'PanamaCity(14)'!C12,'Ocala(15)'!C12,'FortMyers(16)'!C12)</f>
        <v>464149.88298662542</v>
      </c>
      <c r="D12" s="45">
        <f t="shared" si="0"/>
        <v>246.20183550504757</v>
      </c>
      <c r="E12" s="45">
        <f>SUM('Miami(1)'!E12,'Tampa(2)'!E12,'StPetersburg(3)'!E12,'Orlando(4)'!E12,'Eustis(5)'!E12,'Jacksonville(6)'!E12,'Lakeland(8)'!E12,'Daytona(9)'!E12,'AvonPark(10)'!E12,'Sarasota(11)'!E12,'Jupiter(13)'!E12,'PanamaCity(14)'!E12,'Ocala(15)'!E12,'FortMyers(16)'!E12)</f>
        <v>114274553.14076023</v>
      </c>
      <c r="F12" s="45">
        <f t="shared" si="1"/>
        <v>246.20183550504757</v>
      </c>
      <c r="G12" s="46"/>
      <c r="H12" s="45">
        <f>SUM('Miami(1)'!H12,'Tampa(2)'!H12,'StPetersburg(3)'!H12,'Orlando(4)'!H12,'Eustis(5)'!H12,'Jacksonville(6)'!H12,'Lakeland(8)'!H12,'Daytona(9)'!H12,'AvonPark(10)'!H12,'Sarasota(11)'!H12,'Jupiter(13)'!H12,'PanamaCity(14)'!H12,'Ocala(15)'!H12,'FortMyers(16)'!H12)</f>
        <v>338834799.49313366</v>
      </c>
      <c r="I12" s="45">
        <f>SUM('Miami(1)'!I12,'Tampa(2)'!I12,'StPetersburg(3)'!I12,'Orlando(4)'!I12,'Eustis(5)'!I12,'Jacksonville(6)'!I12,'Lakeland(8)'!I12,'Daytona(9)'!I12,'AvonPark(10)'!I12,'Sarasota(11)'!I12,'Jupiter(13)'!I12,'PanamaCity(14)'!I12,'Ocala(15)'!I12,'FortMyers(16)'!I12)</f>
        <v>39481.537964564639</v>
      </c>
      <c r="J12" s="45">
        <f t="shared" si="2"/>
        <v>8582.1074092210838</v>
      </c>
      <c r="K12" s="45">
        <f>SUM('Miami(1)'!K12,'Tampa(2)'!K12,'StPetersburg(3)'!K12,'Orlando(4)'!K12,'Eustis(5)'!K12,'Jacksonville(6)'!K12,'Lakeland(8)'!K12,'Daytona(9)'!K12,'AvonPark(10)'!K12,'Sarasota(11)'!K12,'Jupiter(13)'!K12,'PanamaCity(14)'!K12,'Ocala(15)'!K12,'FortMyers(16)'!K12)</f>
        <v>338834799.49313366</v>
      </c>
      <c r="L12" s="45">
        <f t="shared" si="3"/>
        <v>8582.1074092210838</v>
      </c>
      <c r="M12" s="46"/>
      <c r="N12" s="45">
        <f t="shared" si="4"/>
        <v>453109352.63389391</v>
      </c>
      <c r="O12" s="45">
        <f t="shared" si="5"/>
        <v>503631.42095119006</v>
      </c>
      <c r="P12" s="45">
        <f t="shared" si="9"/>
        <v>899.68443942223269</v>
      </c>
      <c r="Q12" s="45">
        <f t="shared" si="6"/>
        <v>453109352.63389391</v>
      </c>
      <c r="R12" s="45">
        <f t="shared" si="7"/>
        <v>899.68443942223269</v>
      </c>
      <c r="S12" s="31"/>
      <c r="T12" s="31"/>
      <c r="U12" s="31"/>
    </row>
    <row r="13" spans="1:22" x14ac:dyDescent="0.2">
      <c r="A13" s="34">
        <f t="shared" si="8"/>
        <v>2026</v>
      </c>
      <c r="B13" s="45">
        <f>SUM('Miami(1)'!B13,'Tampa(2)'!B13,'StPetersburg(3)'!B13,'Orlando(4)'!B13,'Eustis(5)'!B13,'Jacksonville(6)'!B13,'Lakeland(8)'!B13,'Daytona(9)'!B13,'AvonPark(10)'!B13,'Sarasota(11)'!B13,'Jupiter(13)'!B13,'PanamaCity(14)'!B13,'Ocala(15)'!B13,'FortMyers(16)'!B13)</f>
        <v>117011310.93140264</v>
      </c>
      <c r="C13" s="45">
        <f>SUM('Miami(1)'!C13,'Tampa(2)'!C13,'StPetersburg(3)'!C13,'Orlando(4)'!C13,'Eustis(5)'!C13,'Jacksonville(6)'!C13,'Lakeland(8)'!C13,'Daytona(9)'!C13,'AvonPark(10)'!C13,'Sarasota(11)'!C13,'Jupiter(13)'!C13,'PanamaCity(14)'!C13,'Ocala(15)'!C13,'FortMyers(16)'!C13)</f>
        <v>478783.80467514333</v>
      </c>
      <c r="D13" s="45">
        <f t="shared" si="0"/>
        <v>244.39279229754914</v>
      </c>
      <c r="E13" s="45">
        <f>SUM('Miami(1)'!E13,'Tampa(2)'!E13,'StPetersburg(3)'!E13,'Orlando(4)'!E13,'Eustis(5)'!E13,'Jacksonville(6)'!E13,'Lakeland(8)'!E13,'Daytona(9)'!E13,'AvonPark(10)'!E13,'Sarasota(11)'!E13,'Jupiter(13)'!E13,'PanamaCity(14)'!E13,'Ocala(15)'!E13,'FortMyers(16)'!E13)</f>
        <v>117011310.93140264</v>
      </c>
      <c r="F13" s="45">
        <f t="shared" si="1"/>
        <v>244.39279229754914</v>
      </c>
      <c r="G13" s="46"/>
      <c r="H13" s="45">
        <f>SUM('Miami(1)'!H13,'Tampa(2)'!H13,'StPetersburg(3)'!H13,'Orlando(4)'!H13,'Eustis(5)'!H13,'Jacksonville(6)'!H13,'Lakeland(8)'!H13,'Daytona(9)'!H13,'AvonPark(10)'!H13,'Sarasota(11)'!H13,'Jupiter(13)'!H13,'PanamaCity(14)'!H13,'Ocala(15)'!H13,'FortMyers(16)'!H13)</f>
        <v>345504232.97107553</v>
      </c>
      <c r="I13" s="45">
        <f>SUM('Miami(1)'!I13,'Tampa(2)'!I13,'StPetersburg(3)'!I13,'Orlando(4)'!I13,'Eustis(5)'!I13,'Jacksonville(6)'!I13,'Lakeland(8)'!I13,'Daytona(9)'!I13,'AvonPark(10)'!I13,'Sarasota(11)'!I13,'Jupiter(13)'!I13,'PanamaCity(14)'!I13,'Ocala(15)'!I13,'FortMyers(16)'!I13)</f>
        <v>39999.852677856266</v>
      </c>
      <c r="J13" s="45">
        <f t="shared" si="2"/>
        <v>8637.6376371592251</v>
      </c>
      <c r="K13" s="45">
        <f>SUM('Miami(1)'!K13,'Tampa(2)'!K13,'StPetersburg(3)'!K13,'Orlando(4)'!K13,'Eustis(5)'!K13,'Jacksonville(6)'!K13,'Lakeland(8)'!K13,'Daytona(9)'!K13,'AvonPark(10)'!K13,'Sarasota(11)'!K13,'Jupiter(13)'!K13,'PanamaCity(14)'!K13,'Ocala(15)'!K13,'FortMyers(16)'!K13)</f>
        <v>345504232.97107553</v>
      </c>
      <c r="L13" s="45">
        <f t="shared" si="3"/>
        <v>8637.6376371592251</v>
      </c>
      <c r="M13" s="46"/>
      <c r="N13" s="45">
        <f t="shared" si="4"/>
        <v>462515543.90247816</v>
      </c>
      <c r="O13" s="45">
        <f t="shared" si="5"/>
        <v>518783.65735299961</v>
      </c>
      <c r="P13" s="45">
        <f t="shared" si="9"/>
        <v>891.53838473320582</v>
      </c>
      <c r="Q13" s="45">
        <f t="shared" si="6"/>
        <v>462515543.90247816</v>
      </c>
      <c r="R13" s="45">
        <f t="shared" si="7"/>
        <v>891.53838473320582</v>
      </c>
      <c r="S13" s="31"/>
      <c r="T13" s="31"/>
      <c r="U13" s="31"/>
    </row>
    <row r="14" spans="1:22" x14ac:dyDescent="0.2">
      <c r="A14" s="34">
        <f t="shared" si="8"/>
        <v>2027</v>
      </c>
      <c r="B14" s="45">
        <f>SUM('Miami(1)'!B14,'Tampa(2)'!B14,'StPetersburg(3)'!B14,'Orlando(4)'!B14,'Eustis(5)'!B14,'Jacksonville(6)'!B14,'Lakeland(8)'!B14,'Daytona(9)'!B14,'AvonPark(10)'!B14,'Sarasota(11)'!B14,'Jupiter(13)'!B14,'PanamaCity(14)'!B14,'Ocala(15)'!B14,'FortMyers(16)'!B14)</f>
        <v>119868775.73004553</v>
      </c>
      <c r="C14" s="45">
        <f>SUM('Miami(1)'!C14,'Tampa(2)'!C14,'StPetersburg(3)'!C14,'Orlando(4)'!C14,'Eustis(5)'!C14,'Jacksonville(6)'!C14,'Lakeland(8)'!C14,'Daytona(9)'!C14,'AvonPark(10)'!C14,'Sarasota(11)'!C14,'Jupiter(13)'!C14,'PanamaCity(14)'!C14,'Ocala(15)'!C14,'FortMyers(16)'!C14)</f>
        <v>493489.05458307476</v>
      </c>
      <c r="D14" s="45">
        <f t="shared" si="0"/>
        <v>242.90057624746493</v>
      </c>
      <c r="E14" s="45">
        <f>SUM('Miami(1)'!E14,'Tampa(2)'!E14,'StPetersburg(3)'!E14,'Orlando(4)'!E14,'Eustis(5)'!E14,'Jacksonville(6)'!E14,'Lakeland(8)'!E14,'Daytona(9)'!E14,'AvonPark(10)'!E14,'Sarasota(11)'!E14,'Jupiter(13)'!E14,'PanamaCity(14)'!E14,'Ocala(15)'!E14,'FortMyers(16)'!E14)</f>
        <v>119868775.73004553</v>
      </c>
      <c r="F14" s="45">
        <f t="shared" si="1"/>
        <v>242.90057624746493</v>
      </c>
      <c r="G14" s="46"/>
      <c r="H14" s="45">
        <f>SUM('Miami(1)'!H14,'Tampa(2)'!H14,'StPetersburg(3)'!H14,'Orlando(4)'!H14,'Eustis(5)'!H14,'Jacksonville(6)'!H14,'Lakeland(8)'!H14,'Daytona(9)'!H14,'AvonPark(10)'!H14,'Sarasota(11)'!H14,'Jupiter(13)'!H14,'PanamaCity(14)'!H14,'Ocala(15)'!H14,'FortMyers(16)'!H14)</f>
        <v>351037107.49430823</v>
      </c>
      <c r="I14" s="45">
        <f>SUM('Miami(1)'!I14,'Tampa(2)'!I14,'StPetersburg(3)'!I14,'Orlando(4)'!I14,'Eustis(5)'!I14,'Jacksonville(6)'!I14,'Lakeland(8)'!I14,'Daytona(9)'!I14,'AvonPark(10)'!I14,'Sarasota(11)'!I14,'Jupiter(13)'!I14,'PanamaCity(14)'!I14,'Ocala(15)'!I14,'FortMyers(16)'!I14)</f>
        <v>40529.796100285523</v>
      </c>
      <c r="J14" s="45">
        <f t="shared" si="2"/>
        <v>8661.2107947869808</v>
      </c>
      <c r="K14" s="45">
        <f>SUM('Miami(1)'!K14,'Tampa(2)'!K14,'StPetersburg(3)'!K14,'Orlando(4)'!K14,'Eustis(5)'!K14,'Jacksonville(6)'!K14,'Lakeland(8)'!K14,'Daytona(9)'!K14,'AvonPark(10)'!K14,'Sarasota(11)'!K14,'Jupiter(13)'!K14,'PanamaCity(14)'!K14,'Ocala(15)'!K14,'FortMyers(16)'!K14)</f>
        <v>351037107.49430823</v>
      </c>
      <c r="L14" s="45">
        <f t="shared" si="3"/>
        <v>8661.2107947869808</v>
      </c>
      <c r="M14" s="46"/>
      <c r="N14" s="45">
        <f t="shared" si="4"/>
        <v>470905883.22435379</v>
      </c>
      <c r="O14" s="45">
        <f t="shared" si="5"/>
        <v>534018.85068336024</v>
      </c>
      <c r="P14" s="45">
        <f t="shared" si="9"/>
        <v>881.81509439555623</v>
      </c>
      <c r="Q14" s="45">
        <f t="shared" si="6"/>
        <v>470905883.22435379</v>
      </c>
      <c r="R14" s="45">
        <f t="shared" si="7"/>
        <v>881.81509439555623</v>
      </c>
      <c r="S14" s="31"/>
      <c r="T14" s="31"/>
      <c r="U14" s="31"/>
    </row>
    <row r="15" spans="1:22" x14ac:dyDescent="0.2">
      <c r="B15" s="47"/>
      <c r="C15" s="47"/>
      <c r="D15" s="47"/>
      <c r="E15" s="47"/>
      <c r="F15" s="47"/>
      <c r="G15" s="46"/>
      <c r="H15" s="47"/>
      <c r="I15" s="47"/>
      <c r="J15" s="47"/>
      <c r="K15" s="47"/>
      <c r="L15" s="47"/>
      <c r="M15" s="46"/>
      <c r="N15" s="47"/>
      <c r="O15" s="47"/>
      <c r="P15" s="47"/>
      <c r="Q15" s="47"/>
      <c r="R15" s="47"/>
      <c r="S15" s="31"/>
      <c r="T15" s="31"/>
      <c r="U15" s="31"/>
    </row>
    <row r="16" spans="1:22" x14ac:dyDescent="0.2">
      <c r="A16" s="40" t="s">
        <v>89</v>
      </c>
      <c r="B16" s="47"/>
      <c r="C16" s="47"/>
      <c r="D16" s="47"/>
      <c r="E16" s="47"/>
      <c r="F16" s="47"/>
      <c r="G16" s="46"/>
      <c r="H16" s="47"/>
      <c r="I16" s="47"/>
      <c r="J16" s="47"/>
      <c r="K16" s="47"/>
      <c r="L16" s="47"/>
      <c r="M16" s="46"/>
      <c r="N16" s="47"/>
      <c r="O16" s="47"/>
      <c r="P16" s="47"/>
      <c r="Q16" s="47"/>
      <c r="R16" s="47"/>
      <c r="S16" s="31"/>
      <c r="T16" s="31"/>
      <c r="U16" s="31"/>
    </row>
    <row r="17" spans="1:21" x14ac:dyDescent="0.2">
      <c r="A17" s="34">
        <f t="shared" ref="A17:A27" si="10">A4</f>
        <v>2017</v>
      </c>
      <c r="B17" s="48">
        <f t="shared" ref="B17:F27" si="11">B4/B3-1</f>
        <v>-9.9471148573457846E-3</v>
      </c>
      <c r="C17" s="48">
        <f t="shared" si="11"/>
        <v>9.3676080801776695E-3</v>
      </c>
      <c r="D17" s="48">
        <f t="shared" si="11"/>
        <v>-1.9135469360127666E-2</v>
      </c>
      <c r="E17" s="48">
        <f t="shared" si="11"/>
        <v>9.2905447631324245E-2</v>
      </c>
      <c r="F17" s="48">
        <f t="shared" si="11"/>
        <v>8.2762552396580036E-2</v>
      </c>
      <c r="G17" s="46"/>
      <c r="H17" s="48">
        <f t="shared" ref="H17:L27" si="12">H4/H3-1</f>
        <v>-9.6643054167269149E-3</v>
      </c>
      <c r="I17" s="48">
        <f t="shared" si="12"/>
        <v>8.0729882574717138E-3</v>
      </c>
      <c r="J17" s="48">
        <f t="shared" si="12"/>
        <v>-1.7595247448162321E-2</v>
      </c>
      <c r="K17" s="48">
        <f t="shared" si="12"/>
        <v>1.6045658199857371E-2</v>
      </c>
      <c r="L17" s="48">
        <f t="shared" si="12"/>
        <v>7.9088221143264192E-3</v>
      </c>
      <c r="M17" s="46"/>
      <c r="N17" s="48">
        <f t="shared" ref="N17:R27" si="13">N4/N3-1</f>
        <v>-9.72319694349566E-3</v>
      </c>
      <c r="O17" s="48">
        <f t="shared" si="13"/>
        <v>9.2484554092246984E-3</v>
      </c>
      <c r="P17" s="48">
        <f t="shared" si="13"/>
        <v>-1.8797801721705754E-2</v>
      </c>
      <c r="Q17" s="48">
        <f t="shared" si="13"/>
        <v>3.2034448138732019E-2</v>
      </c>
      <c r="R17" s="48">
        <f t="shared" si="13"/>
        <v>2.2577188607405985E-2</v>
      </c>
      <c r="S17" s="31"/>
      <c r="T17" s="31"/>
      <c r="U17" s="31"/>
    </row>
    <row r="18" spans="1:21" x14ac:dyDescent="0.2">
      <c r="A18" s="34">
        <f t="shared" si="10"/>
        <v>2018</v>
      </c>
      <c r="B18" s="48">
        <f t="shared" si="11"/>
        <v>0.13052760319531576</v>
      </c>
      <c r="C18" s="48">
        <f t="shared" si="11"/>
        <v>3.5150939689446492E-2</v>
      </c>
      <c r="D18" s="48">
        <f t="shared" si="11"/>
        <v>9.213792872997173E-2</v>
      </c>
      <c r="E18" s="48">
        <f t="shared" si="11"/>
        <v>4.7008582291917511E-2</v>
      </c>
      <c r="F18" s="48">
        <f t="shared" si="11"/>
        <v>1.1454988975838187E-2</v>
      </c>
      <c r="G18" s="46"/>
      <c r="H18" s="48">
        <f t="shared" si="12"/>
        <v>5.1085125861538572E-2</v>
      </c>
      <c r="I18" s="48">
        <f t="shared" si="12"/>
        <v>2.3774217975782719E-2</v>
      </c>
      <c r="J18" s="48">
        <f t="shared" si="12"/>
        <v>2.6676690432540173E-2</v>
      </c>
      <c r="K18" s="48">
        <f t="shared" si="12"/>
        <v>2.926734071885706E-2</v>
      </c>
      <c r="L18" s="48">
        <f t="shared" si="12"/>
        <v>5.365560732653929E-3</v>
      </c>
      <c r="M18" s="46"/>
      <c r="N18" s="48">
        <f t="shared" si="13"/>
        <v>6.7624286954539814E-2</v>
      </c>
      <c r="O18" s="48">
        <f t="shared" si="13"/>
        <v>3.4105082108267792E-2</v>
      </c>
      <c r="P18" s="48">
        <f t="shared" si="13"/>
        <v>3.2413731859759265E-2</v>
      </c>
      <c r="Q18" s="48">
        <f t="shared" si="13"/>
        <v>3.3175649000307894E-2</v>
      </c>
      <c r="R18" s="48">
        <f t="shared" si="13"/>
        <v>-8.9878013757083153E-4</v>
      </c>
      <c r="S18" s="31"/>
      <c r="T18" s="31"/>
      <c r="U18" s="31"/>
    </row>
    <row r="19" spans="1:21" x14ac:dyDescent="0.2">
      <c r="A19" s="34">
        <f t="shared" si="10"/>
        <v>2019</v>
      </c>
      <c r="B19" s="48">
        <f t="shared" si="11"/>
        <v>-1.3327404196756265E-2</v>
      </c>
      <c r="C19" s="48">
        <f t="shared" si="11"/>
        <v>3.2965981016426005E-2</v>
      </c>
      <c r="D19" s="48">
        <f t="shared" si="11"/>
        <v>-4.4815982388529352E-2</v>
      </c>
      <c r="E19" s="48">
        <f t="shared" si="11"/>
        <v>2.0417938681333681E-2</v>
      </c>
      <c r="F19" s="48">
        <f t="shared" si="11"/>
        <v>-1.2147585269696171E-2</v>
      </c>
      <c r="G19" s="46"/>
      <c r="H19" s="48">
        <f t="shared" si="12"/>
        <v>-1.9573617444567093E-3</v>
      </c>
      <c r="I19" s="48">
        <f t="shared" si="12"/>
        <v>1.4957392005441772E-2</v>
      </c>
      <c r="J19" s="48">
        <f t="shared" si="12"/>
        <v>-1.6665481608520438E-2</v>
      </c>
      <c r="K19" s="48">
        <f t="shared" si="12"/>
        <v>9.4944141204036381E-3</v>
      </c>
      <c r="L19" s="48">
        <f t="shared" si="12"/>
        <v>-5.3824701687661403E-3</v>
      </c>
      <c r="M19" s="46"/>
      <c r="N19" s="48">
        <f t="shared" si="13"/>
        <v>-4.4639644874523432E-3</v>
      </c>
      <c r="O19" s="48">
        <f t="shared" si="13"/>
        <v>3.1326997383698707E-2</v>
      </c>
      <c r="P19" s="48">
        <f t="shared" si="13"/>
        <v>-3.4703796140260645E-2</v>
      </c>
      <c r="Q19" s="48">
        <f t="shared" si="13"/>
        <v>1.1933031545911188E-2</v>
      </c>
      <c r="R19" s="48">
        <f t="shared" si="13"/>
        <v>-1.8804865854367026E-2</v>
      </c>
      <c r="S19" s="31"/>
      <c r="T19" s="31"/>
      <c r="U19" s="31"/>
    </row>
    <row r="20" spans="1:21" s="10" customFormat="1" x14ac:dyDescent="0.2">
      <c r="A20" s="50">
        <f t="shared" si="10"/>
        <v>2020</v>
      </c>
      <c r="B20" s="48">
        <f t="shared" si="11"/>
        <v>5.2532242131514861E-2</v>
      </c>
      <c r="C20" s="48">
        <f t="shared" si="11"/>
        <v>4.7290160258819158E-2</v>
      </c>
      <c r="D20" s="48">
        <f t="shared" si="11"/>
        <v>5.0053768015925204E-3</v>
      </c>
      <c r="E20" s="48">
        <f t="shared" si="11"/>
        <v>0.10136268122661596</v>
      </c>
      <c r="F20" s="48">
        <f t="shared" si="11"/>
        <v>5.1630887999972952E-2</v>
      </c>
      <c r="G20" s="46"/>
      <c r="H20" s="48">
        <f t="shared" si="12"/>
        <v>-0.12785328176672828</v>
      </c>
      <c r="I20" s="48">
        <f t="shared" si="12"/>
        <v>1.8565905096660673E-2</v>
      </c>
      <c r="J20" s="48">
        <f t="shared" si="12"/>
        <v>-0.14375033184474584</v>
      </c>
      <c r="K20" s="48">
        <f t="shared" si="12"/>
        <v>-0.11275254037692761</v>
      </c>
      <c r="L20" s="48">
        <f t="shared" si="12"/>
        <v>-0.12892483914541231</v>
      </c>
      <c r="M20" s="46"/>
      <c r="N20" s="48">
        <f t="shared" si="13"/>
        <v>-8.8440127996783691E-2</v>
      </c>
      <c r="O20" s="48">
        <f t="shared" si="13"/>
        <v>4.4717424812282802E-2</v>
      </c>
      <c r="P20" s="48">
        <f t="shared" si="13"/>
        <v>-0.12745796102040952</v>
      </c>
      <c r="Q20" s="48">
        <f t="shared" si="13"/>
        <v>-6.4551685772115563E-2</v>
      </c>
      <c r="R20" s="48">
        <f t="shared" si="13"/>
        <v>-0.10459202458888062</v>
      </c>
      <c r="S20" s="30"/>
      <c r="T20" s="30"/>
      <c r="U20" s="30"/>
    </row>
    <row r="21" spans="1:21" x14ac:dyDescent="0.2">
      <c r="A21" s="34">
        <f t="shared" si="10"/>
        <v>2021</v>
      </c>
      <c r="B21" s="48">
        <f t="shared" si="11"/>
        <v>0.12778481615890036</v>
      </c>
      <c r="C21" s="48">
        <f t="shared" si="11"/>
        <v>5.1846842920398428E-2</v>
      </c>
      <c r="D21" s="48">
        <f t="shared" si="11"/>
        <v>7.2194895815501203E-2</v>
      </c>
      <c r="E21" s="48">
        <f t="shared" si="11"/>
        <v>4.4325913546495732E-2</v>
      </c>
      <c r="F21" s="48">
        <f t="shared" si="11"/>
        <v>-7.1502133837482162E-3</v>
      </c>
      <c r="G21" s="46"/>
      <c r="H21" s="48">
        <f t="shared" si="12"/>
        <v>0.12486715359401535</v>
      </c>
      <c r="I21" s="48">
        <f t="shared" si="12"/>
        <v>1.6170776652794316E-2</v>
      </c>
      <c r="J21" s="48">
        <f t="shared" si="12"/>
        <v>0.10696664324402283</v>
      </c>
      <c r="K21" s="48">
        <f t="shared" si="12"/>
        <v>9.5765072725966238E-2</v>
      </c>
      <c r="L21" s="48">
        <f t="shared" si="12"/>
        <v>7.8327676707404148E-2</v>
      </c>
      <c r="M21" s="46"/>
      <c r="N21" s="48">
        <f t="shared" si="13"/>
        <v>0.12560323318862876</v>
      </c>
      <c r="O21" s="48">
        <f t="shared" si="13"/>
        <v>4.8731444376875599E-2</v>
      </c>
      <c r="P21" s="48">
        <f t="shared" si="13"/>
        <v>7.3299784443316751E-2</v>
      </c>
      <c r="Q21" s="48">
        <f t="shared" si="13"/>
        <v>8.2131439175110454E-2</v>
      </c>
      <c r="R21" s="48">
        <f t="shared" si="13"/>
        <v>3.1847995954846331E-2</v>
      </c>
      <c r="S21" s="31"/>
      <c r="T21" s="31"/>
      <c r="U21" s="31"/>
    </row>
    <row r="22" spans="1:21" s="10" customFormat="1" x14ac:dyDescent="0.2">
      <c r="A22" s="50">
        <f t="shared" si="10"/>
        <v>2022</v>
      </c>
      <c r="B22" s="48">
        <f t="shared" si="11"/>
        <v>-1.9531967536027595E-2</v>
      </c>
      <c r="C22" s="48">
        <f t="shared" si="11"/>
        <v>5.0237143761185488E-2</v>
      </c>
      <c r="D22" s="48">
        <f t="shared" si="11"/>
        <v>-6.643176896919778E-2</v>
      </c>
      <c r="E22" s="48">
        <f t="shared" si="11"/>
        <v>4.5699885816985697E-2</v>
      </c>
      <c r="F22" s="48">
        <f t="shared" si="11"/>
        <v>-4.3202223146963092E-3</v>
      </c>
      <c r="G22" s="46"/>
      <c r="H22" s="48">
        <f t="shared" si="12"/>
        <v>1.45649782763424E-2</v>
      </c>
      <c r="I22" s="48">
        <f t="shared" si="12"/>
        <v>2.1202077418711829E-2</v>
      </c>
      <c r="J22" s="48">
        <f t="shared" si="12"/>
        <v>-6.4993004706237478E-3</v>
      </c>
      <c r="K22" s="48">
        <f t="shared" si="12"/>
        <v>3.3575271133831075E-2</v>
      </c>
      <c r="L22" s="48">
        <f t="shared" si="12"/>
        <v>1.2116302922527078E-2</v>
      </c>
      <c r="M22" s="46"/>
      <c r="N22" s="48">
        <f t="shared" si="13"/>
        <v>5.9461921081183089E-3</v>
      </c>
      <c r="O22" s="48">
        <f t="shared" si="13"/>
        <v>4.7780388556996956E-2</v>
      </c>
      <c r="P22" s="48">
        <f t="shared" si="13"/>
        <v>-3.9926493095077564E-2</v>
      </c>
      <c r="Q22" s="48">
        <f t="shared" si="13"/>
        <v>3.6676556580923059E-2</v>
      </c>
      <c r="R22" s="48">
        <f t="shared" si="13"/>
        <v>-1.0597480251912539E-2</v>
      </c>
      <c r="S22" s="30"/>
      <c r="T22" s="30"/>
      <c r="U22" s="30"/>
    </row>
    <row r="23" spans="1:21" s="10" customFormat="1" x14ac:dyDescent="0.2">
      <c r="A23" s="50">
        <f t="shared" si="10"/>
        <v>2023</v>
      </c>
      <c r="B23" s="48">
        <f t="shared" si="11"/>
        <v>0.10401193227568095</v>
      </c>
      <c r="C23" s="48">
        <f t="shared" si="11"/>
        <v>3.9995407847064568E-2</v>
      </c>
      <c r="D23" s="48">
        <f t="shared" si="11"/>
        <v>6.155462220851482E-2</v>
      </c>
      <c r="E23" s="48">
        <f t="shared" si="11"/>
        <v>1.1443890731835049E-2</v>
      </c>
      <c r="F23" s="48">
        <f t="shared" si="11"/>
        <v>-2.7453503063379014E-2</v>
      </c>
      <c r="G23" s="46"/>
      <c r="H23" s="48">
        <f t="shared" si="12"/>
        <v>4.6130488591532126E-2</v>
      </c>
      <c r="I23" s="48">
        <f t="shared" si="12"/>
        <v>1.9276160725229419E-2</v>
      </c>
      <c r="J23" s="48">
        <f t="shared" si="12"/>
        <v>2.6346469093513791E-2</v>
      </c>
      <c r="K23" s="48">
        <f t="shared" si="12"/>
        <v>1.9441132604976152E-2</v>
      </c>
      <c r="L23" s="48">
        <f t="shared" si="12"/>
        <v>1.6185199468377043E-4</v>
      </c>
      <c r="M23" s="46"/>
      <c r="N23" s="48">
        <f t="shared" si="13"/>
        <v>6.0390788811518492E-2</v>
      </c>
      <c r="O23" s="48">
        <f t="shared" si="13"/>
        <v>3.8286752553035486E-2</v>
      </c>
      <c r="P23" s="48">
        <f t="shared" si="13"/>
        <v>2.1288951442490545E-2</v>
      </c>
      <c r="Q23" s="48">
        <f t="shared" si="13"/>
        <v>1.7377759289062933E-2</v>
      </c>
      <c r="R23" s="48">
        <f t="shared" si="13"/>
        <v>-2.0137975576168698E-2</v>
      </c>
      <c r="S23" s="30"/>
      <c r="T23" s="30"/>
      <c r="U23" s="30"/>
    </row>
    <row r="24" spans="1:21" x14ac:dyDescent="0.2">
      <c r="A24" s="34">
        <f t="shared" si="10"/>
        <v>2024</v>
      </c>
      <c r="B24" s="48">
        <f t="shared" si="11"/>
        <v>2.3325452839010774E-2</v>
      </c>
      <c r="C24" s="48">
        <f t="shared" si="11"/>
        <v>3.383938489396443E-2</v>
      </c>
      <c r="D24" s="48">
        <f t="shared" si="11"/>
        <v>-1.0169792531198651E-2</v>
      </c>
      <c r="E24" s="48">
        <f t="shared" si="11"/>
        <v>2.3325452839010774E-2</v>
      </c>
      <c r="F24" s="48">
        <f t="shared" si="11"/>
        <v>-1.0169792531198651E-2</v>
      </c>
      <c r="G24" s="46"/>
      <c r="H24" s="48">
        <f t="shared" si="12"/>
        <v>4.2753589424281868E-2</v>
      </c>
      <c r="I24" s="48">
        <f t="shared" si="12"/>
        <v>1.605336955653347E-2</v>
      </c>
      <c r="J24" s="48">
        <f t="shared" si="12"/>
        <v>2.6278363585765074E-2</v>
      </c>
      <c r="K24" s="48">
        <f t="shared" si="12"/>
        <v>4.2753589424281868E-2</v>
      </c>
      <c r="L24" s="48">
        <f t="shared" si="12"/>
        <v>2.6278363585765074E-2</v>
      </c>
      <c r="M24" s="46"/>
      <c r="N24" s="48">
        <f t="shared" si="13"/>
        <v>3.7770160336964897E-2</v>
      </c>
      <c r="O24" s="48">
        <f t="shared" si="13"/>
        <v>3.2399480348724863E-2</v>
      </c>
      <c r="P24" s="48">
        <f t="shared" si="13"/>
        <v>5.2021335640599631E-3</v>
      </c>
      <c r="Q24" s="48">
        <f t="shared" si="13"/>
        <v>3.7770160336964897E-2</v>
      </c>
      <c r="R24" s="48">
        <f t="shared" si="13"/>
        <v>5.2021335640599631E-3</v>
      </c>
      <c r="S24" s="30"/>
      <c r="T24" s="31"/>
      <c r="U24" s="31"/>
    </row>
    <row r="25" spans="1:21" x14ac:dyDescent="0.2">
      <c r="A25" s="34">
        <f t="shared" si="10"/>
        <v>2025</v>
      </c>
      <c r="B25" s="48">
        <f t="shared" si="11"/>
        <v>2.1575935946218205E-2</v>
      </c>
      <c r="C25" s="48">
        <f t="shared" si="11"/>
        <v>3.2221167162418407E-2</v>
      </c>
      <c r="D25" s="48">
        <f t="shared" si="11"/>
        <v>-1.0312936369503145E-2</v>
      </c>
      <c r="E25" s="48">
        <f t="shared" si="11"/>
        <v>2.1575935946218205E-2</v>
      </c>
      <c r="F25" s="48">
        <f t="shared" si="11"/>
        <v>-1.0312936369503145E-2</v>
      </c>
      <c r="G25" s="46"/>
      <c r="H25" s="48">
        <f t="shared" si="12"/>
        <v>2.5559220779076464E-2</v>
      </c>
      <c r="I25" s="48">
        <f t="shared" si="12"/>
        <v>1.4205275503453629E-2</v>
      </c>
      <c r="J25" s="48">
        <f t="shared" si="12"/>
        <v>1.1194918375855289E-2</v>
      </c>
      <c r="K25" s="48">
        <f t="shared" si="12"/>
        <v>2.5559220779076464E-2</v>
      </c>
      <c r="L25" s="48">
        <f t="shared" si="12"/>
        <v>1.1194918375855289E-2</v>
      </c>
      <c r="M25" s="46"/>
      <c r="N25" s="48">
        <f t="shared" si="13"/>
        <v>2.4551706767327097E-2</v>
      </c>
      <c r="O25" s="48">
        <f t="shared" si="13"/>
        <v>3.0785745338822723E-2</v>
      </c>
      <c r="P25" s="48">
        <f t="shared" si="13"/>
        <v>-6.0478509716357376E-3</v>
      </c>
      <c r="Q25" s="48">
        <f t="shared" si="13"/>
        <v>2.4551706767327097E-2</v>
      </c>
      <c r="R25" s="48">
        <f t="shared" si="13"/>
        <v>-6.0478509716357376E-3</v>
      </c>
    </row>
    <row r="26" spans="1:21" x14ac:dyDescent="0.2">
      <c r="A26" s="34">
        <f t="shared" si="10"/>
        <v>2026</v>
      </c>
      <c r="B26" s="48">
        <f t="shared" si="11"/>
        <v>2.3948969524924202E-2</v>
      </c>
      <c r="C26" s="48">
        <f t="shared" si="11"/>
        <v>3.1528439896083338E-2</v>
      </c>
      <c r="D26" s="48">
        <f t="shared" si="11"/>
        <v>-7.3478055262563569E-3</v>
      </c>
      <c r="E26" s="48">
        <f t="shared" si="11"/>
        <v>2.3948969524924202E-2</v>
      </c>
      <c r="F26" s="48">
        <f t="shared" si="11"/>
        <v>-7.3478055262563569E-3</v>
      </c>
      <c r="G26" s="46"/>
      <c r="H26" s="48">
        <f t="shared" si="12"/>
        <v>1.968343714376064E-2</v>
      </c>
      <c r="I26" s="48">
        <f t="shared" si="12"/>
        <v>1.3128027427827815E-2</v>
      </c>
      <c r="J26" s="48">
        <f t="shared" si="12"/>
        <v>6.4704652703921894E-3</v>
      </c>
      <c r="K26" s="48">
        <f t="shared" si="12"/>
        <v>1.968343714376064E-2</v>
      </c>
      <c r="L26" s="48">
        <f t="shared" si="12"/>
        <v>6.4704652703921894E-3</v>
      </c>
      <c r="M26" s="46"/>
      <c r="N26" s="48">
        <f t="shared" si="13"/>
        <v>2.0759207934920587E-2</v>
      </c>
      <c r="O26" s="48">
        <f t="shared" si="13"/>
        <v>3.0085963209348865E-2</v>
      </c>
      <c r="P26" s="48">
        <f t="shared" si="13"/>
        <v>-9.054346537612834E-3</v>
      </c>
      <c r="Q26" s="48">
        <f t="shared" si="13"/>
        <v>2.0759207934920587E-2</v>
      </c>
      <c r="R26" s="48">
        <f t="shared" si="13"/>
        <v>-9.054346537612834E-3</v>
      </c>
    </row>
    <row r="27" spans="1:21" x14ac:dyDescent="0.2">
      <c r="A27" s="34">
        <f t="shared" si="10"/>
        <v>2027</v>
      </c>
      <c r="B27" s="48">
        <f t="shared" si="11"/>
        <v>2.4420415222234926E-2</v>
      </c>
      <c r="C27" s="48">
        <f t="shared" si="11"/>
        <v>3.0713757993357849E-2</v>
      </c>
      <c r="D27" s="48">
        <f t="shared" si="11"/>
        <v>-6.1058103884972237E-3</v>
      </c>
      <c r="E27" s="48">
        <f t="shared" si="11"/>
        <v>2.4420415222234926E-2</v>
      </c>
      <c r="F27" s="48">
        <f t="shared" si="11"/>
        <v>-6.1058103884972237E-3</v>
      </c>
      <c r="G27" s="46"/>
      <c r="H27" s="48">
        <f t="shared" si="12"/>
        <v>1.6013912407538911E-2</v>
      </c>
      <c r="I27" s="48">
        <f t="shared" si="12"/>
        <v>1.3248634356161748E-2</v>
      </c>
      <c r="J27" s="48">
        <f t="shared" si="12"/>
        <v>2.7291209261133265E-3</v>
      </c>
      <c r="K27" s="48">
        <f t="shared" si="12"/>
        <v>1.6013912407538911E-2</v>
      </c>
      <c r="L27" s="48">
        <f t="shared" si="12"/>
        <v>2.7291209261133265E-3</v>
      </c>
      <c r="M27" s="46"/>
      <c r="N27" s="48">
        <f t="shared" si="13"/>
        <v>1.8140664530065465E-2</v>
      </c>
      <c r="O27" s="48">
        <f t="shared" si="13"/>
        <v>2.9367141995365609E-2</v>
      </c>
      <c r="P27" s="48">
        <f t="shared" si="13"/>
        <v>-1.0906193725533475E-2</v>
      </c>
      <c r="Q27" s="48">
        <f t="shared" si="13"/>
        <v>1.8140664530065465E-2</v>
      </c>
      <c r="R27" s="48">
        <f t="shared" si="13"/>
        <v>-1.0906193725533475E-2</v>
      </c>
    </row>
    <row r="28" spans="1:21" x14ac:dyDescent="0.2">
      <c r="B28" s="47"/>
      <c r="C28" s="47"/>
      <c r="D28" s="47"/>
      <c r="E28" s="47"/>
      <c r="F28" s="47"/>
      <c r="G28" s="46"/>
      <c r="H28" s="47"/>
      <c r="I28" s="47"/>
      <c r="J28" s="47"/>
      <c r="K28" s="47"/>
      <c r="L28" s="47"/>
      <c r="M28" s="46"/>
      <c r="N28" s="47"/>
      <c r="O28" s="47"/>
      <c r="P28" s="47"/>
      <c r="Q28" s="47"/>
      <c r="R28" s="47"/>
    </row>
    <row r="29" spans="1:21" x14ac:dyDescent="0.2">
      <c r="A29" s="42" t="s">
        <v>67</v>
      </c>
      <c r="B29" s="49">
        <f>AVERAGE(B17:B22)</f>
        <v>4.4673029149266887E-2</v>
      </c>
      <c r="C29" s="49">
        <f>AVERAGE(C17:C21)</f>
        <v>3.5324306393053548E-2</v>
      </c>
      <c r="D29" s="49">
        <f>AVERAGE(D17:D21)</f>
        <v>2.1077349919681687E-2</v>
      </c>
      <c r="E29" s="49">
        <f>AVERAGE(E17:E21)</f>
        <v>6.1204112675537423E-2</v>
      </c>
      <c r="F29" s="49">
        <f>AVERAGE(F17:F21)</f>
        <v>2.5310126143789358E-2</v>
      </c>
      <c r="G29" s="46"/>
      <c r="H29" s="49">
        <f>AVERAGE(H17:H21)</f>
        <v>7.2954661055284033E-3</v>
      </c>
      <c r="I29" s="49">
        <f>AVERAGE(I17:I21)</f>
        <v>1.630825599763024E-2</v>
      </c>
      <c r="J29" s="49">
        <f>AVERAGE(J17:J21)</f>
        <v>-8.8735454449731192E-3</v>
      </c>
      <c r="K29" s="49">
        <f>AVERAGE(K17:K21)</f>
        <v>7.563989077631339E-3</v>
      </c>
      <c r="L29" s="49">
        <f>AVERAGE(L17:L21)</f>
        <v>-8.5410499519587898E-3</v>
      </c>
      <c r="M29" s="46"/>
      <c r="N29" s="49">
        <f>AVERAGE(N17:N21)</f>
        <v>1.8120046143087376E-2</v>
      </c>
      <c r="O29" s="49">
        <f>AVERAGE(O17:O21)</f>
        <v>3.3625880818069921E-2</v>
      </c>
      <c r="P29" s="49">
        <f>AVERAGE(P17:P21)</f>
        <v>-1.5049208515859979E-2</v>
      </c>
      <c r="Q29" s="49">
        <f>AVERAGE(Q17:Q21)</f>
        <v>1.8944576417589197E-2</v>
      </c>
      <c r="R29" s="49">
        <f>AVERAGE(R17:R21)</f>
        <v>-1.3974097203713232E-2</v>
      </c>
    </row>
    <row r="30" spans="1:21" x14ac:dyDescent="0.2">
      <c r="A30" s="42" t="s">
        <v>66</v>
      </c>
      <c r="B30" s="49">
        <f>AVERAGE(B23:B27)</f>
        <v>3.945654116161381E-2</v>
      </c>
      <c r="C30" s="49">
        <f>AVERAGE(C23:C27)</f>
        <v>3.3659631558577721E-2</v>
      </c>
      <c r="D30" s="49">
        <f>AVERAGE(D23:D27)</f>
        <v>5.5236554786118885E-3</v>
      </c>
      <c r="E30" s="49">
        <f>AVERAGE(E23:E27)</f>
        <v>2.0942932852844633E-2</v>
      </c>
      <c r="F30" s="49">
        <f>AVERAGE(F23:F27)</f>
        <v>-1.2277969575766878E-2</v>
      </c>
      <c r="G30" s="46"/>
      <c r="H30" s="49">
        <f>AVERAGE(H23:H27)</f>
        <v>3.0028129669238002E-2</v>
      </c>
      <c r="I30" s="49">
        <f>AVERAGE(I23:I27)</f>
        <v>1.5182293513841216E-2</v>
      </c>
      <c r="J30" s="49">
        <f>AVERAGE(J23:J27)</f>
        <v>1.4603867450327934E-2</v>
      </c>
      <c r="K30" s="49">
        <f>AVERAGE(K23:K27)</f>
        <v>2.4690258471926806E-2</v>
      </c>
      <c r="L30" s="49">
        <f>AVERAGE(L23:L27)</f>
        <v>9.36694403056193E-3</v>
      </c>
      <c r="M30" s="46"/>
      <c r="N30" s="49">
        <f>AVERAGE(N23:N27)</f>
        <v>3.232250567615931E-2</v>
      </c>
      <c r="O30" s="49">
        <f>AVERAGE(O23:O27)</f>
        <v>3.2185016689059508E-2</v>
      </c>
      <c r="P30" s="49">
        <f>AVERAGE(P23:P27)</f>
        <v>9.6538754353692186E-5</v>
      </c>
      <c r="Q30" s="49">
        <f>AVERAGE(Q23:Q27)</f>
        <v>2.3719899771668197E-2</v>
      </c>
      <c r="R30" s="49">
        <f>AVERAGE(R23:R27)</f>
        <v>-8.1888466493781568E-3</v>
      </c>
    </row>
    <row r="31" spans="1:21" x14ac:dyDescent="0.2">
      <c r="N31" s="44"/>
      <c r="O31" s="44"/>
      <c r="P31" s="44"/>
      <c r="Q31" s="44"/>
      <c r="R31" s="44"/>
    </row>
    <row r="32" spans="1:21" x14ac:dyDescent="0.2">
      <c r="N32" s="44"/>
      <c r="O32" s="44"/>
      <c r="P32" s="44"/>
      <c r="Q32" s="44"/>
      <c r="R32" s="44"/>
    </row>
    <row r="33" spans="2:18" x14ac:dyDescent="0.2">
      <c r="B33" s="50" t="s">
        <v>91</v>
      </c>
      <c r="N33" s="44"/>
      <c r="O33" s="44"/>
      <c r="P33" s="44"/>
      <c r="Q33" s="44"/>
      <c r="R33" s="44"/>
    </row>
    <row r="34" spans="2:18" x14ac:dyDescent="0.2">
      <c r="B34" s="50" t="s">
        <v>92</v>
      </c>
      <c r="N34" s="44"/>
      <c r="O34" s="44"/>
      <c r="P34" s="44"/>
      <c r="Q34" s="44"/>
      <c r="R34" s="44"/>
    </row>
    <row r="35" spans="2:18" x14ac:dyDescent="0.2">
      <c r="N35" s="44"/>
      <c r="O35" s="44"/>
      <c r="P35" s="44"/>
      <c r="Q35" s="44"/>
      <c r="R35" s="44"/>
    </row>
  </sheetData>
  <mergeCells count="3">
    <mergeCell ref="B1:F1"/>
    <mergeCell ref="H1:L1"/>
    <mergeCell ref="N1:R1"/>
  </mergeCells>
  <pageMargins left="0.7" right="0.7" top="0.75" bottom="0.75" header="0.3" footer="0.3"/>
  <pageSetup orientation="portrait" r:id="rId1"/>
  <ignoredErrors>
    <ignoredError sqref="P3:P14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V33" sqref="V33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7106.1000000000013</v>
      </c>
      <c r="D2" s="14">
        <v>7911.1747265981667</v>
      </c>
      <c r="E2" s="14">
        <v>360</v>
      </c>
      <c r="F2" s="14">
        <v>94370.8</v>
      </c>
      <c r="G2" s="14">
        <v>110519.71985031072</v>
      </c>
      <c r="H2" s="14">
        <v>107</v>
      </c>
    </row>
    <row r="3" spans="1:8" x14ac:dyDescent="0.2">
      <c r="A3" s="2">
        <v>2014</v>
      </c>
      <c r="B3" s="2">
        <v>2</v>
      </c>
      <c r="C3" s="14">
        <v>8042.4</v>
      </c>
      <c r="D3" s="14">
        <v>8367.0703890210643</v>
      </c>
      <c r="E3" s="14">
        <v>363</v>
      </c>
      <c r="F3" s="14">
        <v>89554.6</v>
      </c>
      <c r="G3" s="14">
        <v>96128.15457585649</v>
      </c>
      <c r="H3" s="14">
        <v>109</v>
      </c>
    </row>
    <row r="4" spans="1:8" x14ac:dyDescent="0.2">
      <c r="A4" s="2">
        <v>2014</v>
      </c>
      <c r="B4" s="2">
        <v>3</v>
      </c>
      <c r="C4" s="14">
        <v>5739.6</v>
      </c>
      <c r="D4" s="14">
        <v>6303.5897541364338</v>
      </c>
      <c r="E4" s="14">
        <v>362</v>
      </c>
      <c r="F4" s="14">
        <v>69178.899999999994</v>
      </c>
      <c r="G4" s="14">
        <v>80830.796167457302</v>
      </c>
      <c r="H4" s="14">
        <v>111</v>
      </c>
    </row>
    <row r="5" spans="1:8" x14ac:dyDescent="0.2">
      <c r="A5" s="2">
        <v>2014</v>
      </c>
      <c r="B5" s="2">
        <v>4</v>
      </c>
      <c r="C5" s="14">
        <v>4967.8999999999996</v>
      </c>
      <c r="D5" s="14">
        <v>5057.8548190037454</v>
      </c>
      <c r="E5" s="14">
        <v>355</v>
      </c>
      <c r="F5" s="14">
        <v>68089.399999999994</v>
      </c>
      <c r="G5" s="14">
        <v>69966.24792816113</v>
      </c>
      <c r="H5" s="14">
        <v>110</v>
      </c>
    </row>
    <row r="6" spans="1:8" x14ac:dyDescent="0.2">
      <c r="A6" s="2">
        <v>2014</v>
      </c>
      <c r="B6" s="2">
        <v>5</v>
      </c>
      <c r="C6" s="14">
        <v>4391.2000000000007</v>
      </c>
      <c r="D6" s="14">
        <v>4461.2530946295483</v>
      </c>
      <c r="E6" s="14">
        <v>348</v>
      </c>
      <c r="F6" s="14">
        <v>60754.3</v>
      </c>
      <c r="G6" s="14">
        <v>62203.738234863195</v>
      </c>
      <c r="H6" s="14">
        <v>107</v>
      </c>
    </row>
    <row r="7" spans="1:8" x14ac:dyDescent="0.2">
      <c r="A7" s="2">
        <v>2014</v>
      </c>
      <c r="B7" s="2">
        <v>6</v>
      </c>
      <c r="C7" s="14">
        <v>4007.0999999999995</v>
      </c>
      <c r="D7" s="14">
        <v>4024.8902116953823</v>
      </c>
      <c r="E7" s="14">
        <v>349</v>
      </c>
      <c r="F7" s="14">
        <v>56118.2</v>
      </c>
      <c r="G7" s="14">
        <v>56491.856197062669</v>
      </c>
      <c r="H7" s="14">
        <v>109</v>
      </c>
    </row>
    <row r="8" spans="1:8" x14ac:dyDescent="0.2">
      <c r="A8" s="2">
        <v>2014</v>
      </c>
      <c r="B8" s="2">
        <v>7</v>
      </c>
      <c r="C8" s="14">
        <v>3599.3</v>
      </c>
      <c r="D8" s="14">
        <v>3599.6248240048139</v>
      </c>
      <c r="E8" s="14">
        <v>345</v>
      </c>
      <c r="F8" s="14">
        <v>50579.100000000006</v>
      </c>
      <c r="G8" s="14">
        <v>50585.934306123992</v>
      </c>
      <c r="H8" s="14">
        <v>108</v>
      </c>
    </row>
    <row r="9" spans="1:8" x14ac:dyDescent="0.2">
      <c r="A9" s="2">
        <v>2014</v>
      </c>
      <c r="B9" s="2">
        <v>8</v>
      </c>
      <c r="C9" s="14">
        <v>3296.5000000000005</v>
      </c>
      <c r="D9" s="14">
        <v>3296.5959518102645</v>
      </c>
      <c r="E9" s="14">
        <v>344</v>
      </c>
      <c r="F9" s="14">
        <v>50939.3</v>
      </c>
      <c r="G9" s="14">
        <v>50941.304662823088</v>
      </c>
      <c r="H9" s="14">
        <v>107</v>
      </c>
    </row>
    <row r="10" spans="1:8" x14ac:dyDescent="0.2">
      <c r="A10" s="2">
        <v>2014</v>
      </c>
      <c r="B10" s="2">
        <v>9</v>
      </c>
      <c r="C10" s="14">
        <v>3590.2</v>
      </c>
      <c r="D10" s="14">
        <v>3591.1841295465179</v>
      </c>
      <c r="E10" s="14">
        <v>339</v>
      </c>
      <c r="F10" s="14">
        <v>53072</v>
      </c>
      <c r="G10" s="14">
        <v>53092.849715262506</v>
      </c>
      <c r="H10" s="14">
        <v>107</v>
      </c>
    </row>
    <row r="11" spans="1:8" x14ac:dyDescent="0.2">
      <c r="A11" s="2">
        <v>2014</v>
      </c>
      <c r="B11" s="2">
        <v>10</v>
      </c>
      <c r="C11" s="14">
        <v>3756.1000000000004</v>
      </c>
      <c r="D11" s="14">
        <v>3770.7079938039128</v>
      </c>
      <c r="E11" s="14">
        <v>338</v>
      </c>
      <c r="F11" s="14">
        <v>58436.299999999996</v>
      </c>
      <c r="G11" s="14">
        <v>58743.555946304048</v>
      </c>
      <c r="H11" s="14">
        <v>106</v>
      </c>
    </row>
    <row r="12" spans="1:8" x14ac:dyDescent="0.2">
      <c r="A12" s="2">
        <v>2014</v>
      </c>
      <c r="B12" s="2">
        <v>11</v>
      </c>
      <c r="C12" s="14">
        <v>4090.2</v>
      </c>
      <c r="D12" s="14">
        <v>4153.3207346490672</v>
      </c>
      <c r="E12" s="14">
        <v>347</v>
      </c>
      <c r="F12" s="14">
        <v>64082.400000000009</v>
      </c>
      <c r="G12" s="14">
        <v>65386.584880231982</v>
      </c>
      <c r="H12" s="14">
        <v>107</v>
      </c>
    </row>
    <row r="13" spans="1:8" x14ac:dyDescent="0.2">
      <c r="A13" s="2">
        <v>2014</v>
      </c>
      <c r="B13" s="2">
        <v>12</v>
      </c>
      <c r="C13" s="14">
        <v>6617.7</v>
      </c>
      <c r="D13" s="14">
        <v>6617.9138072616934</v>
      </c>
      <c r="E13" s="14">
        <v>353</v>
      </c>
      <c r="F13" s="14">
        <v>90619.200000000012</v>
      </c>
      <c r="G13" s="14">
        <v>90623.618861723648</v>
      </c>
      <c r="H13" s="14">
        <v>109</v>
      </c>
    </row>
    <row r="14" spans="1:8" x14ac:dyDescent="0.2">
      <c r="A14" s="2">
        <v>2015</v>
      </c>
      <c r="B14" s="2">
        <v>1</v>
      </c>
      <c r="C14" s="14">
        <v>6143.1</v>
      </c>
      <c r="D14" s="14">
        <v>6641.881645268918</v>
      </c>
      <c r="E14" s="14">
        <v>347</v>
      </c>
      <c r="F14" s="14">
        <v>89693.1</v>
      </c>
      <c r="G14" s="14">
        <v>100110.13804382012</v>
      </c>
      <c r="H14" s="14">
        <v>109</v>
      </c>
    </row>
    <row r="15" spans="1:8" x14ac:dyDescent="0.2">
      <c r="A15" s="2">
        <v>2015</v>
      </c>
      <c r="B15" s="2">
        <v>2</v>
      </c>
      <c r="C15" s="14">
        <v>6843</v>
      </c>
      <c r="D15" s="14">
        <v>7057.4044975999332</v>
      </c>
      <c r="E15" s="14">
        <v>346</v>
      </c>
      <c r="F15" s="14">
        <v>90267</v>
      </c>
      <c r="G15" s="14">
        <v>94761.217680697519</v>
      </c>
      <c r="H15" s="14">
        <v>109</v>
      </c>
    </row>
    <row r="16" spans="1:8" x14ac:dyDescent="0.2">
      <c r="A16" s="2">
        <v>2015</v>
      </c>
      <c r="B16" s="2">
        <v>3</v>
      </c>
      <c r="C16" s="14">
        <v>6322.2999999999984</v>
      </c>
      <c r="D16" s="14">
        <v>6550.8741604332145</v>
      </c>
      <c r="E16" s="14">
        <v>352</v>
      </c>
      <c r="F16" s="14">
        <v>87457.3</v>
      </c>
      <c r="G16" s="14">
        <v>92214.229113723297</v>
      </c>
      <c r="H16" s="14">
        <v>110</v>
      </c>
    </row>
    <row r="17" spans="1:8" x14ac:dyDescent="0.2">
      <c r="A17" s="2">
        <v>2015</v>
      </c>
      <c r="B17" s="2">
        <v>4</v>
      </c>
      <c r="C17" s="14">
        <v>4181.2</v>
      </c>
      <c r="D17" s="14">
        <v>4765.4752922450498</v>
      </c>
      <c r="E17" s="14">
        <v>355</v>
      </c>
      <c r="F17" s="14">
        <v>70649.899999999994</v>
      </c>
      <c r="G17" s="14">
        <v>82606.851240509641</v>
      </c>
      <c r="H17" s="14">
        <v>109</v>
      </c>
    </row>
    <row r="18" spans="1:8" x14ac:dyDescent="0.2">
      <c r="A18" s="2">
        <v>2015</v>
      </c>
      <c r="B18" s="2">
        <v>5</v>
      </c>
      <c r="C18" s="14">
        <v>3730.3999999999992</v>
      </c>
      <c r="D18" s="14">
        <v>3954.4134585145939</v>
      </c>
      <c r="E18" s="14">
        <v>353</v>
      </c>
      <c r="F18" s="14">
        <v>65510.700000000004</v>
      </c>
      <c r="G18" s="14">
        <v>70211.363590334382</v>
      </c>
      <c r="H18" s="14">
        <v>111</v>
      </c>
    </row>
    <row r="19" spans="1:8" x14ac:dyDescent="0.2">
      <c r="A19" s="2">
        <v>2015</v>
      </c>
      <c r="B19" s="2">
        <v>6</v>
      </c>
      <c r="C19" s="14">
        <v>3994.2000000000003</v>
      </c>
      <c r="D19" s="14">
        <v>4012.8787955738803</v>
      </c>
      <c r="E19" s="14">
        <v>345</v>
      </c>
      <c r="F19" s="14">
        <v>64372</v>
      </c>
      <c r="G19" s="14">
        <v>64766.275698028869</v>
      </c>
      <c r="H19" s="14">
        <v>109</v>
      </c>
    </row>
    <row r="20" spans="1:8" x14ac:dyDescent="0.2">
      <c r="A20" s="2">
        <v>2015</v>
      </c>
      <c r="B20" s="2">
        <v>7</v>
      </c>
      <c r="C20" s="14">
        <v>3174.8</v>
      </c>
      <c r="D20" s="14">
        <v>3175.1217696080616</v>
      </c>
      <c r="E20" s="14">
        <v>341</v>
      </c>
      <c r="F20" s="14">
        <v>57419.8</v>
      </c>
      <c r="G20" s="14">
        <v>57426.742887799657</v>
      </c>
      <c r="H20" s="14">
        <v>110</v>
      </c>
    </row>
    <row r="21" spans="1:8" x14ac:dyDescent="0.2">
      <c r="A21" s="2">
        <v>2015</v>
      </c>
      <c r="B21" s="2">
        <v>8</v>
      </c>
      <c r="C21" s="14">
        <v>3589.1999999999994</v>
      </c>
      <c r="D21" s="14">
        <v>3589.2947123302843</v>
      </c>
      <c r="E21" s="14">
        <v>339</v>
      </c>
      <c r="F21" s="14">
        <v>58326.8</v>
      </c>
      <c r="G21" s="14">
        <v>58328.819970156714</v>
      </c>
      <c r="H21" s="14">
        <v>108</v>
      </c>
    </row>
    <row r="22" spans="1:8" x14ac:dyDescent="0.2">
      <c r="A22" s="2">
        <v>2015</v>
      </c>
      <c r="B22" s="2">
        <v>9</v>
      </c>
      <c r="C22" s="14">
        <v>2538.6000000000004</v>
      </c>
      <c r="D22" s="14">
        <v>2539.5535096960994</v>
      </c>
      <c r="E22" s="14">
        <v>328</v>
      </c>
      <c r="F22" s="14">
        <v>47323.5</v>
      </c>
      <c r="G22" s="14">
        <v>47344.722369899726</v>
      </c>
      <c r="H22" s="14">
        <v>109</v>
      </c>
    </row>
    <row r="23" spans="1:8" x14ac:dyDescent="0.2">
      <c r="A23" s="2">
        <v>2015</v>
      </c>
      <c r="B23" s="2">
        <v>10</v>
      </c>
      <c r="C23" s="14">
        <v>3853.2</v>
      </c>
      <c r="D23" s="14">
        <v>3883.5264575879573</v>
      </c>
      <c r="E23" s="14">
        <v>331</v>
      </c>
      <c r="F23" s="14">
        <v>58682.900000000009</v>
      </c>
      <c r="G23" s="14">
        <v>59346.314393889697</v>
      </c>
      <c r="H23" s="14">
        <v>108</v>
      </c>
    </row>
    <row r="24" spans="1:8" x14ac:dyDescent="0.2">
      <c r="A24" s="2">
        <v>2015</v>
      </c>
      <c r="B24" s="2">
        <v>11</v>
      </c>
      <c r="C24" s="14">
        <v>3337.7</v>
      </c>
      <c r="D24" s="14">
        <v>3747.7274851041743</v>
      </c>
      <c r="E24" s="14">
        <v>334</v>
      </c>
      <c r="F24" s="14">
        <v>54392.800000000003</v>
      </c>
      <c r="G24" s="14">
        <v>63373.379594120415</v>
      </c>
      <c r="H24" s="14">
        <v>109</v>
      </c>
    </row>
    <row r="25" spans="1:8" x14ac:dyDescent="0.2">
      <c r="A25" s="2">
        <v>2015</v>
      </c>
      <c r="B25" s="2">
        <v>12</v>
      </c>
      <c r="C25" s="14">
        <v>4502.5</v>
      </c>
      <c r="D25" s="14">
        <v>5353.8955583483303</v>
      </c>
      <c r="E25" s="14">
        <v>337</v>
      </c>
      <c r="F25" s="14">
        <v>69400.200000000012</v>
      </c>
      <c r="G25" s="14">
        <v>88409.721819399623</v>
      </c>
      <c r="H25" s="14">
        <v>112</v>
      </c>
    </row>
    <row r="26" spans="1:8" x14ac:dyDescent="0.2">
      <c r="A26" s="2">
        <v>2016</v>
      </c>
      <c r="B26" s="2">
        <v>1</v>
      </c>
      <c r="C26" s="14">
        <v>5241.8</v>
      </c>
      <c r="D26" s="14">
        <v>5128.9907581146599</v>
      </c>
      <c r="E26" s="14">
        <v>338</v>
      </c>
      <c r="F26" s="14">
        <v>81126.100000000006</v>
      </c>
      <c r="G26" s="14">
        <v>78663.52860162541</v>
      </c>
      <c r="H26" s="14">
        <v>110</v>
      </c>
    </row>
    <row r="27" spans="1:8" x14ac:dyDescent="0.2">
      <c r="A27" s="2">
        <v>2016</v>
      </c>
      <c r="B27" s="2">
        <v>2</v>
      </c>
      <c r="C27" s="14">
        <v>7483</v>
      </c>
      <c r="D27" s="14">
        <v>7470.6460118910145</v>
      </c>
      <c r="E27" s="14">
        <v>343</v>
      </c>
      <c r="F27" s="14">
        <v>97694.1</v>
      </c>
      <c r="G27" s="14">
        <v>97430.641962307549</v>
      </c>
      <c r="H27" s="14">
        <v>109</v>
      </c>
    </row>
    <row r="28" spans="1:8" x14ac:dyDescent="0.2">
      <c r="A28" s="2">
        <v>2016</v>
      </c>
      <c r="B28" s="2">
        <v>3</v>
      </c>
      <c r="C28" s="14">
        <v>5161.5</v>
      </c>
      <c r="D28" s="14">
        <v>5188.3276176321388</v>
      </c>
      <c r="E28" s="14">
        <v>339</v>
      </c>
      <c r="F28" s="14">
        <v>78465</v>
      </c>
      <c r="G28" s="14">
        <v>79038.950381387855</v>
      </c>
      <c r="H28" s="14">
        <v>108</v>
      </c>
    </row>
    <row r="29" spans="1:8" x14ac:dyDescent="0.2">
      <c r="A29" s="2">
        <v>2016</v>
      </c>
      <c r="B29" s="2">
        <v>4</v>
      </c>
      <c r="C29" s="14">
        <v>4067.8</v>
      </c>
      <c r="D29" s="14">
        <v>4444.5167605326433</v>
      </c>
      <c r="E29" s="14">
        <v>339</v>
      </c>
      <c r="F29" s="14">
        <v>64475.600000000006</v>
      </c>
      <c r="G29" s="14">
        <v>72615.630038722331</v>
      </c>
      <c r="H29" s="14">
        <v>109</v>
      </c>
    </row>
    <row r="30" spans="1:8" x14ac:dyDescent="0.2">
      <c r="A30" s="2">
        <v>2016</v>
      </c>
      <c r="B30" s="2">
        <v>5</v>
      </c>
      <c r="C30" s="14">
        <v>4040.2</v>
      </c>
      <c r="D30" s="14">
        <v>4141.6204304697958</v>
      </c>
      <c r="E30" s="14">
        <v>331</v>
      </c>
      <c r="F30" s="14">
        <v>67267.199999999997</v>
      </c>
      <c r="G30" s="14">
        <v>69491.679011025728</v>
      </c>
      <c r="H30" s="14">
        <v>108</v>
      </c>
    </row>
    <row r="31" spans="1:8" x14ac:dyDescent="0.2">
      <c r="A31" s="2">
        <v>2016</v>
      </c>
      <c r="B31" s="2">
        <v>6</v>
      </c>
      <c r="C31" s="14">
        <v>3181.1</v>
      </c>
      <c r="D31" s="14">
        <v>3177.4336284182209</v>
      </c>
      <c r="E31" s="14">
        <v>331</v>
      </c>
      <c r="F31" s="14">
        <v>52578.399999999994</v>
      </c>
      <c r="G31" s="14">
        <v>52494.242841503947</v>
      </c>
      <c r="H31" s="14">
        <v>113</v>
      </c>
    </row>
    <row r="32" spans="1:8" x14ac:dyDescent="0.2">
      <c r="A32" s="2">
        <v>2016</v>
      </c>
      <c r="B32" s="2">
        <v>7</v>
      </c>
      <c r="C32" s="14">
        <v>2834.5</v>
      </c>
      <c r="D32" s="14">
        <v>2834.816597168618</v>
      </c>
      <c r="E32" s="14">
        <v>324</v>
      </c>
      <c r="F32" s="14">
        <v>50418.1</v>
      </c>
      <c r="G32" s="14">
        <v>50425.394877426916</v>
      </c>
      <c r="H32" s="14">
        <v>111</v>
      </c>
    </row>
    <row r="33" spans="1:8" x14ac:dyDescent="0.2">
      <c r="A33" s="2">
        <v>2016</v>
      </c>
      <c r="B33" s="2">
        <v>8</v>
      </c>
      <c r="C33" s="14">
        <v>3186.7</v>
      </c>
      <c r="D33" s="14">
        <v>3186.767203833886</v>
      </c>
      <c r="E33" s="14">
        <v>322</v>
      </c>
      <c r="F33" s="14">
        <v>58288.800000000003</v>
      </c>
      <c r="G33" s="14">
        <v>58290.358603889617</v>
      </c>
      <c r="H33" s="14">
        <v>111</v>
      </c>
    </row>
    <row r="34" spans="1:8" x14ac:dyDescent="0.2">
      <c r="A34" s="2">
        <v>2016</v>
      </c>
      <c r="B34" s="2">
        <v>9</v>
      </c>
      <c r="C34" s="14">
        <v>2883.6000000000004</v>
      </c>
      <c r="D34" s="14">
        <v>2884.5067852925558</v>
      </c>
      <c r="E34" s="14">
        <v>318</v>
      </c>
      <c r="F34" s="14">
        <v>55379</v>
      </c>
      <c r="G34" s="14">
        <v>55400.693544421534</v>
      </c>
      <c r="H34" s="14">
        <v>113</v>
      </c>
    </row>
    <row r="35" spans="1:8" x14ac:dyDescent="0.2">
      <c r="A35" s="2">
        <v>2016</v>
      </c>
      <c r="B35" s="2">
        <v>10</v>
      </c>
      <c r="C35" s="14">
        <v>2857.9</v>
      </c>
      <c r="D35" s="14">
        <v>2877.9726099431246</v>
      </c>
      <c r="E35" s="14">
        <v>312</v>
      </c>
      <c r="F35" s="14">
        <v>52093.2</v>
      </c>
      <c r="G35" s="14">
        <v>52578.535554284601</v>
      </c>
      <c r="H35" s="14">
        <v>112</v>
      </c>
    </row>
    <row r="36" spans="1:8" x14ac:dyDescent="0.2">
      <c r="A36" s="2">
        <v>2016</v>
      </c>
      <c r="B36" s="2">
        <v>11</v>
      </c>
      <c r="C36" s="14">
        <v>3280.8</v>
      </c>
      <c r="D36" s="14">
        <v>3405.7904451223139</v>
      </c>
      <c r="E36" s="14">
        <v>314</v>
      </c>
      <c r="F36" s="14">
        <v>62736.19999999999</v>
      </c>
      <c r="G36" s="14">
        <v>65766.813172864961</v>
      </c>
      <c r="H36" s="14">
        <v>113</v>
      </c>
    </row>
    <row r="37" spans="1:8" x14ac:dyDescent="0.2">
      <c r="A37" s="2">
        <v>2016</v>
      </c>
      <c r="B37" s="2">
        <v>12</v>
      </c>
      <c r="C37" s="14">
        <v>4384.7</v>
      </c>
      <c r="D37" s="14">
        <v>4937.4246990265665</v>
      </c>
      <c r="E37" s="14">
        <v>324</v>
      </c>
      <c r="F37" s="14">
        <v>84969.200000000012</v>
      </c>
      <c r="G37" s="14">
        <v>97844.299214937651</v>
      </c>
      <c r="H37" s="14">
        <v>112</v>
      </c>
    </row>
    <row r="38" spans="1:8" x14ac:dyDescent="0.2">
      <c r="A38" s="2">
        <v>2017</v>
      </c>
      <c r="B38" s="2">
        <v>1</v>
      </c>
      <c r="C38" s="14">
        <v>5448.2</v>
      </c>
      <c r="D38" s="14">
        <v>6639.3897860970219</v>
      </c>
      <c r="E38" s="14">
        <v>311</v>
      </c>
      <c r="F38" s="14">
        <v>102348.8</v>
      </c>
      <c r="G38" s="14">
        <v>130190.71251582903</v>
      </c>
      <c r="H38" s="14">
        <v>108</v>
      </c>
    </row>
    <row r="39" spans="1:8" x14ac:dyDescent="0.2">
      <c r="A39" s="2">
        <v>2017</v>
      </c>
      <c r="B39" s="2">
        <v>2</v>
      </c>
      <c r="C39" s="14">
        <v>5764.2</v>
      </c>
      <c r="D39" s="14">
        <v>6557.6022444881301</v>
      </c>
      <c r="E39" s="14">
        <v>307</v>
      </c>
      <c r="F39" s="14">
        <v>84468.299999999988</v>
      </c>
      <c r="G39" s="14">
        <v>103253.13033236453</v>
      </c>
      <c r="H39" s="14">
        <v>108</v>
      </c>
    </row>
    <row r="40" spans="1:8" x14ac:dyDescent="0.2">
      <c r="A40" s="2">
        <v>2017</v>
      </c>
      <c r="B40" s="2">
        <v>3</v>
      </c>
      <c r="C40" s="14">
        <v>2231.1999999999998</v>
      </c>
      <c r="D40" s="14">
        <v>2935.4436829197111</v>
      </c>
      <c r="E40" s="14">
        <v>314</v>
      </c>
      <c r="F40" s="14">
        <v>83357.8</v>
      </c>
      <c r="G40" s="14">
        <v>99808.834895337073</v>
      </c>
      <c r="H40" s="14">
        <v>109</v>
      </c>
    </row>
    <row r="41" spans="1:8" x14ac:dyDescent="0.2">
      <c r="A41" s="2">
        <v>2017</v>
      </c>
      <c r="B41" s="2">
        <v>4</v>
      </c>
      <c r="C41" s="14">
        <v>4091.1000000000004</v>
      </c>
      <c r="D41" s="14">
        <v>4444.7548429348708</v>
      </c>
      <c r="E41" s="14">
        <v>312</v>
      </c>
      <c r="F41" s="14">
        <v>87021.6</v>
      </c>
      <c r="G41" s="14">
        <v>95336.115337355441</v>
      </c>
      <c r="H41" s="14">
        <v>109</v>
      </c>
    </row>
    <row r="42" spans="1:8" x14ac:dyDescent="0.2">
      <c r="A42" s="2">
        <v>2017</v>
      </c>
      <c r="B42" s="2">
        <v>5</v>
      </c>
      <c r="C42" s="14">
        <v>3549.0999999999995</v>
      </c>
      <c r="D42" s="14">
        <v>3655.156409886878</v>
      </c>
      <c r="E42" s="14">
        <v>311</v>
      </c>
      <c r="F42" s="14">
        <v>70084.800000000003</v>
      </c>
      <c r="G42" s="14">
        <v>72609.250038466824</v>
      </c>
      <c r="H42" s="14">
        <v>110</v>
      </c>
    </row>
    <row r="43" spans="1:8" x14ac:dyDescent="0.2">
      <c r="A43" s="2">
        <v>2017</v>
      </c>
      <c r="B43" s="2">
        <v>6</v>
      </c>
      <c r="C43" s="14">
        <v>2740.5</v>
      </c>
      <c r="D43" s="14">
        <v>2750.5369512586126</v>
      </c>
      <c r="E43" s="14">
        <v>305</v>
      </c>
      <c r="F43" s="14">
        <v>58748.900000000009</v>
      </c>
      <c r="G43" s="14">
        <v>58990.330281152608</v>
      </c>
      <c r="H43" s="14">
        <v>109</v>
      </c>
    </row>
    <row r="44" spans="1:8" x14ac:dyDescent="0.2">
      <c r="A44" s="2">
        <v>2017</v>
      </c>
      <c r="B44" s="2">
        <v>7</v>
      </c>
      <c r="C44" s="14">
        <v>2931.5</v>
      </c>
      <c r="D44" s="14">
        <v>2931.7853928105105</v>
      </c>
      <c r="E44" s="14">
        <v>307</v>
      </c>
      <c r="F44" s="14">
        <v>57772.600000000013</v>
      </c>
      <c r="G44" s="14">
        <v>57779.420101368487</v>
      </c>
      <c r="H44" s="14">
        <v>109</v>
      </c>
    </row>
    <row r="45" spans="1:8" x14ac:dyDescent="0.2">
      <c r="A45" s="2">
        <v>2017</v>
      </c>
      <c r="B45" s="2">
        <v>8</v>
      </c>
      <c r="C45" s="14">
        <v>2644.3</v>
      </c>
      <c r="D45" s="14">
        <v>2644.3816530134618</v>
      </c>
      <c r="E45" s="14">
        <v>297</v>
      </c>
      <c r="F45" s="14">
        <v>55038.30000000001</v>
      </c>
      <c r="G45" s="14">
        <v>55040.262157365054</v>
      </c>
      <c r="H45" s="14">
        <v>106</v>
      </c>
    </row>
    <row r="46" spans="1:8" x14ac:dyDescent="0.2">
      <c r="A46" s="2">
        <v>2017</v>
      </c>
      <c r="B46" s="2">
        <v>9</v>
      </c>
      <c r="C46" s="14">
        <v>3794.5</v>
      </c>
      <c r="D46" s="14">
        <v>3787.3397901910998</v>
      </c>
      <c r="E46" s="14">
        <v>300</v>
      </c>
      <c r="F46" s="14">
        <v>55389.399999999994</v>
      </c>
      <c r="G46" s="14">
        <v>55219.243563497992</v>
      </c>
      <c r="H46" s="14">
        <v>106</v>
      </c>
    </row>
    <row r="47" spans="1:8" x14ac:dyDescent="0.2">
      <c r="A47" s="2">
        <v>2017</v>
      </c>
      <c r="B47" s="2">
        <v>10</v>
      </c>
      <c r="C47" s="14">
        <v>3203.1000000000004</v>
      </c>
      <c r="D47" s="14">
        <v>3223.1124250530929</v>
      </c>
      <c r="E47" s="14">
        <v>304</v>
      </c>
      <c r="F47" s="14">
        <v>51206.2</v>
      </c>
      <c r="G47" s="14">
        <v>51680.69874558122</v>
      </c>
      <c r="H47" s="14">
        <v>107</v>
      </c>
    </row>
    <row r="48" spans="1:8" x14ac:dyDescent="0.2">
      <c r="A48" s="2">
        <v>2017</v>
      </c>
      <c r="B48" s="2">
        <v>11</v>
      </c>
      <c r="C48" s="14">
        <v>3700.0000000000005</v>
      </c>
      <c r="D48" s="14">
        <v>3742.311390435314</v>
      </c>
      <c r="E48" s="14">
        <v>298</v>
      </c>
      <c r="F48" s="14">
        <v>67068.099999999991</v>
      </c>
      <c r="G48" s="14">
        <v>68091.705118644604</v>
      </c>
      <c r="H48" s="14">
        <v>107</v>
      </c>
    </row>
    <row r="49" spans="1:8" x14ac:dyDescent="0.2">
      <c r="A49" s="2">
        <v>2017</v>
      </c>
      <c r="B49" s="2">
        <v>12</v>
      </c>
      <c r="C49" s="14">
        <v>3702.3</v>
      </c>
      <c r="D49" s="14">
        <v>4222.4578026850522</v>
      </c>
      <c r="E49" s="14">
        <v>291</v>
      </c>
      <c r="F49" s="14">
        <v>76696.899999999994</v>
      </c>
      <c r="G49" s="14">
        <v>89704.10408606827</v>
      </c>
      <c r="H49" s="14">
        <v>108</v>
      </c>
    </row>
    <row r="50" spans="1:8" x14ac:dyDescent="0.2">
      <c r="A50" s="2">
        <v>2018</v>
      </c>
      <c r="B50" s="2">
        <v>1</v>
      </c>
      <c r="C50" s="14">
        <v>5415.5</v>
      </c>
      <c r="D50" s="14">
        <v>5653.6217133588252</v>
      </c>
      <c r="E50" s="14">
        <v>294</v>
      </c>
      <c r="F50" s="14">
        <v>88486.1</v>
      </c>
      <c r="G50" s="14">
        <v>94371.012727330468</v>
      </c>
      <c r="H50" s="14">
        <v>108</v>
      </c>
    </row>
    <row r="51" spans="1:8" x14ac:dyDescent="0.2">
      <c r="A51" s="2">
        <v>2018</v>
      </c>
      <c r="B51" s="2">
        <v>2</v>
      </c>
      <c r="C51" s="14">
        <v>4557.3</v>
      </c>
      <c r="D51" s="14">
        <v>5109.4544502425197</v>
      </c>
      <c r="E51" s="14">
        <v>283</v>
      </c>
      <c r="F51" s="14">
        <v>82562.100000000006</v>
      </c>
      <c r="G51" s="14">
        <v>96732.578318372121</v>
      </c>
      <c r="H51" s="14">
        <v>108</v>
      </c>
    </row>
    <row r="52" spans="1:8" x14ac:dyDescent="0.2">
      <c r="A52" s="2">
        <v>2018</v>
      </c>
      <c r="B52" s="2">
        <v>3</v>
      </c>
      <c r="C52" s="14">
        <v>3261.0000000000005</v>
      </c>
      <c r="D52" s="14">
        <v>3908.0426855249511</v>
      </c>
      <c r="E52" s="14">
        <v>281</v>
      </c>
      <c r="F52" s="14">
        <v>74376.599999999991</v>
      </c>
      <c r="G52" s="14">
        <v>91092.539580552693</v>
      </c>
      <c r="H52" s="14">
        <v>108</v>
      </c>
    </row>
    <row r="53" spans="1:8" x14ac:dyDescent="0.2">
      <c r="A53" s="2">
        <v>2018</v>
      </c>
      <c r="B53" s="2">
        <v>4</v>
      </c>
      <c r="C53" s="14">
        <v>3513</v>
      </c>
      <c r="D53" s="14">
        <v>3636.4064874176661</v>
      </c>
      <c r="E53" s="14">
        <v>269</v>
      </c>
      <c r="F53" s="14">
        <v>76824</v>
      </c>
      <c r="G53" s="14">
        <v>80215.053538219116</v>
      </c>
      <c r="H53" s="14">
        <v>110</v>
      </c>
    </row>
    <row r="54" spans="1:8" x14ac:dyDescent="0.2">
      <c r="A54" s="2">
        <v>2018</v>
      </c>
      <c r="B54" s="2">
        <v>5</v>
      </c>
      <c r="C54" s="14">
        <v>2612.2999999999997</v>
      </c>
      <c r="D54" s="14">
        <v>2778.0687364336413</v>
      </c>
      <c r="E54" s="14">
        <v>270</v>
      </c>
      <c r="F54" s="14">
        <v>64407.399999999994</v>
      </c>
      <c r="G54" s="14">
        <v>68944.511700030722</v>
      </c>
      <c r="H54" s="14">
        <v>110</v>
      </c>
    </row>
    <row r="55" spans="1:8" x14ac:dyDescent="0.2">
      <c r="A55" s="2">
        <v>2018</v>
      </c>
      <c r="B55" s="2">
        <v>6</v>
      </c>
      <c r="C55" s="14">
        <v>2730.7000000000003</v>
      </c>
      <c r="D55" s="14">
        <v>2743.5695141179813</v>
      </c>
      <c r="E55" s="14">
        <v>266</v>
      </c>
      <c r="F55" s="14">
        <v>64274.30000000001</v>
      </c>
      <c r="G55" s="14">
        <v>64638.170916529329</v>
      </c>
      <c r="H55" s="14">
        <v>112</v>
      </c>
    </row>
    <row r="56" spans="1:8" x14ac:dyDescent="0.2">
      <c r="A56" s="2">
        <v>2018</v>
      </c>
      <c r="B56" s="2">
        <v>7</v>
      </c>
      <c r="C56" s="14">
        <v>2665.5</v>
      </c>
      <c r="D56" s="14">
        <v>2665.4211587579748</v>
      </c>
      <c r="E56" s="14">
        <v>266</v>
      </c>
      <c r="F56" s="14">
        <v>58335.899999999994</v>
      </c>
      <c r="G56" s="14">
        <v>58333.712073009243</v>
      </c>
      <c r="H56" s="14">
        <v>110</v>
      </c>
    </row>
    <row r="57" spans="1:8" x14ac:dyDescent="0.2">
      <c r="A57" s="2">
        <v>2018</v>
      </c>
      <c r="B57" s="2">
        <v>8</v>
      </c>
      <c r="C57" s="14">
        <v>2453.9</v>
      </c>
      <c r="D57" s="14">
        <v>2453.9730310064315</v>
      </c>
      <c r="E57" s="14">
        <v>266</v>
      </c>
      <c r="F57" s="14">
        <v>56390.3</v>
      </c>
      <c r="G57" s="14">
        <v>56392.307937595542</v>
      </c>
      <c r="H57" s="14">
        <v>109</v>
      </c>
    </row>
    <row r="58" spans="1:8" x14ac:dyDescent="0.2">
      <c r="A58" s="2">
        <v>2018</v>
      </c>
      <c r="B58" s="2">
        <v>9</v>
      </c>
      <c r="C58" s="14">
        <v>2593.6999999999998</v>
      </c>
      <c r="D58" s="14">
        <v>2594.4899358333341</v>
      </c>
      <c r="E58" s="14">
        <v>266</v>
      </c>
      <c r="F58" s="14">
        <v>63570.9</v>
      </c>
      <c r="G58" s="14">
        <v>63593.016368135883</v>
      </c>
      <c r="H58" s="14">
        <v>111</v>
      </c>
    </row>
    <row r="59" spans="1:8" x14ac:dyDescent="0.2">
      <c r="A59" s="2">
        <v>2018</v>
      </c>
      <c r="B59" s="2">
        <v>10</v>
      </c>
      <c r="C59" s="14">
        <v>2176.6999999999998</v>
      </c>
      <c r="D59" s="14">
        <v>2201.3668386938821</v>
      </c>
      <c r="E59" s="14">
        <v>264</v>
      </c>
      <c r="F59" s="14">
        <v>54903.899999999994</v>
      </c>
      <c r="G59" s="14">
        <v>55593.492202402915</v>
      </c>
      <c r="H59" s="14">
        <v>110</v>
      </c>
    </row>
    <row r="60" spans="1:8" x14ac:dyDescent="0.2">
      <c r="A60" s="2">
        <v>2018</v>
      </c>
      <c r="B60" s="2">
        <v>11</v>
      </c>
      <c r="C60" s="14">
        <v>2394.7000000000003</v>
      </c>
      <c r="D60" s="14">
        <v>2596.3894402767214</v>
      </c>
      <c r="E60" s="14">
        <v>265</v>
      </c>
      <c r="F60" s="14">
        <v>62374.2</v>
      </c>
      <c r="G60" s="14">
        <v>68040.873072643299</v>
      </c>
      <c r="H60" s="14">
        <v>111</v>
      </c>
    </row>
    <row r="61" spans="1:8" x14ac:dyDescent="0.2">
      <c r="A61" s="2">
        <v>2018</v>
      </c>
      <c r="B61" s="2">
        <v>12</v>
      </c>
      <c r="C61" s="14">
        <v>3124.2</v>
      </c>
      <c r="D61" s="14">
        <v>3355.4923654931008</v>
      </c>
      <c r="E61" s="14">
        <v>267</v>
      </c>
      <c r="F61" s="14">
        <v>76090.899999999994</v>
      </c>
      <c r="G61" s="14">
        <v>82537.095101675557</v>
      </c>
      <c r="H61" s="14">
        <v>111</v>
      </c>
    </row>
    <row r="62" spans="1:8" x14ac:dyDescent="0.2">
      <c r="A62" s="2">
        <v>2019</v>
      </c>
      <c r="B62" s="2">
        <v>1</v>
      </c>
      <c r="C62" s="14">
        <v>3742.6000000000004</v>
      </c>
      <c r="D62" s="14">
        <v>4130.789107197169</v>
      </c>
      <c r="E62" s="14">
        <v>269</v>
      </c>
      <c r="F62" s="14">
        <v>84023.6</v>
      </c>
      <c r="G62" s="14">
        <v>94742.729087408967</v>
      </c>
      <c r="H62" s="14">
        <v>111</v>
      </c>
    </row>
    <row r="63" spans="1:8" x14ac:dyDescent="0.2">
      <c r="A63" s="2">
        <v>2019</v>
      </c>
      <c r="B63" s="2">
        <v>2</v>
      </c>
      <c r="C63" s="14">
        <v>4249.5</v>
      </c>
      <c r="D63" s="14">
        <v>4526.8106571396484</v>
      </c>
      <c r="E63" s="14">
        <v>271</v>
      </c>
      <c r="F63" s="14">
        <v>90680.900000000009</v>
      </c>
      <c r="G63" s="14">
        <v>98287.510846667341</v>
      </c>
      <c r="H63" s="14">
        <v>111</v>
      </c>
    </row>
    <row r="64" spans="1:8" x14ac:dyDescent="0.2">
      <c r="A64" s="2">
        <v>2019</v>
      </c>
      <c r="B64" s="2">
        <v>3</v>
      </c>
      <c r="C64" s="14">
        <v>3009.2</v>
      </c>
      <c r="D64" s="14">
        <v>3666.4654804700263</v>
      </c>
      <c r="E64" s="14">
        <v>267</v>
      </c>
      <c r="F64" s="14">
        <v>75247.400000000009</v>
      </c>
      <c r="G64" s="14">
        <v>93562.836472570212</v>
      </c>
      <c r="H64" s="14">
        <v>111</v>
      </c>
    </row>
    <row r="65" spans="1:8" x14ac:dyDescent="0.2">
      <c r="A65" s="2">
        <v>2019</v>
      </c>
      <c r="B65" s="2">
        <v>4</v>
      </c>
      <c r="C65" s="14">
        <v>2840.8</v>
      </c>
      <c r="D65" s="14">
        <v>3028.598329367564</v>
      </c>
      <c r="E65" s="14">
        <v>265</v>
      </c>
      <c r="F65" s="14">
        <v>68049.7</v>
      </c>
      <c r="G65" s="14">
        <v>73279.9666570267</v>
      </c>
      <c r="H65" s="14">
        <v>110</v>
      </c>
    </row>
    <row r="66" spans="1:8" x14ac:dyDescent="0.2">
      <c r="A66" s="2">
        <v>2019</v>
      </c>
      <c r="B66" s="2">
        <v>5</v>
      </c>
      <c r="C66" s="14">
        <v>2692.5</v>
      </c>
      <c r="D66" s="14">
        <v>2814.524342995614</v>
      </c>
      <c r="E66" s="14">
        <v>265</v>
      </c>
      <c r="F66" s="14">
        <v>67332.3</v>
      </c>
      <c r="G66" s="14">
        <v>70702.154335268293</v>
      </c>
      <c r="H66" s="14">
        <v>109</v>
      </c>
    </row>
    <row r="67" spans="1:8" x14ac:dyDescent="0.2">
      <c r="A67" s="2">
        <v>2019</v>
      </c>
      <c r="B67" s="2">
        <v>6</v>
      </c>
      <c r="C67" s="14">
        <v>2263.1999999999998</v>
      </c>
      <c r="D67" s="14">
        <v>2282.2289887106276</v>
      </c>
      <c r="E67" s="14">
        <v>263</v>
      </c>
      <c r="F67" s="14">
        <v>57577.099999999991</v>
      </c>
      <c r="G67" s="14">
        <v>58106.916037313858</v>
      </c>
      <c r="H67" s="14">
        <v>109</v>
      </c>
    </row>
    <row r="68" spans="1:8" x14ac:dyDescent="0.2">
      <c r="A68" s="2">
        <v>2019</v>
      </c>
      <c r="B68" s="2">
        <v>7</v>
      </c>
      <c r="C68" s="14">
        <v>2172.4</v>
      </c>
      <c r="D68" s="14">
        <v>2171.3163069503662</v>
      </c>
      <c r="E68" s="14">
        <v>263</v>
      </c>
      <c r="F68" s="14">
        <v>51785.599999999999</v>
      </c>
      <c r="G68" s="14">
        <v>51755.40707755836</v>
      </c>
      <c r="H68" s="14">
        <v>109</v>
      </c>
    </row>
    <row r="69" spans="1:8" x14ac:dyDescent="0.2">
      <c r="A69" s="2">
        <v>2019</v>
      </c>
      <c r="B69" s="2">
        <v>8</v>
      </c>
      <c r="C69" s="14">
        <v>2303.6999999999998</v>
      </c>
      <c r="D69" s="14">
        <v>2303.7710418003358</v>
      </c>
      <c r="E69" s="14">
        <v>261</v>
      </c>
      <c r="F69" s="14">
        <v>54329.2</v>
      </c>
      <c r="G69" s="14">
        <v>54331.176922175488</v>
      </c>
      <c r="H69" s="14">
        <v>108</v>
      </c>
    </row>
    <row r="70" spans="1:8" x14ac:dyDescent="0.2">
      <c r="A70" s="2">
        <v>2019</v>
      </c>
      <c r="B70" s="2">
        <v>9</v>
      </c>
      <c r="C70" s="14">
        <v>2383.6</v>
      </c>
      <c r="D70" s="14">
        <v>2384.3147521774085</v>
      </c>
      <c r="E70" s="14">
        <v>261</v>
      </c>
      <c r="F70" s="14">
        <v>55750.30000000001</v>
      </c>
      <c r="G70" s="14">
        <v>55770.186473724832</v>
      </c>
      <c r="H70" s="14">
        <v>108</v>
      </c>
    </row>
    <row r="71" spans="1:8" x14ac:dyDescent="0.2">
      <c r="A71" s="2">
        <v>2019</v>
      </c>
      <c r="B71" s="2">
        <v>10</v>
      </c>
      <c r="C71" s="14">
        <v>2160.6999999999998</v>
      </c>
      <c r="D71" s="14">
        <v>2182.6187777848559</v>
      </c>
      <c r="E71" s="14">
        <v>260</v>
      </c>
      <c r="F71" s="14">
        <v>101763.5</v>
      </c>
      <c r="G71" s="14">
        <v>102387.16306309009</v>
      </c>
      <c r="H71" s="14">
        <v>110</v>
      </c>
    </row>
    <row r="72" spans="1:8" x14ac:dyDescent="0.2">
      <c r="A72" s="2">
        <v>2019</v>
      </c>
      <c r="B72" s="2">
        <v>11</v>
      </c>
      <c r="C72" s="14">
        <v>2631.1</v>
      </c>
      <c r="D72" s="14">
        <v>2870.4437842368916</v>
      </c>
      <c r="E72" s="14">
        <v>260</v>
      </c>
      <c r="F72" s="14">
        <v>87459.4</v>
      </c>
      <c r="G72" s="14">
        <v>94271.244417151713</v>
      </c>
      <c r="H72" s="14">
        <v>110</v>
      </c>
    </row>
    <row r="73" spans="1:8" x14ac:dyDescent="0.2">
      <c r="A73" s="2">
        <v>2019</v>
      </c>
      <c r="B73" s="2">
        <v>12</v>
      </c>
      <c r="C73" s="14">
        <v>3057.7</v>
      </c>
      <c r="D73" s="14">
        <v>3306.1730845540606</v>
      </c>
      <c r="E73" s="14">
        <v>262</v>
      </c>
      <c r="F73" s="14">
        <v>107705.80000000002</v>
      </c>
      <c r="G73" s="14">
        <v>114727.22671867374</v>
      </c>
      <c r="H73" s="14">
        <v>110</v>
      </c>
    </row>
    <row r="74" spans="1:8" x14ac:dyDescent="0.2">
      <c r="A74" s="2">
        <v>2020</v>
      </c>
      <c r="B74" s="2">
        <v>1</v>
      </c>
      <c r="C74" s="14">
        <v>3675.7</v>
      </c>
      <c r="D74" s="14">
        <v>4447.4357093697336</v>
      </c>
      <c r="E74" s="14">
        <v>261</v>
      </c>
      <c r="F74" s="14">
        <v>89025.600000000006</v>
      </c>
      <c r="G74" s="14">
        <v>110494.73749755289</v>
      </c>
      <c r="H74" s="14">
        <v>108</v>
      </c>
    </row>
    <row r="75" spans="1:8" x14ac:dyDescent="0.2">
      <c r="A75" s="2">
        <v>2020</v>
      </c>
      <c r="B75" s="2">
        <v>2</v>
      </c>
      <c r="C75" s="14">
        <v>3492.3</v>
      </c>
      <c r="D75" s="14">
        <v>4134.5097994341131</v>
      </c>
      <c r="E75" s="14">
        <v>264</v>
      </c>
      <c r="F75" s="14">
        <v>139777.30000000002</v>
      </c>
      <c r="G75" s="14">
        <v>157431.74026594491</v>
      </c>
      <c r="H75" s="14">
        <v>108</v>
      </c>
    </row>
    <row r="76" spans="1:8" x14ac:dyDescent="0.2">
      <c r="A76" s="2">
        <v>2020</v>
      </c>
      <c r="B76" s="2">
        <v>3</v>
      </c>
      <c r="C76" s="14">
        <v>3158.7</v>
      </c>
      <c r="D76" s="14">
        <v>3598.2747164561601</v>
      </c>
      <c r="E76" s="14">
        <v>262</v>
      </c>
      <c r="F76" s="14">
        <v>127951.5</v>
      </c>
      <c r="G76" s="14">
        <v>140091.578019821</v>
      </c>
      <c r="H76" s="14">
        <v>108</v>
      </c>
    </row>
    <row r="77" spans="1:8" x14ac:dyDescent="0.2">
      <c r="A77" s="2">
        <v>2020</v>
      </c>
      <c r="B77" s="2">
        <v>4</v>
      </c>
      <c r="C77" s="14">
        <v>2772.7000000000003</v>
      </c>
      <c r="D77" s="14">
        <v>3267.8280800531461</v>
      </c>
      <c r="E77" s="14">
        <v>261</v>
      </c>
      <c r="F77" s="14">
        <v>100642.6</v>
      </c>
      <c r="G77" s="14">
        <v>114043.98119765033</v>
      </c>
      <c r="H77" s="14">
        <v>107</v>
      </c>
    </row>
    <row r="78" spans="1:8" x14ac:dyDescent="0.2">
      <c r="A78" s="2">
        <v>2020</v>
      </c>
      <c r="B78" s="2">
        <v>5</v>
      </c>
      <c r="C78" s="14">
        <v>2584.1999999999998</v>
      </c>
      <c r="D78" s="14">
        <v>2783.5305371122336</v>
      </c>
      <c r="E78" s="14">
        <v>261</v>
      </c>
      <c r="F78" s="14">
        <v>96108.299999999988</v>
      </c>
      <c r="G78" s="14">
        <v>101506.84002870759</v>
      </c>
      <c r="H78" s="14">
        <v>107</v>
      </c>
    </row>
    <row r="79" spans="1:8" x14ac:dyDescent="0.2">
      <c r="A79" s="2">
        <v>2020</v>
      </c>
      <c r="B79" s="2">
        <v>6</v>
      </c>
      <c r="C79" s="14">
        <v>2417.7999999999997</v>
      </c>
      <c r="D79" s="14">
        <v>2436.1061356458213</v>
      </c>
      <c r="E79" s="14">
        <v>259</v>
      </c>
      <c r="F79" s="14">
        <v>110358.7</v>
      </c>
      <c r="G79" s="14">
        <v>110859.9859186674</v>
      </c>
      <c r="H79" s="14">
        <v>107</v>
      </c>
    </row>
    <row r="80" spans="1:8" x14ac:dyDescent="0.2">
      <c r="A80" s="2">
        <v>2020</v>
      </c>
      <c r="B80" s="2">
        <v>7</v>
      </c>
      <c r="C80" s="14">
        <v>2436.5</v>
      </c>
      <c r="D80" s="14">
        <v>2436.7495868136466</v>
      </c>
      <c r="E80" s="14">
        <v>257</v>
      </c>
      <c r="F80" s="14">
        <v>104800</v>
      </c>
      <c r="G80" s="14">
        <v>104806.90509734028</v>
      </c>
      <c r="H80" s="14">
        <v>107</v>
      </c>
    </row>
    <row r="81" spans="1:8" x14ac:dyDescent="0.2">
      <c r="A81" s="2">
        <v>2020</v>
      </c>
      <c r="B81" s="2">
        <v>8</v>
      </c>
      <c r="C81" s="14">
        <v>2074.5</v>
      </c>
      <c r="D81" s="14">
        <v>2074.568954357796</v>
      </c>
      <c r="E81" s="14">
        <v>255</v>
      </c>
      <c r="F81" s="14">
        <v>94743.3</v>
      </c>
      <c r="G81" s="14">
        <v>94745.211499161887</v>
      </c>
      <c r="H81" s="14">
        <v>106</v>
      </c>
    </row>
    <row r="82" spans="1:8" x14ac:dyDescent="0.2">
      <c r="A82" s="2">
        <v>2020</v>
      </c>
      <c r="B82" s="2">
        <v>9</v>
      </c>
      <c r="C82" s="14">
        <v>2196.9</v>
      </c>
      <c r="D82" s="14">
        <v>2197.5614429577745</v>
      </c>
      <c r="E82" s="14">
        <v>256</v>
      </c>
      <c r="F82" s="14">
        <v>109274.69999999998</v>
      </c>
      <c r="G82" s="14">
        <v>109293.21863116686</v>
      </c>
      <c r="H82" s="14">
        <v>107</v>
      </c>
    </row>
    <row r="83" spans="1:8" x14ac:dyDescent="0.2">
      <c r="A83" s="2">
        <v>2020</v>
      </c>
      <c r="B83" s="2">
        <v>10</v>
      </c>
      <c r="C83" s="14">
        <v>1952.9</v>
      </c>
      <c r="D83" s="14">
        <v>1969.5445565437435</v>
      </c>
      <c r="E83" s="14">
        <v>258</v>
      </c>
      <c r="F83" s="14">
        <v>87923.700000000012</v>
      </c>
      <c r="G83" s="14">
        <v>88392.084601191222</v>
      </c>
      <c r="H83" s="14">
        <v>108</v>
      </c>
    </row>
    <row r="84" spans="1:8" x14ac:dyDescent="0.2">
      <c r="A84" s="2">
        <v>2020</v>
      </c>
      <c r="B84" s="2">
        <v>11</v>
      </c>
      <c r="C84" s="14">
        <v>2515.6999999999998</v>
      </c>
      <c r="D84" s="14">
        <v>2753.7555567486406</v>
      </c>
      <c r="E84" s="14">
        <v>260</v>
      </c>
      <c r="F84" s="14">
        <v>116446.69999999998</v>
      </c>
      <c r="G84" s="14">
        <v>123092.77214234089</v>
      </c>
      <c r="H84" s="14">
        <v>108</v>
      </c>
    </row>
    <row r="85" spans="1:8" x14ac:dyDescent="0.2">
      <c r="A85" s="2">
        <v>2020</v>
      </c>
      <c r="B85" s="2">
        <v>12</v>
      </c>
      <c r="C85" s="14">
        <v>3303.2</v>
      </c>
      <c r="D85" s="14">
        <v>3630.5890659493807</v>
      </c>
      <c r="E85" s="14">
        <v>261</v>
      </c>
      <c r="F85" s="14">
        <v>147245.6</v>
      </c>
      <c r="G85" s="14">
        <v>156316.11200155251</v>
      </c>
      <c r="H85" s="14">
        <v>108</v>
      </c>
    </row>
    <row r="86" spans="1:8" x14ac:dyDescent="0.2">
      <c r="A86" s="2">
        <v>2021</v>
      </c>
      <c r="B86" s="2">
        <v>1</v>
      </c>
      <c r="C86" s="14">
        <v>3913.9</v>
      </c>
      <c r="D86" s="14">
        <v>3998.9117719404421</v>
      </c>
      <c r="E86" s="14">
        <v>262</v>
      </c>
      <c r="F86" s="14">
        <v>135552.80000000002</v>
      </c>
      <c r="G86" s="14">
        <v>137849.65188549174</v>
      </c>
      <c r="H86" s="14">
        <v>106</v>
      </c>
    </row>
    <row r="87" spans="1:8" x14ac:dyDescent="0.2">
      <c r="A87" s="2">
        <v>2021</v>
      </c>
      <c r="B87" s="2">
        <v>2</v>
      </c>
      <c r="C87" s="14">
        <v>3730.7</v>
      </c>
      <c r="D87" s="14">
        <v>4114.1560706581804</v>
      </c>
      <c r="E87" s="14">
        <v>264</v>
      </c>
      <c r="F87" s="14">
        <v>142448.9</v>
      </c>
      <c r="G87" s="14">
        <v>152709.89703532323</v>
      </c>
      <c r="H87" s="14">
        <v>106</v>
      </c>
    </row>
    <row r="88" spans="1:8" x14ac:dyDescent="0.2">
      <c r="A88" s="2">
        <v>2021</v>
      </c>
      <c r="B88" s="2">
        <v>3</v>
      </c>
      <c r="C88" s="14">
        <v>3152</v>
      </c>
      <c r="D88" s="14">
        <v>3639.6522033050051</v>
      </c>
      <c r="E88" s="14">
        <v>262</v>
      </c>
      <c r="F88" s="14">
        <v>139667.5</v>
      </c>
      <c r="G88" s="14">
        <v>152848.80115254864</v>
      </c>
      <c r="H88" s="14">
        <v>106</v>
      </c>
    </row>
    <row r="89" spans="1:8" x14ac:dyDescent="0.2">
      <c r="A89" s="2">
        <v>2021</v>
      </c>
      <c r="B89" s="2">
        <v>4</v>
      </c>
      <c r="C89" s="14">
        <v>2510.1999999999998</v>
      </c>
      <c r="D89" s="14">
        <v>2676.2862887480528</v>
      </c>
      <c r="E89" s="14">
        <v>261</v>
      </c>
      <c r="F89" s="14">
        <v>117609.80000000003</v>
      </c>
      <c r="G89" s="14">
        <v>122140.52087898308</v>
      </c>
      <c r="H89" s="14">
        <v>106</v>
      </c>
    </row>
    <row r="90" spans="1:8" x14ac:dyDescent="0.2">
      <c r="A90" s="2">
        <v>2021</v>
      </c>
      <c r="B90" s="2">
        <v>5</v>
      </c>
      <c r="C90" s="14">
        <v>2374.3000000000002</v>
      </c>
      <c r="D90" s="14">
        <v>2524.3639362595059</v>
      </c>
      <c r="E90" s="14">
        <v>258</v>
      </c>
      <c r="F90" s="14">
        <v>103456.6</v>
      </c>
      <c r="G90" s="14">
        <v>107698.82047287558</v>
      </c>
      <c r="H90" s="14">
        <v>108</v>
      </c>
    </row>
    <row r="91" spans="1:8" x14ac:dyDescent="0.2">
      <c r="A91" s="2">
        <v>2021</v>
      </c>
      <c r="B91" s="2">
        <v>6</v>
      </c>
      <c r="C91" s="14">
        <v>2244.1999999999998</v>
      </c>
      <c r="D91" s="14">
        <v>2263.6460605477737</v>
      </c>
      <c r="E91" s="14">
        <v>254</v>
      </c>
      <c r="F91" s="14">
        <v>115584.6</v>
      </c>
      <c r="G91" s="14">
        <v>116144.75005523283</v>
      </c>
      <c r="H91" s="14">
        <v>108</v>
      </c>
    </row>
    <row r="92" spans="1:8" x14ac:dyDescent="0.2">
      <c r="A92" s="2">
        <v>2021</v>
      </c>
      <c r="B92" s="2">
        <v>7</v>
      </c>
      <c r="C92" s="14">
        <v>2125.6</v>
      </c>
      <c r="D92" s="14">
        <v>2125.8416822705481</v>
      </c>
      <c r="E92" s="14">
        <v>250</v>
      </c>
      <c r="F92" s="14">
        <v>90721.999999999985</v>
      </c>
      <c r="G92" s="14">
        <v>90728.949484881407</v>
      </c>
      <c r="H92" s="14">
        <v>106</v>
      </c>
    </row>
    <row r="93" spans="1:8" x14ac:dyDescent="0.2">
      <c r="A93" s="2">
        <v>2021</v>
      </c>
      <c r="B93" s="2">
        <v>8</v>
      </c>
      <c r="C93" s="14">
        <v>1880.5</v>
      </c>
      <c r="D93" s="14">
        <v>1880.5499079780948</v>
      </c>
      <c r="E93" s="14">
        <v>251</v>
      </c>
      <c r="F93" s="14">
        <v>84187.799999999988</v>
      </c>
      <c r="G93" s="14">
        <v>84189.269006055954</v>
      </c>
      <c r="H93" s="14">
        <v>109</v>
      </c>
    </row>
    <row r="94" spans="1:8" x14ac:dyDescent="0.2">
      <c r="A94" s="2">
        <v>2021</v>
      </c>
      <c r="B94" s="2">
        <v>9</v>
      </c>
      <c r="C94" s="14">
        <v>2111.5</v>
      </c>
      <c r="D94" s="14">
        <v>2112.164394323428</v>
      </c>
      <c r="E94" s="14">
        <v>253</v>
      </c>
      <c r="F94" s="14">
        <v>94500.099999999991</v>
      </c>
      <c r="G94" s="14">
        <v>94519.328837728739</v>
      </c>
      <c r="H94" s="14">
        <v>108</v>
      </c>
    </row>
    <row r="95" spans="1:8" x14ac:dyDescent="0.2">
      <c r="A95" s="2">
        <v>2021</v>
      </c>
      <c r="B95" s="2">
        <v>10</v>
      </c>
      <c r="C95" s="14">
        <v>2154.2999999999997</v>
      </c>
      <c r="D95" s="14">
        <v>2174.1030880629587</v>
      </c>
      <c r="E95" s="14">
        <v>253</v>
      </c>
      <c r="F95" s="14">
        <v>94710.399999999994</v>
      </c>
      <c r="G95" s="14">
        <v>95279.016815855954</v>
      </c>
      <c r="H95" s="14">
        <v>107</v>
      </c>
    </row>
    <row r="96" spans="1:8" x14ac:dyDescent="0.2">
      <c r="A96" s="2">
        <v>2021</v>
      </c>
      <c r="B96" s="2">
        <v>11</v>
      </c>
      <c r="C96" s="14">
        <v>2228.3000000000002</v>
      </c>
      <c r="D96" s="14">
        <v>2387.780871964675</v>
      </c>
      <c r="E96" s="14">
        <v>255</v>
      </c>
      <c r="F96" s="14">
        <v>90290.400000000009</v>
      </c>
      <c r="G96" s="14">
        <v>94840.479825731789</v>
      </c>
      <c r="H96" s="14">
        <v>107</v>
      </c>
    </row>
    <row r="97" spans="1:8" x14ac:dyDescent="0.2">
      <c r="A97" s="2">
        <v>2021</v>
      </c>
      <c r="B97" s="2">
        <v>12</v>
      </c>
      <c r="C97" s="14">
        <v>3055.8999999999996</v>
      </c>
      <c r="D97" s="14">
        <v>3401.8996495108468</v>
      </c>
      <c r="E97" s="14">
        <v>257</v>
      </c>
      <c r="F97" s="14">
        <v>134638.80000000002</v>
      </c>
      <c r="G97" s="14">
        <v>144443.01777000708</v>
      </c>
      <c r="H97" s="14">
        <v>107</v>
      </c>
    </row>
    <row r="98" spans="1:8" x14ac:dyDescent="0.2">
      <c r="A98" s="2">
        <v>2022</v>
      </c>
      <c r="B98" s="2">
        <v>1</v>
      </c>
      <c r="C98" s="14">
        <v>3084.1000000000004</v>
      </c>
      <c r="D98" s="14">
        <v>3875.0402216316566</v>
      </c>
      <c r="E98" s="14">
        <v>259</v>
      </c>
      <c r="F98" s="14">
        <v>134090.90000000002</v>
      </c>
      <c r="G98" s="14">
        <v>156344.63478147457</v>
      </c>
      <c r="H98" s="14">
        <v>107</v>
      </c>
    </row>
    <row r="99" spans="1:8" x14ac:dyDescent="0.2">
      <c r="A99" s="2">
        <v>2022</v>
      </c>
      <c r="B99" s="2">
        <v>2</v>
      </c>
      <c r="C99" s="14">
        <v>3941.4</v>
      </c>
      <c r="D99" s="14">
        <v>4239.4269016873586</v>
      </c>
      <c r="E99" s="14">
        <v>263</v>
      </c>
      <c r="F99" s="14">
        <v>125475.1</v>
      </c>
      <c r="G99" s="14">
        <v>133738.78302953462</v>
      </c>
      <c r="H99" s="14">
        <v>107</v>
      </c>
    </row>
    <row r="100" spans="1:8" x14ac:dyDescent="0.2">
      <c r="A100" s="2">
        <v>2022</v>
      </c>
      <c r="B100" s="2">
        <v>3</v>
      </c>
      <c r="C100" s="14">
        <v>2856.4000000000005</v>
      </c>
      <c r="D100" s="14">
        <v>3519.1973647552654</v>
      </c>
      <c r="E100" s="14">
        <v>263</v>
      </c>
      <c r="F100" s="14">
        <v>99894.6</v>
      </c>
      <c r="G100" s="14">
        <v>118285.20753062156</v>
      </c>
      <c r="H100" s="14">
        <v>107</v>
      </c>
    </row>
    <row r="101" spans="1:8" x14ac:dyDescent="0.2">
      <c r="A101" s="2">
        <v>2022</v>
      </c>
      <c r="B101" s="2">
        <v>4</v>
      </c>
      <c r="C101" s="14">
        <v>2732.7</v>
      </c>
      <c r="D101" s="14">
        <v>3180.8188291920565</v>
      </c>
      <c r="E101" s="14">
        <v>264</v>
      </c>
      <c r="F101" s="14">
        <v>91718.2</v>
      </c>
      <c r="G101" s="14">
        <v>103989.63601832754</v>
      </c>
      <c r="H101" s="14">
        <v>106</v>
      </c>
    </row>
    <row r="102" spans="1:8" x14ac:dyDescent="0.2">
      <c r="A102" s="2">
        <v>2022</v>
      </c>
      <c r="B102" s="2">
        <v>5</v>
      </c>
      <c r="C102" s="14">
        <v>2415.8999999999996</v>
      </c>
      <c r="D102" s="14">
        <v>2577.9857199874359</v>
      </c>
      <c r="E102" s="14">
        <v>259</v>
      </c>
      <c r="F102" s="14">
        <v>85613.6</v>
      </c>
      <c r="G102" s="14">
        <v>90225.359774117576</v>
      </c>
      <c r="H102" s="14">
        <v>108</v>
      </c>
    </row>
    <row r="103" spans="1:8" x14ac:dyDescent="0.2">
      <c r="A103" s="2">
        <v>2022</v>
      </c>
      <c r="B103" s="2">
        <v>6</v>
      </c>
      <c r="C103" s="14">
        <v>2226</v>
      </c>
      <c r="D103" s="14">
        <v>2241.5118528846174</v>
      </c>
      <c r="E103" s="14">
        <v>254</v>
      </c>
      <c r="F103" s="14">
        <v>88306.3</v>
      </c>
      <c r="G103" s="14">
        <v>88756.792727416265</v>
      </c>
      <c r="H103" s="14">
        <v>108</v>
      </c>
    </row>
    <row r="104" spans="1:8" x14ac:dyDescent="0.2">
      <c r="A104" s="2">
        <v>2022</v>
      </c>
      <c r="B104" s="2">
        <v>7</v>
      </c>
      <c r="C104" s="14">
        <v>1958</v>
      </c>
      <c r="D104" s="14">
        <v>1957.3485553677076</v>
      </c>
      <c r="E104" s="14">
        <v>250</v>
      </c>
      <c r="F104" s="14">
        <v>81199.3</v>
      </c>
      <c r="G104" s="14">
        <v>81180.256893171347</v>
      </c>
      <c r="H104" s="14">
        <v>107</v>
      </c>
    </row>
    <row r="105" spans="1:8" x14ac:dyDescent="0.2">
      <c r="A105" s="2">
        <v>2022</v>
      </c>
      <c r="B105" s="2">
        <v>8</v>
      </c>
      <c r="C105" s="14">
        <v>1888.3000000000002</v>
      </c>
      <c r="D105" s="14">
        <v>1886.219048587004</v>
      </c>
      <c r="E105" s="14">
        <v>252</v>
      </c>
      <c r="F105" s="14">
        <v>73432.800000000003</v>
      </c>
      <c r="G105" s="14">
        <v>73372.469104496893</v>
      </c>
      <c r="H105" s="14">
        <v>107</v>
      </c>
    </row>
    <row r="106" spans="1:8" x14ac:dyDescent="0.2">
      <c r="A106" s="2">
        <v>2022</v>
      </c>
      <c r="B106" s="2">
        <v>9</v>
      </c>
      <c r="C106" s="14">
        <v>2226.6</v>
      </c>
      <c r="D106" s="14">
        <v>2185.0004343108358</v>
      </c>
      <c r="E106" s="14">
        <v>250</v>
      </c>
      <c r="F106" s="14">
        <v>70087.600000000006</v>
      </c>
      <c r="G106" s="14">
        <v>68860.563052993384</v>
      </c>
      <c r="H106" s="14">
        <v>108</v>
      </c>
    </row>
    <row r="107" spans="1:8" x14ac:dyDescent="0.2">
      <c r="A107" s="2">
        <v>2022</v>
      </c>
      <c r="B107" s="2">
        <v>10</v>
      </c>
      <c r="C107" s="14">
        <v>2735.0000000000005</v>
      </c>
      <c r="D107" s="14">
        <v>2702.6373970248128</v>
      </c>
      <c r="E107" s="14">
        <v>251</v>
      </c>
      <c r="F107" s="14">
        <v>61194.299999999996</v>
      </c>
      <c r="G107" s="14">
        <v>60234.830749504821</v>
      </c>
      <c r="H107" s="14">
        <v>109</v>
      </c>
    </row>
    <row r="108" spans="1:8" x14ac:dyDescent="0.2">
      <c r="A108" s="2">
        <v>2022</v>
      </c>
      <c r="B108" s="2">
        <v>11</v>
      </c>
      <c r="C108" s="14">
        <v>2655.6</v>
      </c>
      <c r="D108" s="14">
        <v>2832.5575323603643</v>
      </c>
      <c r="E108" s="14">
        <v>255</v>
      </c>
      <c r="F108" s="14">
        <v>79502.100000000006</v>
      </c>
      <c r="G108" s="14">
        <v>84665.318201854971</v>
      </c>
      <c r="H108" s="14">
        <v>109</v>
      </c>
    </row>
    <row r="109" spans="1:8" x14ac:dyDescent="0.2">
      <c r="A109" s="2">
        <v>2022</v>
      </c>
      <c r="B109" s="2">
        <v>12</v>
      </c>
      <c r="C109" s="14">
        <v>2432.1</v>
      </c>
      <c r="D109" s="14">
        <v>3073.6462628426016</v>
      </c>
      <c r="E109" s="14">
        <v>255</v>
      </c>
      <c r="F109" s="14">
        <v>63678</v>
      </c>
      <c r="G109" s="14">
        <v>82393.766631719307</v>
      </c>
      <c r="H109" s="14">
        <v>109</v>
      </c>
    </row>
    <row r="110" spans="1:8" x14ac:dyDescent="0.2">
      <c r="A110" s="2">
        <v>2023</v>
      </c>
      <c r="B110" s="2">
        <v>1</v>
      </c>
      <c r="C110" s="14">
        <v>4179.136718200617</v>
      </c>
      <c r="D110" s="14">
        <v>4179.136718200617</v>
      </c>
      <c r="E110" s="14">
        <v>249.98979068375576</v>
      </c>
      <c r="F110" s="14">
        <v>142413.386075755</v>
      </c>
      <c r="G110" s="14">
        <v>142413.386075755</v>
      </c>
      <c r="H110" s="14">
        <v>108.23929567396618</v>
      </c>
    </row>
    <row r="111" spans="1:8" x14ac:dyDescent="0.2">
      <c r="A111" s="2">
        <v>2023</v>
      </c>
      <c r="B111" s="2">
        <v>2</v>
      </c>
      <c r="C111" s="14">
        <v>4351.4873912981175</v>
      </c>
      <c r="D111" s="14">
        <v>4351.4873912981175</v>
      </c>
      <c r="E111" s="14">
        <v>250.01523187665032</v>
      </c>
      <c r="F111" s="14">
        <v>139283.81672269883</v>
      </c>
      <c r="G111" s="14">
        <v>139283.81672269883</v>
      </c>
      <c r="H111" s="14">
        <v>108.30546206014176</v>
      </c>
    </row>
    <row r="112" spans="1:8" x14ac:dyDescent="0.2">
      <c r="A112" s="2">
        <v>2023</v>
      </c>
      <c r="B112" s="2">
        <v>3</v>
      </c>
      <c r="C112" s="14">
        <v>3391.5763935127129</v>
      </c>
      <c r="D112" s="14">
        <v>3391.5763935127129</v>
      </c>
      <c r="E112" s="14">
        <v>250.04789039247717</v>
      </c>
      <c r="F112" s="14">
        <v>127281.61953164573</v>
      </c>
      <c r="G112" s="14">
        <v>127281.61953164573</v>
      </c>
      <c r="H112" s="14">
        <v>108.35492878730915</v>
      </c>
    </row>
    <row r="113" spans="1:8" x14ac:dyDescent="0.2">
      <c r="A113" s="2">
        <v>2023</v>
      </c>
      <c r="B113" s="2">
        <v>4</v>
      </c>
      <c r="C113" s="14">
        <v>2880.025675657138</v>
      </c>
      <c r="D113" s="14">
        <v>2880.025675657138</v>
      </c>
      <c r="E113" s="14">
        <v>250.08757642748881</v>
      </c>
      <c r="F113" s="14">
        <v>117477.97371223231</v>
      </c>
      <c r="G113" s="14">
        <v>117477.97371223231</v>
      </c>
      <c r="H113" s="14">
        <v>108.3919106634261</v>
      </c>
    </row>
    <row r="114" spans="1:8" x14ac:dyDescent="0.2">
      <c r="A114" s="2">
        <v>2023</v>
      </c>
      <c r="B114" s="2">
        <v>5</v>
      </c>
      <c r="C114" s="14">
        <v>2399.5287807474651</v>
      </c>
      <c r="D114" s="14">
        <v>2399.5287807474651</v>
      </c>
      <c r="E114" s="14">
        <v>250.1341051694651</v>
      </c>
      <c r="F114" s="14">
        <v>106322.34411700886</v>
      </c>
      <c r="G114" s="14">
        <v>106322.34411700886</v>
      </c>
      <c r="H114" s="14">
        <v>108.41955872586013</v>
      </c>
    </row>
    <row r="115" spans="1:8" x14ac:dyDescent="0.2">
      <c r="A115" s="2">
        <v>2023</v>
      </c>
      <c r="B115" s="2">
        <v>6</v>
      </c>
      <c r="C115" s="14">
        <v>2207.5299704881409</v>
      </c>
      <c r="D115" s="14">
        <v>2207.5299704881409</v>
      </c>
      <c r="E115" s="14">
        <v>250.18729666644379</v>
      </c>
      <c r="F115" s="14">
        <v>103226.80902232975</v>
      </c>
      <c r="G115" s="14">
        <v>103226.80902232975</v>
      </c>
      <c r="H115" s="14">
        <v>108.44022872523868</v>
      </c>
    </row>
    <row r="116" spans="1:8" x14ac:dyDescent="0.2">
      <c r="A116" s="2">
        <v>2023</v>
      </c>
      <c r="B116" s="2">
        <v>7</v>
      </c>
      <c r="C116" s="14">
        <v>2123.0199313434132</v>
      </c>
      <c r="D116" s="14">
        <v>2123.0199313434132</v>
      </c>
      <c r="E116" s="14">
        <v>250.24697569890384</v>
      </c>
      <c r="F116" s="14">
        <v>102482.72858734924</v>
      </c>
      <c r="G116" s="14">
        <v>102482.72858734924</v>
      </c>
      <c r="H116" s="14">
        <v>108.4556818469657</v>
      </c>
    </row>
    <row r="117" spans="1:8" x14ac:dyDescent="0.2">
      <c r="A117" s="2">
        <v>2023</v>
      </c>
      <c r="B117" s="2">
        <v>8</v>
      </c>
      <c r="C117" s="14">
        <v>2031.8706544826914</v>
      </c>
      <c r="D117" s="14">
        <v>2031.8706544826914</v>
      </c>
      <c r="E117" s="14">
        <v>250.27444246944549</v>
      </c>
      <c r="F117" s="14">
        <v>100809.18255509071</v>
      </c>
      <c r="G117" s="14">
        <v>100809.18255509071</v>
      </c>
      <c r="H117" s="14">
        <v>108.46723477286265</v>
      </c>
    </row>
    <row r="118" spans="1:8" x14ac:dyDescent="0.2">
      <c r="A118" s="2">
        <v>2023</v>
      </c>
      <c r="B118" s="2">
        <v>9</v>
      </c>
      <c r="C118" s="14">
        <v>2081.7186594622181</v>
      </c>
      <c r="D118" s="14">
        <v>2081.7186594622181</v>
      </c>
      <c r="E118" s="14">
        <v>250.30806003920151</v>
      </c>
      <c r="F118" s="14">
        <v>105141.77811468201</v>
      </c>
      <c r="G118" s="14">
        <v>105141.77811468201</v>
      </c>
      <c r="H118" s="14">
        <v>108.47587186892247</v>
      </c>
    </row>
    <row r="119" spans="1:8" x14ac:dyDescent="0.2">
      <c r="A119" s="2">
        <v>2023</v>
      </c>
      <c r="B119" s="2">
        <v>10</v>
      </c>
      <c r="C119" s="14">
        <v>2151.0442458457069</v>
      </c>
      <c r="D119" s="14">
        <v>2151.0442458457069</v>
      </c>
      <c r="E119" s="14">
        <v>250.34766665224817</v>
      </c>
      <c r="F119" s="14">
        <v>101461.27074135703</v>
      </c>
      <c r="G119" s="14">
        <v>101461.27074135703</v>
      </c>
      <c r="H119" s="14">
        <v>108.4823290581239</v>
      </c>
    </row>
    <row r="120" spans="1:8" x14ac:dyDescent="0.2">
      <c r="A120" s="2">
        <v>2023</v>
      </c>
      <c r="B120" s="2">
        <v>11</v>
      </c>
      <c r="C120" s="14">
        <v>2604.3468146900204</v>
      </c>
      <c r="D120" s="14">
        <v>2604.3468146900204</v>
      </c>
      <c r="E120" s="14">
        <v>250.39310480657656</v>
      </c>
      <c r="F120" s="14">
        <v>109006.92189526417</v>
      </c>
      <c r="G120" s="14">
        <v>109006.92189526417</v>
      </c>
      <c r="H120" s="14">
        <v>108.48715652468141</v>
      </c>
    </row>
    <row r="121" spans="1:8" x14ac:dyDescent="0.2">
      <c r="A121" s="2">
        <v>2023</v>
      </c>
      <c r="B121" s="2">
        <v>12</v>
      </c>
      <c r="C121" s="14">
        <v>3623.041644843674</v>
      </c>
      <c r="D121" s="14">
        <v>3623.041644843674</v>
      </c>
      <c r="E121" s="14">
        <v>250.44422114222243</v>
      </c>
      <c r="F121" s="14">
        <v>128843.01902629463</v>
      </c>
      <c r="G121" s="14">
        <v>128843.01902629463</v>
      </c>
      <c r="H121" s="14">
        <v>108.49076559244094</v>
      </c>
    </row>
    <row r="122" spans="1:8" x14ac:dyDescent="0.2">
      <c r="A122" s="2">
        <v>2024</v>
      </c>
      <c r="B122" s="2">
        <v>1</v>
      </c>
      <c r="C122" s="14">
        <v>4214.1694630149168</v>
      </c>
      <c r="D122" s="14">
        <v>4214.1694630149168</v>
      </c>
      <c r="E122" s="14">
        <v>250.5008663323367</v>
      </c>
      <c r="F122" s="14">
        <v>142829.23097501096</v>
      </c>
      <c r="G122" s="14">
        <v>142829.23097501096</v>
      </c>
      <c r="H122" s="14">
        <v>108.49346377169037</v>
      </c>
    </row>
    <row r="123" spans="1:8" x14ac:dyDescent="0.2">
      <c r="A123" s="2">
        <v>2024</v>
      </c>
      <c r="B123" s="2">
        <v>2</v>
      </c>
      <c r="C123" s="14">
        <v>4388.4042852837629</v>
      </c>
      <c r="D123" s="14">
        <v>4388.4042852837629</v>
      </c>
      <c r="E123" s="14">
        <v>250.5628949771214</v>
      </c>
      <c r="F123" s="14">
        <v>139576.23164159409</v>
      </c>
      <c r="G123" s="14">
        <v>139576.23164159409</v>
      </c>
      <c r="H123" s="14">
        <v>108.49548096054554</v>
      </c>
    </row>
    <row r="124" spans="1:8" x14ac:dyDescent="0.2">
      <c r="A124" s="2">
        <v>2024</v>
      </c>
      <c r="B124" s="2">
        <v>3</v>
      </c>
      <c r="C124" s="14">
        <v>3430.7426203737523</v>
      </c>
      <c r="D124" s="14">
        <v>3430.7426203737523</v>
      </c>
      <c r="E124" s="14">
        <v>250.63016550055463</v>
      </c>
      <c r="F124" s="14">
        <v>127596.8343081885</v>
      </c>
      <c r="G124" s="14">
        <v>127596.8343081885</v>
      </c>
      <c r="H124" s="14">
        <v>108.49698903339811</v>
      </c>
    </row>
    <row r="125" spans="1:8" x14ac:dyDescent="0.2">
      <c r="A125" s="2">
        <v>2024</v>
      </c>
      <c r="B125" s="2">
        <v>4</v>
      </c>
      <c r="C125" s="14">
        <v>2921.8353520483911</v>
      </c>
      <c r="D125" s="14">
        <v>2921.8353520483911</v>
      </c>
      <c r="E125" s="14">
        <v>250.70254004983138</v>
      </c>
      <c r="F125" s="14">
        <v>117851.79542196527</v>
      </c>
      <c r="G125" s="14">
        <v>117851.79542196527</v>
      </c>
      <c r="H125" s="14">
        <v>108.49811648545734</v>
      </c>
    </row>
    <row r="126" spans="1:8" x14ac:dyDescent="0.2">
      <c r="A126" s="2">
        <v>2024</v>
      </c>
      <c r="B126" s="2">
        <v>5</v>
      </c>
      <c r="C126" s="14">
        <v>2443.5992101114857</v>
      </c>
      <c r="D126" s="14">
        <v>2443.5992101114857</v>
      </c>
      <c r="E126" s="14">
        <v>250.77988439744919</v>
      </c>
      <c r="F126" s="14">
        <v>106749.56248403237</v>
      </c>
      <c r="G126" s="14">
        <v>106749.56248403237</v>
      </c>
      <c r="H126" s="14">
        <v>108.49895938117272</v>
      </c>
    </row>
    <row r="127" spans="1:8" x14ac:dyDescent="0.2">
      <c r="A127" s="2">
        <v>2024</v>
      </c>
      <c r="B127" s="2">
        <v>6</v>
      </c>
      <c r="C127" s="14">
        <v>2251.883481620267</v>
      </c>
      <c r="D127" s="14">
        <v>2251.883481620267</v>
      </c>
      <c r="E127" s="14">
        <v>250.86206784586881</v>
      </c>
      <c r="F127" s="14">
        <v>103683.34591399026</v>
      </c>
      <c r="G127" s="14">
        <v>103683.34591399026</v>
      </c>
      <c r="H127" s="14">
        <v>108.49958953939644</v>
      </c>
    </row>
    <row r="128" spans="1:8" x14ac:dyDescent="0.2">
      <c r="A128" s="2">
        <v>2024</v>
      </c>
      <c r="B128" s="2">
        <v>7</v>
      </c>
      <c r="C128" s="14">
        <v>2167.7784420660009</v>
      </c>
      <c r="D128" s="14">
        <v>2167.7784420660009</v>
      </c>
      <c r="E128" s="14">
        <v>250.94896313468143</v>
      </c>
      <c r="F128" s="14">
        <v>102928.87594858177</v>
      </c>
      <c r="G128" s="14">
        <v>102928.87594858177</v>
      </c>
      <c r="H128" s="14">
        <v>108.50006065270227</v>
      </c>
    </row>
    <row r="129" spans="1:8" x14ac:dyDescent="0.2">
      <c r="A129" s="2">
        <v>2024</v>
      </c>
      <c r="B129" s="2">
        <v>8</v>
      </c>
      <c r="C129" s="14">
        <v>2076.5564115084367</v>
      </c>
      <c r="D129" s="14">
        <v>2076.5564115084367</v>
      </c>
      <c r="E129" s="14">
        <v>251.04130008264787</v>
      </c>
      <c r="F129" s="14">
        <v>101238.34371034458</v>
      </c>
      <c r="G129" s="14">
        <v>101238.34371034458</v>
      </c>
      <c r="H129" s="14">
        <v>108.50041286225625</v>
      </c>
    </row>
    <row r="130" spans="1:8" x14ac:dyDescent="0.2">
      <c r="A130" s="2">
        <v>2024</v>
      </c>
      <c r="B130" s="2">
        <v>9</v>
      </c>
      <c r="C130" s="14">
        <v>2124.3466041311549</v>
      </c>
      <c r="D130" s="14">
        <v>2124.3466041311549</v>
      </c>
      <c r="E130" s="14">
        <v>251.1381043023959</v>
      </c>
      <c r="F130" s="14">
        <v>105583.04874089931</v>
      </c>
      <c r="G130" s="14">
        <v>105583.04874089931</v>
      </c>
      <c r="H130" s="14">
        <v>108.5006761780412</v>
      </c>
    </row>
    <row r="131" spans="1:8" x14ac:dyDescent="0.2">
      <c r="A131" s="2">
        <v>2024</v>
      </c>
      <c r="B131" s="2">
        <v>10</v>
      </c>
      <c r="C131" s="14">
        <v>2193.3986133897365</v>
      </c>
      <c r="D131" s="14">
        <v>2193.3986133897365</v>
      </c>
      <c r="E131" s="14">
        <v>251.23925831200998</v>
      </c>
      <c r="F131" s="14">
        <v>101873.78698910888</v>
      </c>
      <c r="G131" s="14">
        <v>101873.78698910888</v>
      </c>
      <c r="H131" s="14">
        <v>108.50087303585444</v>
      </c>
    </row>
    <row r="132" spans="1:8" x14ac:dyDescent="0.2">
      <c r="A132" s="2">
        <v>2024</v>
      </c>
      <c r="B132" s="2">
        <v>11</v>
      </c>
      <c r="C132" s="14">
        <v>2644.8376880474952</v>
      </c>
      <c r="D132" s="14">
        <v>2644.8376880474952</v>
      </c>
      <c r="E132" s="14">
        <v>251.34464771915574</v>
      </c>
      <c r="F132" s="14">
        <v>109346.5768284357</v>
      </c>
      <c r="G132" s="14">
        <v>109346.5768284357</v>
      </c>
      <c r="H132" s="14">
        <v>108.50102020894793</v>
      </c>
    </row>
    <row r="133" spans="1:8" x14ac:dyDescent="0.2">
      <c r="A133" s="2">
        <v>2024</v>
      </c>
      <c r="B133" s="2">
        <v>12</v>
      </c>
      <c r="C133" s="14">
        <v>3660.201111747911</v>
      </c>
      <c r="D133" s="14">
        <v>3660.201111747911</v>
      </c>
      <c r="E133" s="14">
        <v>251.45416113982986</v>
      </c>
      <c r="F133" s="14">
        <v>129054.5474272688</v>
      </c>
      <c r="G133" s="14">
        <v>129054.5474272688</v>
      </c>
      <c r="H133" s="14">
        <v>108.50113023719163</v>
      </c>
    </row>
    <row r="134" spans="1:8" x14ac:dyDescent="0.2">
      <c r="A134" s="2">
        <v>2025</v>
      </c>
      <c r="B134" s="2">
        <v>1</v>
      </c>
      <c r="C134" s="14">
        <v>4236.9776218736051</v>
      </c>
      <c r="D134" s="14">
        <v>4236.9776218736051</v>
      </c>
      <c r="E134" s="14">
        <v>251.56769011924519</v>
      </c>
      <c r="F134" s="14">
        <v>142659.17520704441</v>
      </c>
      <c r="G134" s="14">
        <v>142659.17520704441</v>
      </c>
      <c r="H134" s="14">
        <v>108.50121249553195</v>
      </c>
    </row>
    <row r="135" spans="1:8" x14ac:dyDescent="0.2">
      <c r="A135" s="2">
        <v>2025</v>
      </c>
      <c r="B135" s="2">
        <v>2</v>
      </c>
      <c r="C135" s="14">
        <v>4412.9176364940076</v>
      </c>
      <c r="D135" s="14">
        <v>4412.9176364940076</v>
      </c>
      <c r="E135" s="14">
        <v>251.68512905479767</v>
      </c>
      <c r="F135" s="14">
        <v>139349.5603080522</v>
      </c>
      <c r="G135" s="14">
        <v>139349.5603080522</v>
      </c>
      <c r="H135" s="14">
        <v>108.50127399278323</v>
      </c>
    </row>
    <row r="136" spans="1:8" x14ac:dyDescent="0.2">
      <c r="A136" s="2">
        <v>2025</v>
      </c>
      <c r="B136" s="2">
        <v>3</v>
      </c>
      <c r="C136" s="14">
        <v>3454.7609195631821</v>
      </c>
      <c r="D136" s="14">
        <v>3454.7609195631821</v>
      </c>
      <c r="E136" s="14">
        <v>251.80637512105827</v>
      </c>
      <c r="F136" s="14">
        <v>127450.69460855976</v>
      </c>
      <c r="G136" s="14">
        <v>127450.69460855976</v>
      </c>
      <c r="H136" s="14">
        <v>108.50131996881316</v>
      </c>
    </row>
    <row r="137" spans="1:8" x14ac:dyDescent="0.2">
      <c r="A137" s="2">
        <v>2025</v>
      </c>
      <c r="B137" s="2">
        <v>4</v>
      </c>
      <c r="C137" s="14">
        <v>2947.529490903667</v>
      </c>
      <c r="D137" s="14">
        <v>2947.529490903667</v>
      </c>
      <c r="E137" s="14">
        <v>251.93132819673804</v>
      </c>
      <c r="F137" s="14">
        <v>117801.14743260233</v>
      </c>
      <c r="G137" s="14">
        <v>117801.14743260233</v>
      </c>
      <c r="H137" s="14">
        <v>108.50135434100514</v>
      </c>
    </row>
    <row r="138" spans="1:8" x14ac:dyDescent="0.2">
      <c r="A138" s="2">
        <v>2025</v>
      </c>
      <c r="B138" s="2">
        <v>5</v>
      </c>
      <c r="C138" s="14">
        <v>2470.4093865559453</v>
      </c>
      <c r="D138" s="14">
        <v>2470.4093865559453</v>
      </c>
      <c r="E138" s="14">
        <v>252.05989079357354</v>
      </c>
      <c r="F138" s="14">
        <v>106778.25170405536</v>
      </c>
      <c r="G138" s="14">
        <v>106778.25170405536</v>
      </c>
      <c r="H138" s="14">
        <v>108.50138003803865</v>
      </c>
    </row>
    <row r="139" spans="1:8" x14ac:dyDescent="0.2">
      <c r="A139" s="2">
        <v>2025</v>
      </c>
      <c r="B139" s="2">
        <v>6</v>
      </c>
      <c r="C139" s="14">
        <v>2278.9502192555765</v>
      </c>
      <c r="D139" s="14">
        <v>2278.9502192555765</v>
      </c>
      <c r="E139" s="14">
        <v>252.19196798708285</v>
      </c>
      <c r="F139" s="14">
        <v>103751.42515789758</v>
      </c>
      <c r="G139" s="14">
        <v>103751.42515789758</v>
      </c>
      <c r="H139" s="14">
        <v>108.50139924942708</v>
      </c>
    </row>
    <row r="140" spans="1:8" x14ac:dyDescent="0.2">
      <c r="A140" s="2">
        <v>2025</v>
      </c>
      <c r="B140" s="2">
        <v>7</v>
      </c>
      <c r="C140" s="14">
        <v>2196.3369177854379</v>
      </c>
      <c r="D140" s="14">
        <v>2196.3369177854379</v>
      </c>
      <c r="E140" s="14">
        <v>252.32746734914176</v>
      </c>
      <c r="F140" s="14">
        <v>102988.03246104685</v>
      </c>
      <c r="G140" s="14">
        <v>102988.03246104685</v>
      </c>
      <c r="H140" s="14">
        <v>108.50141361207503</v>
      </c>
    </row>
    <row r="141" spans="1:8" x14ac:dyDescent="0.2">
      <c r="A141" s="2">
        <v>2025</v>
      </c>
      <c r="B141" s="2">
        <v>8</v>
      </c>
      <c r="C141" s="14">
        <v>2105.1094183577138</v>
      </c>
      <c r="D141" s="14">
        <v>2105.1094183577138</v>
      </c>
      <c r="E141" s="14">
        <v>252.47712578347648</v>
      </c>
      <c r="F141" s="14">
        <v>101279.51437641826</v>
      </c>
      <c r="G141" s="14">
        <v>101279.51437641826</v>
      </c>
      <c r="H141" s="14">
        <v>108.50142434975058</v>
      </c>
    </row>
    <row r="142" spans="1:8" x14ac:dyDescent="0.2">
      <c r="A142" s="2">
        <v>2025</v>
      </c>
      <c r="B142" s="2">
        <v>9</v>
      </c>
      <c r="C142" s="14">
        <v>2150.1763620149413</v>
      </c>
      <c r="D142" s="14">
        <v>2150.1763620149413</v>
      </c>
      <c r="E142" s="14">
        <v>252.6300287583131</v>
      </c>
      <c r="F142" s="14">
        <v>105626.50909580782</v>
      </c>
      <c r="G142" s="14">
        <v>105626.50909580782</v>
      </c>
      <c r="H142" s="14">
        <v>108.50143237735639</v>
      </c>
    </row>
    <row r="143" spans="1:8" x14ac:dyDescent="0.2">
      <c r="A143" s="2">
        <v>2025</v>
      </c>
      <c r="B143" s="2">
        <v>10</v>
      </c>
      <c r="C143" s="14">
        <v>2218.0806301532575</v>
      </c>
      <c r="D143" s="14">
        <v>2218.0806301532575</v>
      </c>
      <c r="E143" s="14">
        <v>252.7860909475618</v>
      </c>
      <c r="F143" s="14">
        <v>101886.12993622286</v>
      </c>
      <c r="G143" s="14">
        <v>101886.12993622286</v>
      </c>
      <c r="H143" s="14">
        <v>108.5014383788839</v>
      </c>
    </row>
    <row r="144" spans="1:8" x14ac:dyDescent="0.2">
      <c r="A144" s="2">
        <v>2025</v>
      </c>
      <c r="B144" s="2">
        <v>11</v>
      </c>
      <c r="C144" s="14">
        <v>2667.7950719953142</v>
      </c>
      <c r="D144" s="14">
        <v>2667.7950719953142</v>
      </c>
      <c r="E144" s="14">
        <v>252.94522926906879</v>
      </c>
      <c r="F144" s="14">
        <v>109263.80913110118</v>
      </c>
      <c r="G144" s="14">
        <v>109263.80913110118</v>
      </c>
      <c r="H144" s="14">
        <v>108.50144286569271</v>
      </c>
    </row>
    <row r="145" spans="1:8" x14ac:dyDescent="0.2">
      <c r="A145" s="2">
        <v>2025</v>
      </c>
      <c r="B145" s="2">
        <v>12</v>
      </c>
      <c r="C145" s="14">
        <v>3677.111053862081</v>
      </c>
      <c r="D145" s="14">
        <v>3677.111053862081</v>
      </c>
      <c r="E145" s="14">
        <v>253.10736282560453</v>
      </c>
      <c r="F145" s="14">
        <v>128715.7496170611</v>
      </c>
      <c r="G145" s="14">
        <v>128715.7496170611</v>
      </c>
      <c r="H145" s="14">
        <v>108.50144622008094</v>
      </c>
    </row>
    <row r="146" spans="1:8" x14ac:dyDescent="0.2">
      <c r="A146" s="2">
        <v>2026</v>
      </c>
      <c r="B146" s="2">
        <v>1</v>
      </c>
      <c r="C146" s="14">
        <v>4265.8653306679689</v>
      </c>
      <c r="D146" s="14">
        <v>4265.8653306679689</v>
      </c>
      <c r="E146" s="14">
        <v>253.27241284740373</v>
      </c>
      <c r="F146" s="14">
        <v>142208.03871474456</v>
      </c>
      <c r="G146" s="14">
        <v>142208.03871474456</v>
      </c>
      <c r="H146" s="14">
        <v>108.50144872785893</v>
      </c>
    </row>
    <row r="147" spans="1:8" x14ac:dyDescent="0.2">
      <c r="A147" s="2">
        <v>2026</v>
      </c>
      <c r="B147" s="2">
        <v>2</v>
      </c>
      <c r="C147" s="14">
        <v>4443.7214855712746</v>
      </c>
      <c r="D147" s="14">
        <v>4443.7214855712746</v>
      </c>
      <c r="E147" s="14">
        <v>253.44030263621693</v>
      </c>
      <c r="F147" s="14">
        <v>138873.87144809653</v>
      </c>
      <c r="G147" s="14">
        <v>138873.87144809653</v>
      </c>
      <c r="H147" s="14">
        <v>108.50145060270169</v>
      </c>
    </row>
    <row r="148" spans="1:8" x14ac:dyDescent="0.2">
      <c r="A148" s="2">
        <v>2026</v>
      </c>
      <c r="B148" s="2">
        <v>3</v>
      </c>
      <c r="C148" s="14">
        <v>3482.86834999037</v>
      </c>
      <c r="D148" s="14">
        <v>3482.86834999037</v>
      </c>
      <c r="E148" s="14">
        <v>253.61095751083258</v>
      </c>
      <c r="F148" s="14">
        <v>127118.00281543295</v>
      </c>
      <c r="G148" s="14">
        <v>127118.00281543295</v>
      </c>
      <c r="H148" s="14">
        <v>108.50145200435502</v>
      </c>
    </row>
    <row r="149" spans="1:8" x14ac:dyDescent="0.2">
      <c r="A149" s="2">
        <v>2026</v>
      </c>
      <c r="B149" s="2">
        <v>4</v>
      </c>
      <c r="C149" s="14">
        <v>2976.0553663356609</v>
      </c>
      <c r="D149" s="14">
        <v>2976.0553663356609</v>
      </c>
      <c r="E149" s="14">
        <v>253.78430475403226</v>
      </c>
      <c r="F149" s="14">
        <v>117613.47020278226</v>
      </c>
      <c r="G149" s="14">
        <v>117613.47020278226</v>
      </c>
      <c r="H149" s="14">
        <v>108.50145305224666</v>
      </c>
    </row>
    <row r="150" spans="1:8" x14ac:dyDescent="0.2">
      <c r="A150" s="2">
        <v>2026</v>
      </c>
      <c r="B150" s="2">
        <v>5</v>
      </c>
      <c r="C150" s="14">
        <v>2499.1547903979713</v>
      </c>
      <c r="D150" s="14">
        <v>2499.1547903979713</v>
      </c>
      <c r="E150" s="14">
        <v>253.96027356094137</v>
      </c>
      <c r="F150" s="14">
        <v>106722.15118990601</v>
      </c>
      <c r="G150" s="14">
        <v>106722.15118990601</v>
      </c>
      <c r="H150" s="14">
        <v>108.5014538356621</v>
      </c>
    </row>
    <row r="151" spans="1:8" x14ac:dyDescent="0.2">
      <c r="A151" s="2">
        <v>2026</v>
      </c>
      <c r="B151" s="2">
        <v>6</v>
      </c>
      <c r="C151" s="14">
        <v>2307.6118751462095</v>
      </c>
      <c r="D151" s="14">
        <v>2307.6118751462095</v>
      </c>
      <c r="E151" s="14">
        <v>254.13879498873712</v>
      </c>
      <c r="F151" s="14">
        <v>103756.42357616985</v>
      </c>
      <c r="G151" s="14">
        <v>103756.42357616985</v>
      </c>
      <c r="H151" s="14">
        <v>108.50145442135222</v>
      </c>
    </row>
    <row r="152" spans="1:8" x14ac:dyDescent="0.2">
      <c r="A152" s="2">
        <v>2026</v>
      </c>
      <c r="B152" s="2">
        <v>7</v>
      </c>
      <c r="C152" s="14">
        <v>2225.7868796871348</v>
      </c>
      <c r="D152" s="14">
        <v>2225.7868796871348</v>
      </c>
      <c r="E152" s="14">
        <v>254.31980190767973</v>
      </c>
      <c r="F152" s="14">
        <v>102998.42444690986</v>
      </c>
      <c r="G152" s="14">
        <v>102998.42444690986</v>
      </c>
      <c r="H152" s="14">
        <v>108.50145485922069</v>
      </c>
    </row>
    <row r="153" spans="1:8" x14ac:dyDescent="0.2">
      <c r="A153" s="2">
        <v>2026</v>
      </c>
      <c r="B153" s="2">
        <v>8</v>
      </c>
      <c r="C153" s="14">
        <v>2134.13711342343</v>
      </c>
      <c r="D153" s="14">
        <v>2134.13711342343</v>
      </c>
      <c r="E153" s="14">
        <v>254.50144894818374</v>
      </c>
      <c r="F153" s="14">
        <v>101288.71906864297</v>
      </c>
      <c r="G153" s="14">
        <v>101288.71906864297</v>
      </c>
      <c r="H153" s="14">
        <v>108.50145518657601</v>
      </c>
    </row>
    <row r="154" spans="1:8" x14ac:dyDescent="0.2">
      <c r="A154" s="2">
        <v>2026</v>
      </c>
      <c r="B154" s="2">
        <v>9</v>
      </c>
      <c r="C154" s="14">
        <v>2177.1153106745678</v>
      </c>
      <c r="D154" s="14">
        <v>2177.1153106745678</v>
      </c>
      <c r="E154" s="14">
        <v>254.68545247013398</v>
      </c>
      <c r="F154" s="14">
        <v>105634.82587546743</v>
      </c>
      <c r="G154" s="14">
        <v>105634.82587546743</v>
      </c>
      <c r="H154" s="14">
        <v>108.50145543131052</v>
      </c>
    </row>
    <row r="155" spans="1:8" x14ac:dyDescent="0.2">
      <c r="A155" s="2">
        <v>2026</v>
      </c>
      <c r="B155" s="2">
        <v>10</v>
      </c>
      <c r="C155" s="14">
        <v>2244.5420140541696</v>
      </c>
      <c r="D155" s="14">
        <v>2244.5420140541696</v>
      </c>
      <c r="E155" s="14">
        <v>254.87175050193628</v>
      </c>
      <c r="F155" s="14">
        <v>101884.58724745344</v>
      </c>
      <c r="G155" s="14">
        <v>101884.58724745344</v>
      </c>
      <c r="H155" s="14">
        <v>108.50145561427675</v>
      </c>
    </row>
    <row r="156" spans="1:8" x14ac:dyDescent="0.2">
      <c r="A156" s="2">
        <v>2026</v>
      </c>
      <c r="B156" s="2">
        <v>11</v>
      </c>
      <c r="C156" s="14">
        <v>2693.5994712935835</v>
      </c>
      <c r="D156" s="14">
        <v>2693.5994712935835</v>
      </c>
      <c r="E156" s="14">
        <v>255.0602827017473</v>
      </c>
      <c r="F156" s="14">
        <v>109159.14505731028</v>
      </c>
      <c r="G156" s="14">
        <v>109159.14505731028</v>
      </c>
      <c r="H156" s="14">
        <v>108.50145575106434</v>
      </c>
    </row>
    <row r="157" spans="1:8" x14ac:dyDescent="0.2">
      <c r="A157" s="2">
        <v>2026</v>
      </c>
      <c r="B157" s="2">
        <v>12</v>
      </c>
      <c r="C157" s="14">
        <v>3702.399220444112</v>
      </c>
      <c r="D157" s="14">
        <v>3702.399220444112</v>
      </c>
      <c r="E157" s="14">
        <v>255.25099031461556</v>
      </c>
      <c r="F157" s="14">
        <v>128400.53463546102</v>
      </c>
      <c r="G157" s="14">
        <v>128400.53463546102</v>
      </c>
      <c r="H157" s="14">
        <v>108.50145585332827</v>
      </c>
    </row>
    <row r="158" spans="1:8" x14ac:dyDescent="0.2">
      <c r="A158" s="2">
        <v>2027</v>
      </c>
      <c r="B158" s="2">
        <v>1</v>
      </c>
      <c r="C158" s="14">
        <v>4292.9530499263665</v>
      </c>
      <c r="D158" s="14">
        <v>4292.9530499263665</v>
      </c>
      <c r="E158" s="14">
        <v>255.44381613074805</v>
      </c>
      <c r="F158" s="14">
        <v>141521.19912587156</v>
      </c>
      <c r="G158" s="14">
        <v>141521.19912587156</v>
      </c>
      <c r="H158" s="14">
        <v>108.50145592978193</v>
      </c>
    </row>
    <row r="159" spans="1:8" x14ac:dyDescent="0.2">
      <c r="A159" s="2">
        <v>2027</v>
      </c>
      <c r="B159" s="2">
        <v>2</v>
      </c>
      <c r="C159" s="14">
        <v>4473.3415894859472</v>
      </c>
      <c r="D159" s="14">
        <v>4473.3415894859472</v>
      </c>
      <c r="E159" s="14">
        <v>255.6387044448756</v>
      </c>
      <c r="F159" s="14">
        <v>138189.09151128295</v>
      </c>
      <c r="G159" s="14">
        <v>138189.09151128295</v>
      </c>
      <c r="H159" s="14">
        <v>108.50145598693952</v>
      </c>
    </row>
    <row r="160" spans="1:8" x14ac:dyDescent="0.2">
      <c r="A160" s="2">
        <v>2027</v>
      </c>
      <c r="B160" s="2">
        <v>3</v>
      </c>
      <c r="C160" s="14">
        <v>3508.7536215911596</v>
      </c>
      <c r="D160" s="14">
        <v>3508.7536215911596</v>
      </c>
      <c r="E160" s="14">
        <v>255.83560101668607</v>
      </c>
      <c r="F160" s="14">
        <v>126620.39846900699</v>
      </c>
      <c r="G160" s="14">
        <v>126620.39846900699</v>
      </c>
      <c r="H160" s="14">
        <v>108.50145602967117</v>
      </c>
    </row>
    <row r="161" spans="1:8" x14ac:dyDescent="0.2">
      <c r="A161" s="2">
        <v>2027</v>
      </c>
      <c r="B161" s="2">
        <v>4</v>
      </c>
      <c r="C161" s="14">
        <v>3002.1047866883641</v>
      </c>
      <c r="D161" s="14">
        <v>3002.1047866883641</v>
      </c>
      <c r="E161" s="14">
        <v>256.03445303229864</v>
      </c>
      <c r="F161" s="14">
        <v>117296.14628245591</v>
      </c>
      <c r="G161" s="14">
        <v>117296.14628245591</v>
      </c>
      <c r="H161" s="14">
        <v>108.50145606161784</v>
      </c>
    </row>
    <row r="162" spans="1:8" x14ac:dyDescent="0.2">
      <c r="A162" s="2">
        <v>2027</v>
      </c>
      <c r="B162" s="2">
        <v>5</v>
      </c>
      <c r="C162" s="14">
        <v>2525.1515761518012</v>
      </c>
      <c r="D162" s="14">
        <v>2525.1515761518012</v>
      </c>
      <c r="E162" s="14">
        <v>256.23520906675066</v>
      </c>
      <c r="F162" s="14">
        <v>106568.81175253743</v>
      </c>
      <c r="G162" s="14">
        <v>106568.81175253743</v>
      </c>
      <c r="H162" s="14">
        <v>108.50145608550153</v>
      </c>
    </row>
    <row r="163" spans="1:8" x14ac:dyDescent="0.2">
      <c r="A163" s="2">
        <v>2027</v>
      </c>
      <c r="B163" s="2">
        <v>6</v>
      </c>
      <c r="C163" s="14">
        <v>2333.57443096924</v>
      </c>
      <c r="D163" s="14">
        <v>2333.57443096924</v>
      </c>
      <c r="E163" s="14">
        <v>256.43781904747186</v>
      </c>
      <c r="F163" s="14">
        <v>103679.72294669342</v>
      </c>
      <c r="G163" s="14">
        <v>103679.72294669342</v>
      </c>
      <c r="H163" s="14">
        <v>108.50145610335723</v>
      </c>
    </row>
    <row r="164" spans="1:8" x14ac:dyDescent="0.2">
      <c r="A164" s="2">
        <v>2027</v>
      </c>
      <c r="B164" s="2">
        <v>7</v>
      </c>
      <c r="C164" s="14">
        <v>2252.517356937271</v>
      </c>
      <c r="D164" s="14">
        <v>2252.517356937271</v>
      </c>
      <c r="E164" s="14">
        <v>256.64223421871822</v>
      </c>
      <c r="F164" s="14">
        <v>102937.3790036937</v>
      </c>
      <c r="G164" s="14">
        <v>102937.3790036937</v>
      </c>
      <c r="H164" s="14">
        <v>108.50145611670635</v>
      </c>
    </row>
    <row r="165" spans="1:8" x14ac:dyDescent="0.2">
      <c r="A165" s="2">
        <v>2027</v>
      </c>
      <c r="B165" s="2">
        <v>8</v>
      </c>
      <c r="C165" s="14">
        <v>2160.5518170680598</v>
      </c>
      <c r="D165" s="14">
        <v>2160.5518170680598</v>
      </c>
      <c r="E165" s="14">
        <v>256.84967794624441</v>
      </c>
      <c r="F165" s="14">
        <v>101237.49809973482</v>
      </c>
      <c r="G165" s="14">
        <v>101237.49809973482</v>
      </c>
      <c r="H165" s="14">
        <v>108.50145612668631</v>
      </c>
    </row>
    <row r="166" spans="1:8" x14ac:dyDescent="0.2">
      <c r="A166" s="2">
        <v>2027</v>
      </c>
      <c r="B166" s="2">
        <v>9</v>
      </c>
      <c r="C166" s="14">
        <v>2201.9890078484505</v>
      </c>
      <c r="D166" s="14">
        <v>2201.9890078484505</v>
      </c>
      <c r="E166" s="14">
        <v>257.05883316567633</v>
      </c>
      <c r="F166" s="14">
        <v>105588.56204004174</v>
      </c>
      <c r="G166" s="14">
        <v>105588.56204004174</v>
      </c>
      <c r="H166" s="14">
        <v>108.50145613414743</v>
      </c>
    </row>
    <row r="167" spans="1:8" x14ac:dyDescent="0.2">
      <c r="A167" s="2">
        <v>2027</v>
      </c>
      <c r="B167" s="2">
        <v>10</v>
      </c>
      <c r="C167" s="14">
        <v>2269.30927773557</v>
      </c>
      <c r="D167" s="14">
        <v>2269.30927773557</v>
      </c>
      <c r="E167" s="14">
        <v>257.26965486758576</v>
      </c>
      <c r="F167" s="14">
        <v>101841.6232359049</v>
      </c>
      <c r="G167" s="14">
        <v>101841.6232359049</v>
      </c>
      <c r="H167" s="14">
        <v>108.50145613972546</v>
      </c>
    </row>
    <row r="168" spans="1:8" x14ac:dyDescent="0.2">
      <c r="A168" s="2">
        <v>2027</v>
      </c>
      <c r="B168" s="2">
        <v>11</v>
      </c>
      <c r="C168" s="14">
        <v>2718.605553603616</v>
      </c>
      <c r="D168" s="14">
        <v>2718.605553603616</v>
      </c>
      <c r="E168" s="14">
        <v>257.48209922621891</v>
      </c>
      <c r="F168" s="14">
        <v>109017.07262121118</v>
      </c>
      <c r="G168" s="14">
        <v>109017.07262121118</v>
      </c>
      <c r="H168" s="14">
        <v>108.50145614389564</v>
      </c>
    </row>
    <row r="169" spans="1:8" x14ac:dyDescent="0.2">
      <c r="A169" s="2">
        <v>2027</v>
      </c>
      <c r="B169" s="2">
        <v>12</v>
      </c>
      <c r="C169" s="14">
        <v>3728.6668674415346</v>
      </c>
      <c r="D169" s="14">
        <v>3728.6668674415346</v>
      </c>
      <c r="E169" s="14">
        <v>257.69612356836717</v>
      </c>
      <c r="F169" s="14">
        <v>128047.12278892852</v>
      </c>
      <c r="G169" s="14">
        <v>128047.12278892852</v>
      </c>
      <c r="H169" s="14">
        <v>108.50145614701333</v>
      </c>
    </row>
  </sheetData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S3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3" sqref="A23"/>
    </sheetView>
  </sheetViews>
  <sheetFormatPr defaultRowHeight="12.75" x14ac:dyDescent="0.2"/>
  <cols>
    <col min="1" max="1" width="10" style="34" bestFit="1" customWidth="1"/>
    <col min="2" max="2" width="10.140625" style="22" bestFit="1" customWidth="1"/>
    <col min="3" max="3" width="6.5703125" style="22" bestFit="1" customWidth="1"/>
    <col min="4" max="4" width="5.8554687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2851562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5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SUMIF(Div11Monthly!$A$2:$A$232,'Sarasota(11)'!$A3,Div11Monthly!C$2:C$232)</f>
        <v>9548559.7000000011</v>
      </c>
      <c r="C3" s="21">
        <f>SUMIF(Div11Monthly!$A$2:$A$232,'Sarasota(11)'!$A3,Div11Monthly!E$2:E$232)/12</f>
        <v>33515.583333333336</v>
      </c>
      <c r="D3" s="21">
        <f t="shared" ref="D3:D14" si="0">B3/C3</f>
        <v>284.89910514263266</v>
      </c>
      <c r="E3" s="21">
        <f>SUMIF(Div11Monthly!$A$2:$A$232,'Sarasota(11)'!$A3,Div11Monthly!D$2:D$232)</f>
        <v>9565992.3722040355</v>
      </c>
      <c r="F3" s="21">
        <f t="shared" ref="F3:F14" si="1">E3/C3</f>
        <v>285.41924146341978</v>
      </c>
      <c r="H3" s="21">
        <f>SUMIF(Div11Monthly!$A$2:$A$232,'Sarasota(11)'!$A3,Div11Monthly!F$2:F$232)</f>
        <v>18492251.599999998</v>
      </c>
      <c r="I3" s="21">
        <f>SUMIF(Div11Monthly!$A$2:$A$232,'Sarasota(11)'!$A3,Div11Monthly!H$2:H$232)/12</f>
        <v>2494.1666666666665</v>
      </c>
      <c r="J3" s="21">
        <f t="shared" ref="J3:J14" si="2">H3/I3</f>
        <v>7414.2004410290674</v>
      </c>
      <c r="K3" s="21">
        <f>SUMIF(Div11Monthly!$A$2:$A$232,'Sarasota(11)'!$A3,Div11Monthly!G$2:G$232)</f>
        <v>18505867.805810422</v>
      </c>
      <c r="L3" s="21">
        <f t="shared" ref="L3:L14" si="3">K3/I3</f>
        <v>7419.659661534416</v>
      </c>
      <c r="N3" s="21">
        <f t="shared" ref="N3:N14" si="4">SUM(B3,H3)</f>
        <v>28040811.299999997</v>
      </c>
      <c r="O3" s="21">
        <f t="shared" ref="O3:O14" si="5">SUM(C3,I3)</f>
        <v>36009.75</v>
      </c>
      <c r="P3" s="21">
        <f>N3/O3</f>
        <v>778.70052694062019</v>
      </c>
      <c r="Q3" s="21">
        <f t="shared" ref="Q3:Q14" si="6">SUM(E3,K3)</f>
        <v>28071860.178014457</v>
      </c>
      <c r="R3" s="21">
        <f t="shared" ref="R3:R14" si="7">Q3/O3</f>
        <v>779.56276225229158</v>
      </c>
    </row>
    <row r="4" spans="1:19" x14ac:dyDescent="0.2">
      <c r="A4" s="34">
        <f t="shared" ref="A4:A14" si="8">A3+1</f>
        <v>2017</v>
      </c>
      <c r="B4" s="21">
        <f>SUMIF(Div11Monthly!$A$2:$A$232,'Sarasota(11)'!$A4,Div11Monthly!C$2:C$232)</f>
        <v>9812313.7999999989</v>
      </c>
      <c r="C4" s="21">
        <f>SUMIF(Div11Monthly!$A$2:$A$232,'Sarasota(11)'!$A4,Div11Monthly!E$2:E$232)/12</f>
        <v>35078.416666666664</v>
      </c>
      <c r="D4" s="21">
        <f t="shared" si="0"/>
        <v>279.72510541857406</v>
      </c>
      <c r="E4" s="21">
        <f>SUMIF(Div11Monthly!$A$2:$A$232,'Sarasota(11)'!$A4,Div11Monthly!D$2:D$232)</f>
        <v>9975201.1781678777</v>
      </c>
      <c r="F4" s="21">
        <f t="shared" si="1"/>
        <v>284.36862680996751</v>
      </c>
      <c r="H4" s="21">
        <f>SUMIF(Div11Monthly!$A$2:$A$232,'Sarasota(11)'!$A4,Div11Monthly!F$2:F$232)</f>
        <v>18511794.800000001</v>
      </c>
      <c r="I4" s="21">
        <f>SUMIF(Div11Monthly!$A$2:$A$232,'Sarasota(11)'!$A4,Div11Monthly!H$2:H$232)/12</f>
        <v>2549.6666666666665</v>
      </c>
      <c r="J4" s="21">
        <f t="shared" si="2"/>
        <v>7260.4764544384898</v>
      </c>
      <c r="K4" s="21">
        <f>SUMIF(Div11Monthly!$A$2:$A$232,'Sarasota(11)'!$A4,Div11Monthly!G$2:G$232)</f>
        <v>18673998.730216805</v>
      </c>
      <c r="L4" s="21">
        <f t="shared" si="3"/>
        <v>7324.0941548765095</v>
      </c>
      <c r="N4" s="21">
        <f t="shared" si="4"/>
        <v>28324108.600000001</v>
      </c>
      <c r="O4" s="21">
        <f t="shared" si="5"/>
        <v>37628.083333333328</v>
      </c>
      <c r="P4" s="21">
        <f t="shared" ref="P4:P14" si="9">N4/O4</f>
        <v>752.73854235644046</v>
      </c>
      <c r="Q4" s="21">
        <f t="shared" si="6"/>
        <v>28649199.908384681</v>
      </c>
      <c r="R4" s="21">
        <f t="shared" si="7"/>
        <v>761.37813490503811</v>
      </c>
    </row>
    <row r="5" spans="1:19" x14ac:dyDescent="0.2">
      <c r="A5" s="34">
        <f t="shared" si="8"/>
        <v>2018</v>
      </c>
      <c r="B5" s="21">
        <f>SUMIF(Div11Monthly!$A$2:$A$232,'Sarasota(11)'!$A5,Div11Monthly!C$2:C$232)</f>
        <v>10797122.199999999</v>
      </c>
      <c r="C5" s="21">
        <f>SUMIF(Div11Monthly!$A$2:$A$232,'Sarasota(11)'!$A5,Div11Monthly!E$2:E$232)/12</f>
        <v>37484.583333333336</v>
      </c>
      <c r="D5" s="21">
        <f t="shared" si="0"/>
        <v>288.04167580005111</v>
      </c>
      <c r="E5" s="21">
        <f>SUMIF(Div11Monthly!$A$2:$A$232,'Sarasota(11)'!$A5,Div11Monthly!D$2:D$232)</f>
        <v>11634894.760925174</v>
      </c>
      <c r="F5" s="21">
        <f t="shared" si="1"/>
        <v>310.39146567166961</v>
      </c>
      <c r="H5" s="21">
        <f>SUMIF(Div11Monthly!$A$2:$A$232,'Sarasota(11)'!$A5,Div11Monthly!F$2:F$232)</f>
        <v>19678021.499999996</v>
      </c>
      <c r="I5" s="21">
        <f>SUMIF(Div11Monthly!$A$2:$A$232,'Sarasota(11)'!$A5,Div11Monthly!H$2:H$232)/12</f>
        <v>2618.25</v>
      </c>
      <c r="J5" s="21">
        <f t="shared" si="2"/>
        <v>7515.7152678315651</v>
      </c>
      <c r="K5" s="21">
        <f>SUMIF(Div11Monthly!$A$2:$A$232,'Sarasota(11)'!$A5,Div11Monthly!G$2:G$232)</f>
        <v>20471878.306091659</v>
      </c>
      <c r="L5" s="21">
        <f t="shared" si="3"/>
        <v>7818.9165687354753</v>
      </c>
      <c r="N5" s="21">
        <f t="shared" si="4"/>
        <v>30475143.699999996</v>
      </c>
      <c r="O5" s="21">
        <f t="shared" si="5"/>
        <v>40102.833333333336</v>
      </c>
      <c r="P5" s="21">
        <f t="shared" si="9"/>
        <v>759.92495210230345</v>
      </c>
      <c r="Q5" s="21">
        <f t="shared" si="6"/>
        <v>32106773.067016833</v>
      </c>
      <c r="R5" s="21">
        <f t="shared" si="7"/>
        <v>800.61108900078125</v>
      </c>
    </row>
    <row r="6" spans="1:19" x14ac:dyDescent="0.2">
      <c r="A6" s="34">
        <f t="shared" si="8"/>
        <v>2019</v>
      </c>
      <c r="B6" s="21">
        <f>SUMIF(Div11Monthly!$A$2:$A$232,'Sarasota(11)'!$A6,Div11Monthly!C$2:C$232)</f>
        <v>11098343.900000002</v>
      </c>
      <c r="C6" s="21">
        <f>SUMIF(Div11Monthly!$A$2:$A$232,'Sarasota(11)'!$A6,Div11Monthly!E$2:E$232)/12</f>
        <v>40123</v>
      </c>
      <c r="D6" s="21">
        <f t="shared" si="0"/>
        <v>276.60802781447057</v>
      </c>
      <c r="E6" s="21">
        <f>SUMIF(Div11Monthly!$A$2:$A$232,'Sarasota(11)'!$A6,Div11Monthly!D$2:D$232)</f>
        <v>12127328.544246722</v>
      </c>
      <c r="F6" s="21">
        <f t="shared" si="1"/>
        <v>302.25378322275805</v>
      </c>
      <c r="H6" s="21">
        <f>SUMIF(Div11Monthly!$A$2:$A$232,'Sarasota(11)'!$A6,Div11Monthly!F$2:F$232)</f>
        <v>19912450.899999999</v>
      </c>
      <c r="I6" s="21">
        <f>SUMIF(Div11Monthly!$A$2:$A$232,'Sarasota(11)'!$A6,Div11Monthly!H$2:H$232)/12</f>
        <v>2694.75</v>
      </c>
      <c r="J6" s="21">
        <f t="shared" si="2"/>
        <v>7389.34999536135</v>
      </c>
      <c r="K6" s="21">
        <f>SUMIF(Div11Monthly!$A$2:$A$232,'Sarasota(11)'!$A6,Div11Monthly!G$2:G$232)</f>
        <v>20845715.112395771</v>
      </c>
      <c r="L6" s="21">
        <f t="shared" si="3"/>
        <v>7735.6768206311426</v>
      </c>
      <c r="N6" s="21">
        <f t="shared" si="4"/>
        <v>31010794.800000001</v>
      </c>
      <c r="O6" s="21">
        <f t="shared" si="5"/>
        <v>42817.75</v>
      </c>
      <c r="P6" s="21">
        <f t="shared" si="9"/>
        <v>724.25091930332633</v>
      </c>
      <c r="Q6" s="21">
        <f t="shared" si="6"/>
        <v>32973043.656642493</v>
      </c>
      <c r="R6" s="21">
        <f t="shared" si="7"/>
        <v>770.07884946412389</v>
      </c>
    </row>
    <row r="7" spans="1:19" x14ac:dyDescent="0.2">
      <c r="A7" s="34">
        <f t="shared" si="8"/>
        <v>2020</v>
      </c>
      <c r="B7" s="21">
        <f>SUMIF(Div11Monthly!$A$2:$A$232,'Sarasota(11)'!$A7,Div11Monthly!C$2:C$232)</f>
        <v>12596605.600000001</v>
      </c>
      <c r="C7" s="21">
        <f>SUMIF(Div11Monthly!$A$2:$A$232,'Sarasota(11)'!$A7,Div11Monthly!E$2:E$232)/12</f>
        <v>43336.583333333336</v>
      </c>
      <c r="D7" s="21">
        <f t="shared" si="0"/>
        <v>290.66909827916754</v>
      </c>
      <c r="E7" s="21">
        <f>SUMIF(Div11Monthly!$A$2:$A$232,'Sarasota(11)'!$A7,Div11Monthly!D$2:D$232)</f>
        <v>14093330.661241887</v>
      </c>
      <c r="F7" s="21">
        <f t="shared" si="1"/>
        <v>325.20631709333844</v>
      </c>
      <c r="H7" s="21">
        <f>SUMIF(Div11Monthly!$A$2:$A$232,'Sarasota(11)'!$A7,Div11Monthly!F$2:F$232)</f>
        <v>18646893.300000004</v>
      </c>
      <c r="I7" s="21">
        <f>SUMIF(Div11Monthly!$A$2:$A$232,'Sarasota(11)'!$A7,Div11Monthly!H$2:H$232)/12</f>
        <v>2769.75</v>
      </c>
      <c r="J7" s="21">
        <f t="shared" si="2"/>
        <v>6732.3380449499073</v>
      </c>
      <c r="K7" s="21">
        <f>SUMIF(Div11Monthly!$A$2:$A$232,'Sarasota(11)'!$A7,Div11Monthly!G$2:G$232)</f>
        <v>19943673.605624937</v>
      </c>
      <c r="L7" s="21">
        <f t="shared" si="3"/>
        <v>7200.5320356078837</v>
      </c>
      <c r="N7" s="21">
        <f t="shared" si="4"/>
        <v>31243498.900000006</v>
      </c>
      <c r="O7" s="21">
        <f t="shared" si="5"/>
        <v>46106.333333333336</v>
      </c>
      <c r="P7" s="21">
        <f t="shared" si="9"/>
        <v>677.64006897100194</v>
      </c>
      <c r="Q7" s="21">
        <f t="shared" si="6"/>
        <v>34037004.266866826</v>
      </c>
      <c r="R7" s="21">
        <f t="shared" si="7"/>
        <v>738.22839089785543</v>
      </c>
    </row>
    <row r="8" spans="1:19" x14ac:dyDescent="0.2">
      <c r="A8" s="34">
        <f t="shared" si="8"/>
        <v>2021</v>
      </c>
      <c r="B8" s="21">
        <f>SUMIF(Div11Monthly!$A$2:$A$232,'Sarasota(11)'!$A8,Div11Monthly!C$2:C$232)</f>
        <v>14190718.399999999</v>
      </c>
      <c r="C8" s="21">
        <f>SUMIF(Div11Monthly!$A$2:$A$232,'Sarasota(11)'!$A8,Div11Monthly!E$2:E$232)/12</f>
        <v>47066.416666666664</v>
      </c>
      <c r="D8" s="21">
        <f t="shared" si="0"/>
        <v>301.50411705444611</v>
      </c>
      <c r="E8" s="21">
        <f>SUMIF(Div11Monthly!$A$2:$A$232,'Sarasota(11)'!$A8,Div11Monthly!D$2:D$232)</f>
        <v>15299741.919423297</v>
      </c>
      <c r="F8" s="21">
        <f t="shared" si="1"/>
        <v>325.0670648623834</v>
      </c>
      <c r="H8" s="21">
        <f>SUMIF(Div11Monthly!$A$2:$A$232,'Sarasota(11)'!$A8,Div11Monthly!F$2:F$232)</f>
        <v>20948052.399999999</v>
      </c>
      <c r="I8" s="21">
        <f>SUMIF(Div11Monthly!$A$2:$A$232,'Sarasota(11)'!$A8,Div11Monthly!H$2:H$232)/12</f>
        <v>2821.0833333333335</v>
      </c>
      <c r="J8" s="21">
        <f t="shared" si="2"/>
        <v>7425.5347768292313</v>
      </c>
      <c r="K8" s="21">
        <f>SUMIF(Div11Monthly!$A$2:$A$232,'Sarasota(11)'!$A8,Div11Monthly!G$2:G$232)</f>
        <v>21850467.846813198</v>
      </c>
      <c r="L8" s="21">
        <f t="shared" si="3"/>
        <v>7745.4173680843169</v>
      </c>
      <c r="N8" s="21">
        <f t="shared" si="4"/>
        <v>35138770.799999997</v>
      </c>
      <c r="O8" s="21">
        <f t="shared" si="5"/>
        <v>49887.5</v>
      </c>
      <c r="P8" s="21">
        <f t="shared" si="9"/>
        <v>704.36022650964662</v>
      </c>
      <c r="Q8" s="21">
        <f t="shared" si="6"/>
        <v>37150209.766236499</v>
      </c>
      <c r="R8" s="21">
        <f t="shared" si="7"/>
        <v>744.67972470531697</v>
      </c>
    </row>
    <row r="9" spans="1:19" x14ac:dyDescent="0.2">
      <c r="A9" s="34">
        <f t="shared" si="8"/>
        <v>2022</v>
      </c>
      <c r="B9" s="21">
        <f>SUMIF(Div11Monthly!$A$2:$A$232,'Sarasota(11)'!$A9,Div11Monthly!C$2:C$232)</f>
        <v>14603218.899999999</v>
      </c>
      <c r="C9" s="21">
        <f>SUMIF(Div11Monthly!$A$2:$A$232,'Sarasota(11)'!$A9,Div11Monthly!E$2:E$232)/12</f>
        <v>50769.583333333336</v>
      </c>
      <c r="D9" s="21">
        <f t="shared" si="0"/>
        <v>287.63716267121879</v>
      </c>
      <c r="E9" s="21">
        <f>SUMIF(Div11Monthly!$A$2:$A$232,'Sarasota(11)'!$A9,Div11Monthly!D$2:D$232)</f>
        <v>16389508.584275004</v>
      </c>
      <c r="F9" s="21">
        <f t="shared" si="1"/>
        <v>322.8214121173275</v>
      </c>
      <c r="H9" s="21">
        <f>SUMIF(Div11Monthly!$A$2:$A$232,'Sarasota(11)'!$A9,Div11Monthly!F$2:F$232)</f>
        <v>21352585.199999999</v>
      </c>
      <c r="I9" s="21">
        <f>SUMIF(Div11Monthly!$A$2:$A$232,'Sarasota(11)'!$A9,Div11Monthly!H$2:H$232)/12</f>
        <v>2888</v>
      </c>
      <c r="J9" s="21">
        <f t="shared" si="2"/>
        <v>7393.5544321329635</v>
      </c>
      <c r="K9" s="21">
        <f>SUMIF(Div11Monthly!$A$2:$A$232,'Sarasota(11)'!$A9,Div11Monthly!G$2:G$232)</f>
        <v>22752872.811549958</v>
      </c>
      <c r="L9" s="21">
        <f t="shared" si="3"/>
        <v>7878.4185635560798</v>
      </c>
      <c r="N9" s="21">
        <f t="shared" si="4"/>
        <v>35955804.099999994</v>
      </c>
      <c r="O9" s="21">
        <f t="shared" si="5"/>
        <v>53657.583333333336</v>
      </c>
      <c r="P9" s="21">
        <f t="shared" si="9"/>
        <v>670.09734442630804</v>
      </c>
      <c r="Q9" s="21">
        <f t="shared" si="6"/>
        <v>39142381.395824961</v>
      </c>
      <c r="R9" s="21">
        <f t="shared" si="7"/>
        <v>729.48461269050119</v>
      </c>
    </row>
    <row r="10" spans="1:19" x14ac:dyDescent="0.2">
      <c r="A10" s="34">
        <f t="shared" si="8"/>
        <v>2023</v>
      </c>
      <c r="B10" s="21">
        <f>SUMIF(Div11Monthly!$A$2:$A$232,'Sarasota(11)'!$A10,Div11Monthly!C$2:C$232)</f>
        <v>16985191.402037345</v>
      </c>
      <c r="C10" s="21">
        <f>SUMIF(Div11Monthly!$A$2:$A$232,'Sarasota(11)'!$A10,Div11Monthly!E$2:E$232)/12</f>
        <v>53757.481961829733</v>
      </c>
      <c r="D10" s="21">
        <f t="shared" si="0"/>
        <v>315.95957961903065</v>
      </c>
      <c r="E10" s="21">
        <f>SUMIF(Div11Monthly!$A$2:$A$232,'Sarasota(11)'!$A10,Div11Monthly!D$2:D$232)</f>
        <v>16985191.402037345</v>
      </c>
      <c r="F10" s="21">
        <f t="shared" si="1"/>
        <v>315.95957961903065</v>
      </c>
      <c r="H10" s="21">
        <f>SUMIF(Div11Monthly!$A$2:$A$232,'Sarasota(11)'!$A10,Div11Monthly!F$2:F$232)</f>
        <v>22053762.429131769</v>
      </c>
      <c r="I10" s="21">
        <f>SUMIF(Div11Monthly!$A$2:$A$232,'Sarasota(11)'!$A10,Div11Monthly!H$2:H$232)/12</f>
        <v>2953.6160619927214</v>
      </c>
      <c r="J10" s="21">
        <f t="shared" si="2"/>
        <v>7466.6991126303392</v>
      </c>
      <c r="K10" s="21">
        <f>SUMIF(Div11Monthly!$A$2:$A$232,'Sarasota(11)'!$A10,Div11Monthly!G$2:G$232)</f>
        <v>22053762.429131769</v>
      </c>
      <c r="L10" s="21">
        <f t="shared" si="3"/>
        <v>7466.6991126303392</v>
      </c>
      <c r="N10" s="21">
        <f t="shared" si="4"/>
        <v>39038953.831169114</v>
      </c>
      <c r="O10" s="21">
        <f t="shared" si="5"/>
        <v>56711.098023822458</v>
      </c>
      <c r="P10" s="21">
        <f t="shared" si="9"/>
        <v>688.38296544302739</v>
      </c>
      <c r="Q10" s="21">
        <f t="shared" si="6"/>
        <v>39038953.831169114</v>
      </c>
      <c r="R10" s="21">
        <f t="shared" si="7"/>
        <v>688.38296544302739</v>
      </c>
    </row>
    <row r="11" spans="1:19" x14ac:dyDescent="0.2">
      <c r="A11" s="34">
        <f t="shared" si="8"/>
        <v>2024</v>
      </c>
      <c r="B11" s="21">
        <f>SUMIF(Div11Monthly!$A$2:$A$232,'Sarasota(11)'!$A11,Div11Monthly!C$2:C$232)</f>
        <v>17514017.364191368</v>
      </c>
      <c r="C11" s="21">
        <f>SUMIF(Div11Monthly!$A$2:$A$232,'Sarasota(11)'!$A11,Div11Monthly!E$2:E$232)/12</f>
        <v>56215.788154889837</v>
      </c>
      <c r="D11" s="21">
        <f t="shared" si="0"/>
        <v>311.54979657912952</v>
      </c>
      <c r="E11" s="21">
        <f>SUMIF(Div11Monthly!$A$2:$A$232,'Sarasota(11)'!$A11,Div11Monthly!D$2:D$232)</f>
        <v>17514017.364191368</v>
      </c>
      <c r="F11" s="21">
        <f t="shared" si="1"/>
        <v>311.54979657912952</v>
      </c>
      <c r="H11" s="21">
        <f>SUMIF(Div11Monthly!$A$2:$A$232,'Sarasota(11)'!$A11,Div11Monthly!F$2:F$232)</f>
        <v>22743054.691241715</v>
      </c>
      <c r="I11" s="21">
        <f>SUMIF(Div11Monthly!$A$2:$A$232,'Sarasota(11)'!$A11,Div11Monthly!H$2:H$232)/12</f>
        <v>3016.6553356579643</v>
      </c>
      <c r="J11" s="21">
        <f t="shared" si="2"/>
        <v>7539.1624699084878</v>
      </c>
      <c r="K11" s="21">
        <f>SUMIF(Div11Monthly!$A$2:$A$232,'Sarasota(11)'!$A11,Div11Monthly!G$2:G$232)</f>
        <v>22743054.691241715</v>
      </c>
      <c r="L11" s="21">
        <f t="shared" si="3"/>
        <v>7539.1624699084878</v>
      </c>
      <c r="N11" s="21">
        <f t="shared" si="4"/>
        <v>40257072.05543308</v>
      </c>
      <c r="O11" s="21">
        <f t="shared" si="5"/>
        <v>59232.443490547797</v>
      </c>
      <c r="P11" s="21">
        <f t="shared" si="9"/>
        <v>679.64564152848482</v>
      </c>
      <c r="Q11" s="21">
        <f t="shared" si="6"/>
        <v>40257072.05543308</v>
      </c>
      <c r="R11" s="21">
        <f t="shared" si="7"/>
        <v>679.64564152848482</v>
      </c>
    </row>
    <row r="12" spans="1:19" x14ac:dyDescent="0.2">
      <c r="A12" s="34">
        <f t="shared" si="8"/>
        <v>2025</v>
      </c>
      <c r="B12" s="21">
        <f>SUMIF(Div11Monthly!$A$2:$A$232,'Sarasota(11)'!$A12,Div11Monthly!C$2:C$232)</f>
        <v>18002900.172387488</v>
      </c>
      <c r="C12" s="21">
        <f>SUMIF(Div11Monthly!$A$2:$A$232,'Sarasota(11)'!$A12,Div11Monthly!E$2:E$232)/12</f>
        <v>58614.787139049826</v>
      </c>
      <c r="D12" s="21">
        <f t="shared" si="0"/>
        <v>307.13922290086686</v>
      </c>
      <c r="E12" s="21">
        <f>SUMIF(Div11Monthly!$A$2:$A$232,'Sarasota(11)'!$A12,Div11Monthly!D$2:D$232)</f>
        <v>18002900.172387488</v>
      </c>
      <c r="F12" s="21">
        <f t="shared" si="1"/>
        <v>307.13922290086686</v>
      </c>
      <c r="H12" s="21">
        <f>SUMIF(Div11Monthly!$A$2:$A$232,'Sarasota(11)'!$A12,Div11Monthly!F$2:F$232)</f>
        <v>23164640.116367672</v>
      </c>
      <c r="I12" s="21">
        <f>SUMIF(Div11Monthly!$A$2:$A$232,'Sarasota(11)'!$A12,Div11Monthly!H$2:H$232)/12</f>
        <v>3064.1029910857128</v>
      </c>
      <c r="J12" s="21">
        <f t="shared" si="2"/>
        <v>7560.0070179624336</v>
      </c>
      <c r="K12" s="21">
        <f>SUMIF(Div11Monthly!$A$2:$A$232,'Sarasota(11)'!$A12,Div11Monthly!G$2:G$232)</f>
        <v>23164640.116367672</v>
      </c>
      <c r="L12" s="21">
        <f t="shared" si="3"/>
        <v>7560.0070179624336</v>
      </c>
      <c r="N12" s="21">
        <f t="shared" si="4"/>
        <v>41167540.288755164</v>
      </c>
      <c r="O12" s="21">
        <f t="shared" si="5"/>
        <v>61678.890130135536</v>
      </c>
      <c r="P12" s="21">
        <f t="shared" si="9"/>
        <v>667.44943370245915</v>
      </c>
      <c r="Q12" s="21">
        <f t="shared" si="6"/>
        <v>41167540.288755164</v>
      </c>
      <c r="R12" s="21">
        <f t="shared" si="7"/>
        <v>667.44943370245915</v>
      </c>
    </row>
    <row r="13" spans="1:19" x14ac:dyDescent="0.2">
      <c r="A13" s="34">
        <f t="shared" si="8"/>
        <v>2026</v>
      </c>
      <c r="B13" s="21">
        <f>SUMIF(Div11Monthly!$A$2:$A$232,'Sarasota(11)'!$A13,Div11Monthly!C$2:C$232)</f>
        <v>18562146.785978287</v>
      </c>
      <c r="C13" s="21">
        <f>SUMIF(Div11Monthly!$A$2:$A$232,'Sarasota(11)'!$A13,Div11Monthly!E$2:E$232)/12</f>
        <v>61085.542608536394</v>
      </c>
      <c r="D13" s="21">
        <f t="shared" si="0"/>
        <v>303.87135798944877</v>
      </c>
      <c r="E13" s="21">
        <f>SUMIF(Div11Monthly!$A$2:$A$232,'Sarasota(11)'!$A13,Div11Monthly!D$2:D$232)</f>
        <v>18562146.785978287</v>
      </c>
      <c r="F13" s="21">
        <f t="shared" si="1"/>
        <v>303.87135798944877</v>
      </c>
      <c r="H13" s="21">
        <f>SUMIF(Div11Monthly!$A$2:$A$232,'Sarasota(11)'!$A13,Div11Monthly!F$2:F$232)</f>
        <v>23448102.81561913</v>
      </c>
      <c r="I13" s="21">
        <f>SUMIF(Div11Monthly!$A$2:$A$232,'Sarasota(11)'!$A13,Div11Monthly!H$2:H$232)/12</f>
        <v>3100.883820405023</v>
      </c>
      <c r="J13" s="21">
        <f t="shared" si="2"/>
        <v>7561.7482542626985</v>
      </c>
      <c r="K13" s="21">
        <f>SUMIF(Div11Monthly!$A$2:$A$232,'Sarasota(11)'!$A13,Div11Monthly!G$2:G$232)</f>
        <v>23448102.81561913</v>
      </c>
      <c r="L13" s="21">
        <f t="shared" si="3"/>
        <v>7561.7482542626985</v>
      </c>
      <c r="N13" s="21">
        <f t="shared" si="4"/>
        <v>42010249.601597413</v>
      </c>
      <c r="O13" s="21">
        <f t="shared" si="5"/>
        <v>64186.42642894142</v>
      </c>
      <c r="P13" s="21">
        <f t="shared" si="9"/>
        <v>654.50363790084987</v>
      </c>
      <c r="Q13" s="21">
        <f t="shared" si="6"/>
        <v>42010249.601597413</v>
      </c>
      <c r="R13" s="21">
        <f t="shared" si="7"/>
        <v>654.50363790084987</v>
      </c>
    </row>
    <row r="14" spans="1:19" x14ac:dyDescent="0.2">
      <c r="A14" s="34">
        <f t="shared" si="8"/>
        <v>2027</v>
      </c>
      <c r="B14" s="21">
        <f>SUMIF(Div11Monthly!$A$2:$A$232,'Sarasota(11)'!$A14,Div11Monthly!C$2:C$232)</f>
        <v>19139569.863590233</v>
      </c>
      <c r="C14" s="21">
        <f>SUMIF(Div11Monthly!$A$2:$A$232,'Sarasota(11)'!$A14,Div11Monthly!E$2:E$232)/12</f>
        <v>63558.004789885366</v>
      </c>
      <c r="D14" s="21">
        <f t="shared" si="0"/>
        <v>301.13547344450478</v>
      </c>
      <c r="E14" s="21">
        <f>SUMIF(Div11Monthly!$A$2:$A$232,'Sarasota(11)'!$A14,Div11Monthly!D$2:D$232)</f>
        <v>19139569.863590233</v>
      </c>
      <c r="F14" s="21">
        <f t="shared" si="1"/>
        <v>301.13547344450478</v>
      </c>
      <c r="H14" s="21">
        <f>SUMIF(Div11Monthly!$A$2:$A$232,'Sarasota(11)'!$A14,Div11Monthly!F$2:F$232)</f>
        <v>23691520.268305779</v>
      </c>
      <c r="I14" s="21">
        <f>SUMIF(Div11Monthly!$A$2:$A$232,'Sarasota(11)'!$A14,Div11Monthly!H$2:H$232)/12</f>
        <v>3139.5658431598899</v>
      </c>
      <c r="J14" s="21">
        <f t="shared" si="2"/>
        <v>7546.1135239198838</v>
      </c>
      <c r="K14" s="21">
        <f>SUMIF(Div11Monthly!$A$2:$A$232,'Sarasota(11)'!$A14,Div11Monthly!G$2:G$232)</f>
        <v>23691520.268305779</v>
      </c>
      <c r="L14" s="21">
        <f t="shared" si="3"/>
        <v>7546.1135239198838</v>
      </c>
      <c r="N14" s="21">
        <f t="shared" si="4"/>
        <v>42831090.131896012</v>
      </c>
      <c r="O14" s="21">
        <f t="shared" si="5"/>
        <v>66697.570633045252</v>
      </c>
      <c r="P14" s="21">
        <f t="shared" si="9"/>
        <v>642.16866859428592</v>
      </c>
      <c r="Q14" s="21">
        <f t="shared" si="6"/>
        <v>42831090.131896012</v>
      </c>
      <c r="R14" s="21">
        <f t="shared" si="7"/>
        <v>642.16866859428592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9" x14ac:dyDescent="0.2">
      <c r="A17" s="34">
        <f t="shared" ref="A17:A27" si="10">A4</f>
        <v>2017</v>
      </c>
      <c r="B17" s="23">
        <f t="shared" ref="B17:F27" si="11">B4/B3-1</f>
        <v>2.7622396286635542E-2</v>
      </c>
      <c r="C17" s="23">
        <f t="shared" si="11"/>
        <v>4.6630050200528572E-2</v>
      </c>
      <c r="D17" s="23">
        <f t="shared" si="11"/>
        <v>-1.8160814234457812E-2</v>
      </c>
      <c r="E17" s="23">
        <f t="shared" si="11"/>
        <v>4.2777454762862099E-2</v>
      </c>
      <c r="F17" s="23">
        <f t="shared" si="11"/>
        <v>-3.6809524405765348E-3</v>
      </c>
      <c r="H17" s="23">
        <f t="shared" ref="H17:L27" si="12">H4/H3-1</f>
        <v>1.0568318246331199E-3</v>
      </c>
      <c r="I17" s="23">
        <f t="shared" si="12"/>
        <v>2.2251921149348375E-2</v>
      </c>
      <c r="J17" s="23">
        <f t="shared" si="12"/>
        <v>-2.0733724130236886E-2</v>
      </c>
      <c r="K17" s="23">
        <f t="shared" si="12"/>
        <v>9.0852764199251812E-3</v>
      </c>
      <c r="L17" s="23">
        <f t="shared" si="12"/>
        <v>-1.2880039114643638E-2</v>
      </c>
      <c r="N17" s="23">
        <f t="shared" ref="N17:R27" si="13">N4/N3-1</f>
        <v>1.0103035071599598E-2</v>
      </c>
      <c r="O17" s="23">
        <f t="shared" si="13"/>
        <v>4.4941532038776488E-2</v>
      </c>
      <c r="P17" s="23">
        <f t="shared" si="13"/>
        <v>-3.3340139997310447E-2</v>
      </c>
      <c r="Q17" s="23">
        <f t="shared" si="13"/>
        <v>2.0566493517319095E-2</v>
      </c>
      <c r="R17" s="23">
        <f t="shared" si="13"/>
        <v>-2.332670084794064E-2</v>
      </c>
    </row>
    <row r="18" spans="1:19" x14ac:dyDescent="0.2">
      <c r="A18" s="34">
        <f t="shared" si="10"/>
        <v>2018</v>
      </c>
      <c r="B18" s="23">
        <f t="shared" si="11"/>
        <v>0.10036454398757622</v>
      </c>
      <c r="C18" s="23">
        <f t="shared" si="11"/>
        <v>6.8593935967273367E-2</v>
      </c>
      <c r="D18" s="23">
        <f t="shared" si="11"/>
        <v>2.9731226194489535E-2</v>
      </c>
      <c r="E18" s="23">
        <f t="shared" si="11"/>
        <v>0.16638196594869359</v>
      </c>
      <c r="F18" s="23">
        <f t="shared" si="11"/>
        <v>9.1510934780762998E-2</v>
      </c>
      <c r="H18" s="23">
        <f t="shared" si="12"/>
        <v>6.2999115569279951E-2</v>
      </c>
      <c r="I18" s="23">
        <f t="shared" si="12"/>
        <v>2.6898941038044244E-2</v>
      </c>
      <c r="J18" s="23">
        <f t="shared" si="12"/>
        <v>3.5154554249265946E-2</v>
      </c>
      <c r="K18" s="23">
        <f t="shared" si="12"/>
        <v>9.6277160657918692E-2</v>
      </c>
      <c r="L18" s="23">
        <f t="shared" si="12"/>
        <v>6.75609028769113E-2</v>
      </c>
      <c r="N18" s="23">
        <f t="shared" si="13"/>
        <v>7.5943611514043941E-2</v>
      </c>
      <c r="O18" s="23">
        <f t="shared" si="13"/>
        <v>6.5768696695952089E-2</v>
      </c>
      <c r="P18" s="23">
        <f t="shared" si="13"/>
        <v>9.5470197704583537E-3</v>
      </c>
      <c r="Q18" s="23">
        <f t="shared" si="13"/>
        <v>0.12068655214417467</v>
      </c>
      <c r="R18" s="23">
        <f t="shared" si="13"/>
        <v>5.1528868898548685E-2</v>
      </c>
    </row>
    <row r="19" spans="1:19" x14ac:dyDescent="0.2">
      <c r="A19" s="34">
        <f t="shared" si="10"/>
        <v>2019</v>
      </c>
      <c r="B19" s="23">
        <f t="shared" si="11"/>
        <v>2.7898332020360295E-2</v>
      </c>
      <c r="C19" s="23">
        <f t="shared" si="11"/>
        <v>7.0386714538198891E-2</v>
      </c>
      <c r="D19" s="23">
        <f t="shared" si="11"/>
        <v>-3.9694422530430651E-2</v>
      </c>
      <c r="E19" s="23">
        <f t="shared" si="11"/>
        <v>4.2323870859180213E-2</v>
      </c>
      <c r="F19" s="23">
        <f t="shared" si="11"/>
        <v>-2.6217481306395007E-2</v>
      </c>
      <c r="H19" s="23">
        <f t="shared" si="12"/>
        <v>1.1913260690359584E-2</v>
      </c>
      <c r="I19" s="23">
        <f t="shared" si="12"/>
        <v>2.9217989114866727E-2</v>
      </c>
      <c r="J19" s="23">
        <f t="shared" si="12"/>
        <v>-1.6813472566088006E-2</v>
      </c>
      <c r="K19" s="23">
        <f t="shared" si="12"/>
        <v>1.8260992016197797E-2</v>
      </c>
      <c r="L19" s="23">
        <f t="shared" si="12"/>
        <v>-1.0645944022113385E-2</v>
      </c>
      <c r="N19" s="23">
        <f t="shared" si="13"/>
        <v>1.7576655430176169E-2</v>
      </c>
      <c r="O19" s="23">
        <f t="shared" si="13"/>
        <v>6.7698874144387133E-2</v>
      </c>
      <c r="P19" s="23">
        <f t="shared" si="13"/>
        <v>-4.6944152445957066E-2</v>
      </c>
      <c r="Q19" s="23">
        <f t="shared" si="13"/>
        <v>2.6980929781310836E-2</v>
      </c>
      <c r="R19" s="23">
        <f t="shared" si="13"/>
        <v>-3.8136168679306914E-2</v>
      </c>
    </row>
    <row r="20" spans="1:19" x14ac:dyDescent="0.2">
      <c r="A20" s="34">
        <f t="shared" si="10"/>
        <v>2020</v>
      </c>
      <c r="B20" s="23">
        <f t="shared" si="11"/>
        <v>0.13499867309031566</v>
      </c>
      <c r="C20" s="23">
        <f t="shared" si="11"/>
        <v>8.0093296446759554E-2</v>
      </c>
      <c r="D20" s="23">
        <f t="shared" si="11"/>
        <v>5.0833920388341669E-2</v>
      </c>
      <c r="E20" s="23">
        <f t="shared" si="11"/>
        <v>0.16211337145045412</v>
      </c>
      <c r="F20" s="23">
        <f t="shared" si="11"/>
        <v>7.5937953946682679E-2</v>
      </c>
      <c r="H20" s="23">
        <f t="shared" si="12"/>
        <v>-6.3556093941203096E-2</v>
      </c>
      <c r="I20" s="23">
        <f t="shared" si="12"/>
        <v>2.7831895352073532E-2</v>
      </c>
      <c r="J20" s="23">
        <f t="shared" si="12"/>
        <v>-8.8913361909218058E-2</v>
      </c>
      <c r="K20" s="23">
        <f t="shared" si="12"/>
        <v>-4.3272274513357467E-2</v>
      </c>
      <c r="L20" s="23">
        <f t="shared" si="12"/>
        <v>-6.9178792939749156E-2</v>
      </c>
      <c r="N20" s="23">
        <f t="shared" si="13"/>
        <v>7.5039708430821861E-3</v>
      </c>
      <c r="O20" s="23">
        <f t="shared" si="13"/>
        <v>7.6804206978025036E-2</v>
      </c>
      <c r="P20" s="23">
        <f t="shared" si="13"/>
        <v>-6.4357322980218568E-2</v>
      </c>
      <c r="Q20" s="23">
        <f t="shared" si="13"/>
        <v>3.2267588679518067E-2</v>
      </c>
      <c r="R20" s="23">
        <f t="shared" si="13"/>
        <v>-4.1359996561952439E-2</v>
      </c>
    </row>
    <row r="21" spans="1:19" x14ac:dyDescent="0.2">
      <c r="A21" s="34">
        <f t="shared" si="10"/>
        <v>2021</v>
      </c>
      <c r="B21" s="23">
        <f t="shared" si="11"/>
        <v>0.12655098132150755</v>
      </c>
      <c r="C21" s="23">
        <f t="shared" si="11"/>
        <v>8.606662192643233E-2</v>
      </c>
      <c r="D21" s="23">
        <f t="shared" si="11"/>
        <v>3.7276128901986949E-2</v>
      </c>
      <c r="E21" s="23">
        <f t="shared" si="11"/>
        <v>8.5601571919345254E-2</v>
      </c>
      <c r="F21" s="23">
        <f t="shared" si="11"/>
        <v>-4.2819657440751335E-4</v>
      </c>
      <c r="H21" s="23">
        <f t="shared" si="12"/>
        <v>0.12340710395977839</v>
      </c>
      <c r="I21" s="23">
        <f t="shared" si="12"/>
        <v>1.8533561994163117E-2</v>
      </c>
      <c r="J21" s="23">
        <f t="shared" si="12"/>
        <v>0.10296522950140741</v>
      </c>
      <c r="K21" s="23">
        <f t="shared" si="12"/>
        <v>9.5608977508058857E-2</v>
      </c>
      <c r="L21" s="23">
        <f t="shared" si="12"/>
        <v>7.5672926636793036E-2</v>
      </c>
      <c r="N21" s="23">
        <f t="shared" si="13"/>
        <v>0.12467463751314956</v>
      </c>
      <c r="O21" s="23">
        <f t="shared" si="13"/>
        <v>8.2009702210108504E-2</v>
      </c>
      <c r="P21" s="23">
        <f t="shared" si="13"/>
        <v>3.9431194762758581E-2</v>
      </c>
      <c r="Q21" s="23">
        <f t="shared" si="13"/>
        <v>9.1465320360176738E-2</v>
      </c>
      <c r="R21" s="23">
        <f t="shared" si="13"/>
        <v>8.7389402615838385E-3</v>
      </c>
    </row>
    <row r="22" spans="1:19" x14ac:dyDescent="0.2">
      <c r="A22" s="34">
        <f t="shared" si="10"/>
        <v>2022</v>
      </c>
      <c r="B22" s="23">
        <f t="shared" si="11"/>
        <v>2.9068331029667993E-2</v>
      </c>
      <c r="C22" s="23">
        <f t="shared" si="11"/>
        <v>7.8679596385958339E-2</v>
      </c>
      <c r="D22" s="23">
        <f t="shared" si="11"/>
        <v>-4.5992587161664544E-2</v>
      </c>
      <c r="E22" s="23">
        <f t="shared" si="11"/>
        <v>7.1227780873102775E-2</v>
      </c>
      <c r="F22" s="23">
        <f t="shared" si="11"/>
        <v>-6.9082752077839205E-3</v>
      </c>
      <c r="H22" s="23">
        <f t="shared" si="12"/>
        <v>1.9311236781133889E-2</v>
      </c>
      <c r="I22" s="23">
        <f t="shared" si="12"/>
        <v>2.3720202050039774E-2</v>
      </c>
      <c r="J22" s="23">
        <f t="shared" si="12"/>
        <v>-4.306806938142671E-3</v>
      </c>
      <c r="K22" s="23">
        <f t="shared" si="12"/>
        <v>4.1299114099672352E-2</v>
      </c>
      <c r="L22" s="23">
        <f t="shared" si="12"/>
        <v>1.7171598269165811E-2</v>
      </c>
      <c r="N22" s="23">
        <f t="shared" si="13"/>
        <v>2.3251618693503007E-2</v>
      </c>
      <c r="O22" s="23">
        <f t="shared" si="13"/>
        <v>7.5571702998413093E-2</v>
      </c>
      <c r="P22" s="23">
        <f t="shared" si="13"/>
        <v>-4.8643976184066018E-2</v>
      </c>
      <c r="Q22" s="23">
        <f t="shared" si="13"/>
        <v>5.362477472197269E-2</v>
      </c>
      <c r="R22" s="23">
        <f t="shared" si="13"/>
        <v>-2.0404895568801429E-2</v>
      </c>
    </row>
    <row r="23" spans="1:19" x14ac:dyDescent="0.2">
      <c r="A23" s="34">
        <f t="shared" si="10"/>
        <v>2023</v>
      </c>
      <c r="B23" s="23">
        <f t="shared" si="11"/>
        <v>0.16311283959712108</v>
      </c>
      <c r="C23" s="23">
        <f t="shared" si="11"/>
        <v>5.8852140047693791E-2</v>
      </c>
      <c r="D23" s="23">
        <f t="shared" si="11"/>
        <v>9.8465777804189969E-2</v>
      </c>
      <c r="E23" s="23">
        <f t="shared" si="11"/>
        <v>3.6345373914009382E-2</v>
      </c>
      <c r="F23" s="23">
        <f t="shared" si="11"/>
        <v>-2.1255815880648399E-2</v>
      </c>
      <c r="H23" s="23">
        <f t="shared" si="12"/>
        <v>3.2838048534365338E-2</v>
      </c>
      <c r="I23" s="23">
        <f t="shared" si="12"/>
        <v>2.272024307227194E-2</v>
      </c>
      <c r="J23" s="23">
        <f t="shared" si="12"/>
        <v>9.8930333398890014E-3</v>
      </c>
      <c r="K23" s="23">
        <f t="shared" si="12"/>
        <v>-3.0726246668214219E-2</v>
      </c>
      <c r="L23" s="23">
        <f t="shared" si="12"/>
        <v>-5.2259149168624841E-2</v>
      </c>
      <c r="N23" s="23">
        <f t="shared" si="13"/>
        <v>8.5748318201820384E-2</v>
      </c>
      <c r="O23" s="23">
        <f t="shared" si="13"/>
        <v>5.6907421109892109E-2</v>
      </c>
      <c r="P23" s="23">
        <f t="shared" si="13"/>
        <v>2.7288006987065794E-2</v>
      </c>
      <c r="Q23" s="23">
        <f t="shared" si="13"/>
        <v>-2.642342161299327E-3</v>
      </c>
      <c r="R23" s="23">
        <f t="shared" si="13"/>
        <v>-5.6343405374764233E-2</v>
      </c>
    </row>
    <row r="24" spans="1:19" x14ac:dyDescent="0.2">
      <c r="A24" s="34">
        <f t="shared" si="10"/>
        <v>2024</v>
      </c>
      <c r="B24" s="23">
        <f t="shared" si="11"/>
        <v>3.1134530641238056E-2</v>
      </c>
      <c r="C24" s="23">
        <f t="shared" si="11"/>
        <v>4.5729563650425575E-2</v>
      </c>
      <c r="D24" s="23">
        <f t="shared" si="11"/>
        <v>-1.3956794869831923E-2</v>
      </c>
      <c r="E24" s="23">
        <f t="shared" si="11"/>
        <v>3.1134530641238056E-2</v>
      </c>
      <c r="F24" s="23">
        <f t="shared" si="11"/>
        <v>-1.3956794869831923E-2</v>
      </c>
      <c r="H24" s="23">
        <f t="shared" si="12"/>
        <v>3.1255086941511134E-2</v>
      </c>
      <c r="I24" s="23">
        <f t="shared" si="12"/>
        <v>2.1343083306065269E-2</v>
      </c>
      <c r="J24" s="23">
        <f t="shared" si="12"/>
        <v>9.7048717492276282E-3</v>
      </c>
      <c r="K24" s="23">
        <f t="shared" si="12"/>
        <v>3.1255086941511134E-2</v>
      </c>
      <c r="L24" s="23">
        <f t="shared" si="12"/>
        <v>9.7048717492276282E-3</v>
      </c>
      <c r="N24" s="23">
        <f t="shared" si="13"/>
        <v>3.1202634925411532E-2</v>
      </c>
      <c r="O24" s="23">
        <f t="shared" si="13"/>
        <v>4.4459471859744415E-2</v>
      </c>
      <c r="P24" s="23">
        <f t="shared" si="13"/>
        <v>-1.2692533594173772E-2</v>
      </c>
      <c r="Q24" s="23">
        <f t="shared" si="13"/>
        <v>3.1202634925411532E-2</v>
      </c>
      <c r="R24" s="23">
        <f t="shared" si="13"/>
        <v>-1.2692533594173772E-2</v>
      </c>
    </row>
    <row r="25" spans="1:19" x14ac:dyDescent="0.2">
      <c r="A25" s="34">
        <f t="shared" si="10"/>
        <v>2025</v>
      </c>
      <c r="B25" s="23">
        <f t="shared" si="11"/>
        <v>2.7913801729789078E-2</v>
      </c>
      <c r="C25" s="23">
        <f t="shared" si="11"/>
        <v>4.267482611023965E-2</v>
      </c>
      <c r="D25" s="23">
        <f t="shared" si="11"/>
        <v>-1.4156881906813967E-2</v>
      </c>
      <c r="E25" s="23">
        <f t="shared" si="11"/>
        <v>2.7913801729789078E-2</v>
      </c>
      <c r="F25" s="23">
        <f t="shared" si="11"/>
        <v>-1.4156881906813967E-2</v>
      </c>
      <c r="H25" s="23">
        <f t="shared" si="12"/>
        <v>1.8536886572598776E-2</v>
      </c>
      <c r="I25" s="23">
        <f t="shared" si="12"/>
        <v>1.5728563640300619E-2</v>
      </c>
      <c r="J25" s="23">
        <f t="shared" si="12"/>
        <v>2.7648360328011989E-3</v>
      </c>
      <c r="K25" s="23">
        <f t="shared" si="12"/>
        <v>1.8536886572598776E-2</v>
      </c>
      <c r="L25" s="23">
        <f t="shared" si="12"/>
        <v>2.7648360328011989E-3</v>
      </c>
      <c r="N25" s="23">
        <f t="shared" si="13"/>
        <v>2.2616355011322975E-2</v>
      </c>
      <c r="O25" s="23">
        <f t="shared" si="13"/>
        <v>4.1302477078767552E-2</v>
      </c>
      <c r="P25" s="23">
        <f t="shared" si="13"/>
        <v>-1.7944951134531095E-2</v>
      </c>
      <c r="Q25" s="23">
        <f t="shared" si="13"/>
        <v>2.2616355011322975E-2</v>
      </c>
      <c r="R25" s="23">
        <f t="shared" si="13"/>
        <v>-1.7944951134531095E-2</v>
      </c>
    </row>
    <row r="26" spans="1:19" x14ac:dyDescent="0.2">
      <c r="A26" s="34">
        <f t="shared" si="10"/>
        <v>2026</v>
      </c>
      <c r="B26" s="23">
        <f t="shared" si="11"/>
        <v>3.1064251217065575E-2</v>
      </c>
      <c r="C26" s="23">
        <f t="shared" si="11"/>
        <v>4.2152425865256138E-2</v>
      </c>
      <c r="D26" s="23">
        <f t="shared" si="11"/>
        <v>-1.0639686069899401E-2</v>
      </c>
      <c r="E26" s="23">
        <f t="shared" si="11"/>
        <v>3.1064251217065575E-2</v>
      </c>
      <c r="F26" s="23">
        <f t="shared" si="11"/>
        <v>-1.0639686069899401E-2</v>
      </c>
      <c r="H26" s="23">
        <f t="shared" si="12"/>
        <v>1.2236870412295708E-2</v>
      </c>
      <c r="I26" s="23">
        <f t="shared" si="12"/>
        <v>1.2003783628133702E-2</v>
      </c>
      <c r="J26" s="23">
        <f t="shared" si="12"/>
        <v>2.303220481314483E-4</v>
      </c>
      <c r="K26" s="23">
        <f t="shared" si="12"/>
        <v>1.2236870412295708E-2</v>
      </c>
      <c r="L26" s="23">
        <f t="shared" si="12"/>
        <v>2.303220481314483E-4</v>
      </c>
      <c r="N26" s="23">
        <f t="shared" si="13"/>
        <v>2.047023715605456E-2</v>
      </c>
      <c r="O26" s="23">
        <f t="shared" si="13"/>
        <v>4.0654692286376415E-2</v>
      </c>
      <c r="P26" s="23">
        <f t="shared" si="13"/>
        <v>-1.9395919972239217E-2</v>
      </c>
      <c r="Q26" s="23">
        <f t="shared" si="13"/>
        <v>2.047023715605456E-2</v>
      </c>
      <c r="R26" s="23">
        <f t="shared" si="13"/>
        <v>-1.9395919972239217E-2</v>
      </c>
    </row>
    <row r="27" spans="1:19" x14ac:dyDescent="0.2">
      <c r="A27" s="34">
        <f t="shared" si="10"/>
        <v>2027</v>
      </c>
      <c r="B27" s="23">
        <f t="shared" si="11"/>
        <v>3.110755907006002E-2</v>
      </c>
      <c r="C27" s="23">
        <f t="shared" si="11"/>
        <v>4.0475406712740858E-2</v>
      </c>
      <c r="D27" s="23">
        <f t="shared" si="11"/>
        <v>-9.0034301457230237E-3</v>
      </c>
      <c r="E27" s="23">
        <f t="shared" si="11"/>
        <v>3.110755907006002E-2</v>
      </c>
      <c r="F27" s="23">
        <f t="shared" si="11"/>
        <v>-9.0034301457230237E-3</v>
      </c>
      <c r="H27" s="23">
        <f t="shared" si="12"/>
        <v>1.0381115035221766E-2</v>
      </c>
      <c r="I27" s="23">
        <f t="shared" si="12"/>
        <v>1.2474515330217928E-2</v>
      </c>
      <c r="J27" s="23">
        <f t="shared" si="12"/>
        <v>-2.0676078886917582E-3</v>
      </c>
      <c r="K27" s="23">
        <f t="shared" si="12"/>
        <v>1.0381115035221766E-2</v>
      </c>
      <c r="L27" s="23">
        <f t="shared" si="12"/>
        <v>-2.0676078886917582E-3</v>
      </c>
      <c r="N27" s="23">
        <f t="shared" si="13"/>
        <v>1.9539053875732959E-2</v>
      </c>
      <c r="O27" s="23">
        <f t="shared" si="13"/>
        <v>3.9122667264921418E-2</v>
      </c>
      <c r="P27" s="23">
        <f t="shared" si="13"/>
        <v>-1.8846296020790909E-2</v>
      </c>
      <c r="Q27" s="23">
        <f t="shared" si="13"/>
        <v>1.9539053875732959E-2</v>
      </c>
      <c r="R27" s="23">
        <f t="shared" si="13"/>
        <v>-1.8846296020790909E-2</v>
      </c>
    </row>
    <row r="28" spans="1:19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9" x14ac:dyDescent="0.2">
      <c r="A29" s="42" t="s">
        <v>67</v>
      </c>
      <c r="B29" s="24">
        <f>AVERAGE(B17:B22)</f>
        <v>7.4417209622677213E-2</v>
      </c>
      <c r="C29" s="24">
        <f>AVERAGE(C17:C21)</f>
        <v>7.035412381583854E-2</v>
      </c>
      <c r="D29" s="24">
        <f>AVERAGE(D17:D21)</f>
        <v>1.1997207743985938E-2</v>
      </c>
      <c r="E29" s="24">
        <f>AVERAGE(E17:E21)</f>
        <v>9.9839646988107059E-2</v>
      </c>
      <c r="F29" s="24">
        <f>AVERAGE(F17:F21)</f>
        <v>2.7424451681213324E-2</v>
      </c>
      <c r="H29" s="24">
        <f>AVERAGE(H17:H21)</f>
        <v>2.7164043620569588E-2</v>
      </c>
      <c r="I29" s="24">
        <f>AVERAGE(I17:I21)</f>
        <v>2.4946861729699198E-2</v>
      </c>
      <c r="J29" s="24">
        <f>AVERAGE(J17:J21)</f>
        <v>2.3318450290260805E-3</v>
      </c>
      <c r="K29" s="24">
        <f>AVERAGE(K17:K21)</f>
        <v>3.5192026417748615E-2</v>
      </c>
      <c r="L29" s="24">
        <f>AVERAGE(L17:L21)</f>
        <v>1.0105810687439631E-2</v>
      </c>
      <c r="N29" s="24">
        <f>AVERAGE(N17:N21)</f>
        <v>4.7160382074410291E-2</v>
      </c>
      <c r="O29" s="24">
        <f>AVERAGE(O17:O21)</f>
        <v>6.744460241344985E-2</v>
      </c>
      <c r="P29" s="24">
        <f>AVERAGE(P17:P21)</f>
        <v>-1.9132680178053828E-2</v>
      </c>
      <c r="Q29" s="24">
        <f>AVERAGE(Q17:Q21)</f>
        <v>5.8393376896499885E-2</v>
      </c>
      <c r="R29" s="24">
        <f>AVERAGE(R17:R21)</f>
        <v>-8.5110113858134946E-3</v>
      </c>
    </row>
    <row r="30" spans="1:19" x14ac:dyDescent="0.2">
      <c r="A30" s="42" t="s">
        <v>66</v>
      </c>
      <c r="B30" s="24">
        <f>AVERAGE(B23:B27)</f>
        <v>5.6866596451054761E-2</v>
      </c>
      <c r="C30" s="24">
        <f>AVERAGE(C23:C27)</f>
        <v>4.5976872477271204E-2</v>
      </c>
      <c r="D30" s="24">
        <f>AVERAGE(D23:D27)</f>
        <v>1.014179696238433E-2</v>
      </c>
      <c r="E30" s="24">
        <f>AVERAGE(E23:E27)</f>
        <v>3.1513103314432425E-2</v>
      </c>
      <c r="F30" s="24">
        <f>AVERAGE(F23:F27)</f>
        <v>-1.3802521774583344E-2</v>
      </c>
      <c r="H30" s="24">
        <f>AVERAGE(H23:H27)</f>
        <v>2.1049601499198545E-2</v>
      </c>
      <c r="I30" s="24">
        <f>AVERAGE(I23:I27)</f>
        <v>1.6854037795397892E-2</v>
      </c>
      <c r="J30" s="24">
        <f>AVERAGE(J23:J27)</f>
        <v>4.1050910562715039E-3</v>
      </c>
      <c r="K30" s="24">
        <f>AVERAGE(K23:K27)</f>
        <v>8.336742458682633E-3</v>
      </c>
      <c r="L30" s="24">
        <f>AVERAGE(L23:L27)</f>
        <v>-8.3253454454312644E-3</v>
      </c>
      <c r="N30" s="24">
        <f>AVERAGE(N23:N27)</f>
        <v>3.5915319834068482E-2</v>
      </c>
      <c r="O30" s="24">
        <f>AVERAGE(O23:O27)</f>
        <v>4.448934591994038E-2</v>
      </c>
      <c r="P30" s="24">
        <f>AVERAGE(P23:P27)</f>
        <v>-8.3183387469338392E-3</v>
      </c>
      <c r="Q30" s="24">
        <f>AVERAGE(Q23:Q27)</f>
        <v>1.8237187761444541E-2</v>
      </c>
      <c r="R30" s="24">
        <f>AVERAGE(R23:R27)</f>
        <v>-2.5044621219299845E-2</v>
      </c>
    </row>
    <row r="31" spans="1:19" x14ac:dyDescent="0.2">
      <c r="A31" s="43" t="s">
        <v>88</v>
      </c>
      <c r="B31" s="24">
        <f>AVERAGE(B23:B27)</f>
        <v>5.6866596451054761E-2</v>
      </c>
      <c r="C31" s="24">
        <f>AVERAGE(C23:C27)</f>
        <v>4.5976872477271204E-2</v>
      </c>
      <c r="D31" s="24">
        <f>AVERAGE(D23:D27)</f>
        <v>1.014179696238433E-2</v>
      </c>
      <c r="E31" s="24">
        <f>AVERAGE(E23:E27)</f>
        <v>3.1513103314432425E-2</v>
      </c>
      <c r="F31" s="24">
        <f>AVERAGE(F23:F27)</f>
        <v>-1.3802521774583344E-2</v>
      </c>
      <c r="G31" s="24"/>
      <c r="H31" s="24">
        <f>AVERAGE(H23:H27)</f>
        <v>2.1049601499198545E-2</v>
      </c>
      <c r="I31" s="24">
        <f>AVERAGE(I23:I27)</f>
        <v>1.6854037795397892E-2</v>
      </c>
      <c r="J31" s="24">
        <f>AVERAGE(J23:J27)</f>
        <v>4.1050910562715039E-3</v>
      </c>
      <c r="K31" s="24">
        <f>AVERAGE(K23:K27)</f>
        <v>8.336742458682633E-3</v>
      </c>
      <c r="L31" s="24">
        <f>AVERAGE(L23:L27)</f>
        <v>-8.3253454454312644E-3</v>
      </c>
      <c r="M31" s="24"/>
      <c r="N31" s="24">
        <f>AVERAGE(N23:N27)</f>
        <v>3.5915319834068482E-2</v>
      </c>
      <c r="O31" s="24">
        <f>AVERAGE(O23:O27)</f>
        <v>4.448934591994038E-2</v>
      </c>
      <c r="P31" s="24">
        <f>AVERAGE(P23:P27)</f>
        <v>-8.3183387469338392E-3</v>
      </c>
      <c r="Q31" s="24">
        <f>AVERAGE(Q23:Q27)</f>
        <v>1.8237187761444541E-2</v>
      </c>
      <c r="R31" s="24">
        <f>AVERAGE(R23:R27)</f>
        <v>-2.5044621219299845E-2</v>
      </c>
      <c r="S31" s="24"/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F11" sqref="F11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1318449.3000000003</v>
      </c>
      <c r="D2" s="14">
        <v>1361889.3519952414</v>
      </c>
      <c r="E2" s="14">
        <v>29179</v>
      </c>
      <c r="F2" s="14">
        <v>2019296.9</v>
      </c>
      <c r="G2" s="14">
        <v>2066111.7112166614</v>
      </c>
      <c r="H2" s="14">
        <v>2317</v>
      </c>
    </row>
    <row r="3" spans="1:8" x14ac:dyDescent="0.2">
      <c r="A3" s="2">
        <v>2014</v>
      </c>
      <c r="B3" s="2">
        <v>2</v>
      </c>
      <c r="C3" s="14">
        <v>1256372.7999999998</v>
      </c>
      <c r="D3" s="14">
        <v>1207438.3953164278</v>
      </c>
      <c r="E3" s="14">
        <v>29407</v>
      </c>
      <c r="F3" s="14">
        <v>1891686.7999999998</v>
      </c>
      <c r="G3" s="14">
        <v>1839451.5589750758</v>
      </c>
      <c r="H3" s="14">
        <v>2315</v>
      </c>
    </row>
    <row r="4" spans="1:8" x14ac:dyDescent="0.2">
      <c r="A4" s="2">
        <v>2014</v>
      </c>
      <c r="B4" s="2">
        <v>3</v>
      </c>
      <c r="C4" s="14">
        <v>1025383.8000000002</v>
      </c>
      <c r="D4" s="14">
        <v>1032256.1552805065</v>
      </c>
      <c r="E4" s="14">
        <v>29511</v>
      </c>
      <c r="F4" s="14">
        <v>1793243.2999999998</v>
      </c>
      <c r="G4" s="14">
        <v>1800569.9623420811</v>
      </c>
      <c r="H4" s="14">
        <v>2322</v>
      </c>
    </row>
    <row r="5" spans="1:8" x14ac:dyDescent="0.2">
      <c r="A5" s="2">
        <v>2014</v>
      </c>
      <c r="B5" s="2">
        <v>4</v>
      </c>
      <c r="C5" s="14">
        <v>994105.7</v>
      </c>
      <c r="D5" s="14">
        <v>927911.26725125662</v>
      </c>
      <c r="E5" s="14">
        <v>29693</v>
      </c>
      <c r="F5" s="14">
        <v>1706788.1</v>
      </c>
      <c r="G5" s="14">
        <v>1636694.0389702111</v>
      </c>
      <c r="H5" s="14">
        <v>2322</v>
      </c>
    </row>
    <row r="6" spans="1:8" x14ac:dyDescent="0.2">
      <c r="A6" s="2">
        <v>2014</v>
      </c>
      <c r="B6" s="2">
        <v>5</v>
      </c>
      <c r="C6" s="14">
        <v>627630.70000000007</v>
      </c>
      <c r="D6" s="14">
        <v>572811.72022360517</v>
      </c>
      <c r="E6" s="14">
        <v>29806</v>
      </c>
      <c r="F6" s="14">
        <v>1411888.5000000002</v>
      </c>
      <c r="G6" s="14">
        <v>1353922.1578566758</v>
      </c>
      <c r="H6" s="14">
        <v>2329</v>
      </c>
    </row>
    <row r="7" spans="1:8" x14ac:dyDescent="0.2">
      <c r="A7" s="2">
        <v>2014</v>
      </c>
      <c r="B7" s="2">
        <v>6</v>
      </c>
      <c r="C7" s="14">
        <v>491447.3</v>
      </c>
      <c r="D7" s="14">
        <v>449040.79607191286</v>
      </c>
      <c r="E7" s="14">
        <v>29985</v>
      </c>
      <c r="F7" s="14">
        <v>1416008.6</v>
      </c>
      <c r="G7" s="14">
        <v>1371616.5847656264</v>
      </c>
      <c r="H7" s="14">
        <v>2321</v>
      </c>
    </row>
    <row r="8" spans="1:8" x14ac:dyDescent="0.2">
      <c r="A8" s="2">
        <v>2014</v>
      </c>
      <c r="B8" s="2">
        <v>7</v>
      </c>
      <c r="C8" s="14">
        <v>365552.80000000005</v>
      </c>
      <c r="D8" s="14">
        <v>369956.34059643018</v>
      </c>
      <c r="E8" s="14">
        <v>30013</v>
      </c>
      <c r="F8" s="14">
        <v>1261745.6000000001</v>
      </c>
      <c r="G8" s="14">
        <v>1266386.0639794932</v>
      </c>
      <c r="H8" s="14">
        <v>2340</v>
      </c>
    </row>
    <row r="9" spans="1:8" x14ac:dyDescent="0.2">
      <c r="A9" s="2">
        <v>2014</v>
      </c>
      <c r="B9" s="2">
        <v>8</v>
      </c>
      <c r="C9" s="14">
        <v>332913</v>
      </c>
      <c r="D9" s="14">
        <v>356679.95813581231</v>
      </c>
      <c r="E9" s="14">
        <v>30098</v>
      </c>
      <c r="F9" s="14">
        <v>1211744.4000000004</v>
      </c>
      <c r="G9" s="14">
        <v>1236671.3306568821</v>
      </c>
      <c r="H9" s="14">
        <v>2337</v>
      </c>
    </row>
    <row r="10" spans="1:8" x14ac:dyDescent="0.2">
      <c r="A10" s="2">
        <v>2014</v>
      </c>
      <c r="B10" s="2">
        <v>9</v>
      </c>
      <c r="C10" s="14">
        <v>370418</v>
      </c>
      <c r="D10" s="14">
        <v>402688.92613522656</v>
      </c>
      <c r="E10" s="14">
        <v>30288</v>
      </c>
      <c r="F10" s="14">
        <v>1297150.8</v>
      </c>
      <c r="G10" s="14">
        <v>1330861.9462218639</v>
      </c>
      <c r="H10" s="14">
        <v>2344</v>
      </c>
    </row>
    <row r="11" spans="1:8" x14ac:dyDescent="0.2">
      <c r="A11" s="2">
        <v>2014</v>
      </c>
      <c r="B11" s="2">
        <v>10</v>
      </c>
      <c r="C11" s="14">
        <v>498695.60000000003</v>
      </c>
      <c r="D11" s="14">
        <v>478046.19704170729</v>
      </c>
      <c r="E11" s="14">
        <v>30449</v>
      </c>
      <c r="F11" s="14">
        <v>1387245.8</v>
      </c>
      <c r="G11" s="14">
        <v>1365531.4398555169</v>
      </c>
      <c r="H11" s="14">
        <v>2374</v>
      </c>
    </row>
    <row r="12" spans="1:8" x14ac:dyDescent="0.2">
      <c r="A12" s="2">
        <v>2014</v>
      </c>
      <c r="B12" s="2">
        <v>11</v>
      </c>
      <c r="C12" s="14">
        <v>736166.39999999991</v>
      </c>
      <c r="D12" s="14">
        <v>686197.45797040896</v>
      </c>
      <c r="E12" s="14">
        <v>30573</v>
      </c>
      <c r="F12" s="14">
        <v>1434125.8</v>
      </c>
      <c r="G12" s="14">
        <v>1382062.2611155515</v>
      </c>
      <c r="H12" s="14">
        <v>2364</v>
      </c>
    </row>
    <row r="13" spans="1:8" x14ac:dyDescent="0.2">
      <c r="A13" s="2">
        <v>2014</v>
      </c>
      <c r="B13" s="2">
        <v>12</v>
      </c>
      <c r="C13" s="14">
        <v>1122710.5999999999</v>
      </c>
      <c r="D13" s="14">
        <v>1029851.2103928942</v>
      </c>
      <c r="E13" s="14">
        <v>30749</v>
      </c>
      <c r="F13" s="14">
        <v>1777049.6000000001</v>
      </c>
      <c r="G13" s="14">
        <v>1680916.3904256967</v>
      </c>
      <c r="H13" s="14">
        <v>2365</v>
      </c>
    </row>
    <row r="14" spans="1:8" x14ac:dyDescent="0.2">
      <c r="A14" s="2">
        <v>2015</v>
      </c>
      <c r="B14" s="2">
        <v>1</v>
      </c>
      <c r="C14" s="14">
        <v>1298815.7</v>
      </c>
      <c r="D14" s="14">
        <v>1239673.7306421921</v>
      </c>
      <c r="E14" s="14">
        <v>30854</v>
      </c>
      <c r="F14" s="14">
        <v>1843758</v>
      </c>
      <c r="G14" s="14">
        <v>1782940.2834899798</v>
      </c>
      <c r="H14" s="14">
        <v>2373</v>
      </c>
    </row>
    <row r="15" spans="1:8" x14ac:dyDescent="0.2">
      <c r="A15" s="2">
        <v>2015</v>
      </c>
      <c r="B15" s="2">
        <v>2</v>
      </c>
      <c r="C15" s="14">
        <v>1314710.7</v>
      </c>
      <c r="D15" s="14">
        <v>1265282.9244273861</v>
      </c>
      <c r="E15" s="14">
        <v>31023</v>
      </c>
      <c r="F15" s="14">
        <v>1896891.6</v>
      </c>
      <c r="G15" s="14">
        <v>1845576.5828682049</v>
      </c>
      <c r="H15" s="14">
        <v>2407</v>
      </c>
    </row>
    <row r="16" spans="1:8" x14ac:dyDescent="0.2">
      <c r="A16" s="2">
        <v>2015</v>
      </c>
      <c r="B16" s="2">
        <v>3</v>
      </c>
      <c r="C16" s="14">
        <v>1134922.3000000003</v>
      </c>
      <c r="D16" s="14">
        <v>1095873.6933138578</v>
      </c>
      <c r="E16" s="14">
        <v>31314</v>
      </c>
      <c r="F16" s="14">
        <v>1800799.7000000002</v>
      </c>
      <c r="G16" s="14">
        <v>1760434.7451101595</v>
      </c>
      <c r="H16" s="14">
        <v>2417</v>
      </c>
    </row>
    <row r="17" spans="1:8" x14ac:dyDescent="0.2">
      <c r="A17" s="2">
        <v>2015</v>
      </c>
      <c r="B17" s="2">
        <v>4</v>
      </c>
      <c r="C17" s="14">
        <v>801956.20000000007</v>
      </c>
      <c r="D17" s="14">
        <v>847664.69237305224</v>
      </c>
      <c r="E17" s="14">
        <v>31394</v>
      </c>
      <c r="F17" s="14">
        <v>1569383.3</v>
      </c>
      <c r="G17" s="14">
        <v>1616394.6947685818</v>
      </c>
      <c r="H17" s="14">
        <v>2409</v>
      </c>
    </row>
    <row r="18" spans="1:8" x14ac:dyDescent="0.2">
      <c r="A18" s="2">
        <v>2015</v>
      </c>
      <c r="B18" s="2">
        <v>5</v>
      </c>
      <c r="C18" s="14">
        <v>582574.80000000005</v>
      </c>
      <c r="D18" s="14">
        <v>613941.59222373052</v>
      </c>
      <c r="E18" s="14">
        <v>31533</v>
      </c>
      <c r="F18" s="14">
        <v>1424493.7</v>
      </c>
      <c r="G18" s="14">
        <v>1456745.193777103</v>
      </c>
      <c r="H18" s="14">
        <v>2416</v>
      </c>
    </row>
    <row r="19" spans="1:8" x14ac:dyDescent="0.2">
      <c r="A19" s="2">
        <v>2015</v>
      </c>
      <c r="B19" s="2">
        <v>6</v>
      </c>
      <c r="C19" s="14">
        <v>472232.30000000005</v>
      </c>
      <c r="D19" s="14">
        <v>458106.54161494033</v>
      </c>
      <c r="E19" s="14">
        <v>31715</v>
      </c>
      <c r="F19" s="14">
        <v>1427949.4</v>
      </c>
      <c r="G19" s="14">
        <v>1413479.7377827794</v>
      </c>
      <c r="H19" s="14">
        <v>2418</v>
      </c>
    </row>
    <row r="20" spans="1:8" x14ac:dyDescent="0.2">
      <c r="A20" s="2">
        <v>2015</v>
      </c>
      <c r="B20" s="2">
        <v>7</v>
      </c>
      <c r="C20" s="14">
        <v>378966.10000000003</v>
      </c>
      <c r="D20" s="14">
        <v>375904.6127734257</v>
      </c>
      <c r="E20" s="14">
        <v>31703</v>
      </c>
      <c r="F20" s="14">
        <v>1245950.2000000002</v>
      </c>
      <c r="G20" s="14">
        <v>1242817.0764925675</v>
      </c>
      <c r="H20" s="14">
        <v>2412</v>
      </c>
    </row>
    <row r="21" spans="1:8" x14ac:dyDescent="0.2">
      <c r="A21" s="2">
        <v>2015</v>
      </c>
      <c r="B21" s="2">
        <v>8</v>
      </c>
      <c r="C21" s="14">
        <v>397845.9</v>
      </c>
      <c r="D21" s="14">
        <v>365604.35187338159</v>
      </c>
      <c r="E21" s="14">
        <v>31854</v>
      </c>
      <c r="F21" s="14">
        <v>1309040.9000000001</v>
      </c>
      <c r="G21" s="14">
        <v>1276106.1601926875</v>
      </c>
      <c r="H21" s="14">
        <v>2417</v>
      </c>
    </row>
    <row r="22" spans="1:8" x14ac:dyDescent="0.2">
      <c r="A22" s="2">
        <v>2015</v>
      </c>
      <c r="B22" s="2">
        <v>9</v>
      </c>
      <c r="C22" s="14">
        <v>385973.70000000007</v>
      </c>
      <c r="D22" s="14">
        <v>378148.80509404076</v>
      </c>
      <c r="E22" s="14">
        <v>31909</v>
      </c>
      <c r="F22" s="14">
        <v>1247067.6000000001</v>
      </c>
      <c r="G22" s="14">
        <v>1239074.6315518727</v>
      </c>
      <c r="H22" s="14">
        <v>2420</v>
      </c>
    </row>
    <row r="23" spans="1:8" x14ac:dyDescent="0.2">
      <c r="A23" s="2">
        <v>2015</v>
      </c>
      <c r="B23" s="2">
        <v>10</v>
      </c>
      <c r="C23" s="14">
        <v>476692.2</v>
      </c>
      <c r="D23" s="14">
        <v>462485.28570238291</v>
      </c>
      <c r="E23" s="14">
        <v>32084</v>
      </c>
      <c r="F23" s="14">
        <v>1349201.9</v>
      </c>
      <c r="G23" s="14">
        <v>1334688.3064111555</v>
      </c>
      <c r="H23" s="14">
        <v>2431</v>
      </c>
    </row>
    <row r="24" spans="1:8" x14ac:dyDescent="0.2">
      <c r="A24" s="2">
        <v>2015</v>
      </c>
      <c r="B24" s="2">
        <v>11</v>
      </c>
      <c r="C24" s="14">
        <v>622710.20000000007</v>
      </c>
      <c r="D24" s="14">
        <v>698229.86680461979</v>
      </c>
      <c r="E24" s="14">
        <v>32271</v>
      </c>
      <c r="F24" s="14">
        <v>1425581.4</v>
      </c>
      <c r="G24" s="14">
        <v>1502804.8450639683</v>
      </c>
      <c r="H24" s="14">
        <v>2445</v>
      </c>
    </row>
    <row r="25" spans="1:8" x14ac:dyDescent="0.2">
      <c r="A25" s="2">
        <v>2015</v>
      </c>
      <c r="B25" s="2">
        <v>12</v>
      </c>
      <c r="C25" s="14">
        <v>905010.9</v>
      </c>
      <c r="D25" s="14">
        <v>1073842.1795556161</v>
      </c>
      <c r="E25" s="14">
        <v>32492</v>
      </c>
      <c r="F25" s="14">
        <v>1609696.9</v>
      </c>
      <c r="G25" s="14">
        <v>1781687.8294636786</v>
      </c>
      <c r="H25" s="14">
        <v>2450</v>
      </c>
    </row>
    <row r="26" spans="1:8" x14ac:dyDescent="0.2">
      <c r="A26" s="2">
        <v>2016</v>
      </c>
      <c r="B26" s="2">
        <v>1</v>
      </c>
      <c r="C26" s="14">
        <v>1238046.7000000002</v>
      </c>
      <c r="D26" s="14">
        <v>974516.84343239269</v>
      </c>
      <c r="E26" s="14">
        <v>32581</v>
      </c>
      <c r="F26" s="14">
        <v>1919862.5</v>
      </c>
      <c r="G26" s="14">
        <v>1652336.8989608267</v>
      </c>
      <c r="H26" s="14">
        <v>2452</v>
      </c>
    </row>
    <row r="27" spans="1:8" x14ac:dyDescent="0.2">
      <c r="A27" s="2">
        <v>2016</v>
      </c>
      <c r="B27" s="2">
        <v>2</v>
      </c>
      <c r="C27" s="14">
        <v>1417447.3</v>
      </c>
      <c r="D27" s="14">
        <v>1347870.3801213847</v>
      </c>
      <c r="E27" s="14">
        <v>32809</v>
      </c>
      <c r="F27" s="14">
        <v>1952670</v>
      </c>
      <c r="G27" s="14">
        <v>1882324.3444613896</v>
      </c>
      <c r="H27" s="14">
        <v>2458</v>
      </c>
    </row>
    <row r="28" spans="1:8" x14ac:dyDescent="0.2">
      <c r="A28" s="2">
        <v>2016</v>
      </c>
      <c r="B28" s="2">
        <v>3</v>
      </c>
      <c r="C28" s="14">
        <v>1187946.4000000001</v>
      </c>
      <c r="D28" s="14">
        <v>1145639.0702050051</v>
      </c>
      <c r="E28" s="14">
        <v>33018</v>
      </c>
      <c r="F28" s="14">
        <v>1741822.4</v>
      </c>
      <c r="G28" s="14">
        <v>1699012.5177767146</v>
      </c>
      <c r="H28" s="14">
        <v>2474</v>
      </c>
    </row>
    <row r="29" spans="1:8" x14ac:dyDescent="0.2">
      <c r="A29" s="2">
        <v>2016</v>
      </c>
      <c r="B29" s="2">
        <v>4</v>
      </c>
      <c r="C29" s="14">
        <v>1013242</v>
      </c>
      <c r="D29" s="14">
        <v>1063978.1411386027</v>
      </c>
      <c r="E29" s="14">
        <v>33181</v>
      </c>
      <c r="F29" s="14">
        <v>1676358.9</v>
      </c>
      <c r="G29" s="14">
        <v>1727627.3624164341</v>
      </c>
      <c r="H29" s="14">
        <v>2481</v>
      </c>
    </row>
    <row r="30" spans="1:8" x14ac:dyDescent="0.2">
      <c r="A30" s="2">
        <v>2016</v>
      </c>
      <c r="B30" s="2">
        <v>5</v>
      </c>
      <c r="C30" s="14">
        <v>713392.4</v>
      </c>
      <c r="D30" s="14">
        <v>722594.99292397674</v>
      </c>
      <c r="E30" s="14">
        <v>33354</v>
      </c>
      <c r="F30" s="14">
        <v>1510529</v>
      </c>
      <c r="G30" s="14">
        <v>1519812.3684159431</v>
      </c>
      <c r="H30" s="14">
        <v>2489</v>
      </c>
    </row>
    <row r="31" spans="1:8" x14ac:dyDescent="0.2">
      <c r="A31" s="2">
        <v>2016</v>
      </c>
      <c r="B31" s="2">
        <v>6</v>
      </c>
      <c r="C31" s="14">
        <v>492833.10000000003</v>
      </c>
      <c r="D31" s="14">
        <v>516869.02196355397</v>
      </c>
      <c r="E31" s="14">
        <v>33472</v>
      </c>
      <c r="F31" s="14">
        <v>1347722.5</v>
      </c>
      <c r="G31" s="14">
        <v>1371821.3510075996</v>
      </c>
      <c r="H31" s="14">
        <v>2482</v>
      </c>
    </row>
    <row r="32" spans="1:8" x14ac:dyDescent="0.2">
      <c r="A32" s="2">
        <v>2016</v>
      </c>
      <c r="B32" s="2">
        <v>7</v>
      </c>
      <c r="C32" s="14">
        <v>373587.9</v>
      </c>
      <c r="D32" s="14">
        <v>420710.76765413501</v>
      </c>
      <c r="E32" s="14">
        <v>33558</v>
      </c>
      <c r="F32" s="14">
        <v>1251803.6000000001</v>
      </c>
      <c r="G32" s="14">
        <v>1299265.6183666945</v>
      </c>
      <c r="H32" s="14">
        <v>2499</v>
      </c>
    </row>
    <row r="33" spans="1:8" x14ac:dyDescent="0.2">
      <c r="A33" s="2">
        <v>2016</v>
      </c>
      <c r="B33" s="2">
        <v>8</v>
      </c>
      <c r="C33" s="14">
        <v>360316.89999999997</v>
      </c>
      <c r="D33" s="14">
        <v>393897.16001619789</v>
      </c>
      <c r="E33" s="14">
        <v>33689</v>
      </c>
      <c r="F33" s="14">
        <v>1229596.0999999999</v>
      </c>
      <c r="G33" s="14">
        <v>1263378.4272933081</v>
      </c>
      <c r="H33" s="14">
        <v>2505</v>
      </c>
    </row>
    <row r="34" spans="1:8" x14ac:dyDescent="0.2">
      <c r="A34" s="2">
        <v>2016</v>
      </c>
      <c r="B34" s="2">
        <v>9</v>
      </c>
      <c r="C34" s="14">
        <v>438335.19999999995</v>
      </c>
      <c r="D34" s="14">
        <v>472442.59062686999</v>
      </c>
      <c r="E34" s="14">
        <v>33829</v>
      </c>
      <c r="F34" s="14">
        <v>1381908.5999999999</v>
      </c>
      <c r="G34" s="14">
        <v>1416116.501062677</v>
      </c>
      <c r="H34" s="14">
        <v>2506</v>
      </c>
    </row>
    <row r="35" spans="1:8" x14ac:dyDescent="0.2">
      <c r="A35" s="2">
        <v>2016</v>
      </c>
      <c r="B35" s="2">
        <v>10</v>
      </c>
      <c r="C35" s="14">
        <v>458964.30000000005</v>
      </c>
      <c r="D35" s="14">
        <v>523199.32670033269</v>
      </c>
      <c r="E35" s="14">
        <v>34007</v>
      </c>
      <c r="F35" s="14">
        <v>1309771.0999999999</v>
      </c>
      <c r="G35" s="14">
        <v>1373990.0860138328</v>
      </c>
      <c r="H35" s="14">
        <v>2510</v>
      </c>
    </row>
    <row r="36" spans="1:8" x14ac:dyDescent="0.2">
      <c r="A36" s="2">
        <v>2016</v>
      </c>
      <c r="B36" s="2">
        <v>11</v>
      </c>
      <c r="C36" s="14">
        <v>797489.60000000009</v>
      </c>
      <c r="D36" s="14">
        <v>854466.76531193801</v>
      </c>
      <c r="E36" s="14">
        <v>34210</v>
      </c>
      <c r="F36" s="14">
        <v>1534774.4</v>
      </c>
      <c r="G36" s="14">
        <v>1591709.6474947128</v>
      </c>
      <c r="H36" s="14">
        <v>2523</v>
      </c>
    </row>
    <row r="37" spans="1:8" x14ac:dyDescent="0.2">
      <c r="A37" s="2">
        <v>2016</v>
      </c>
      <c r="B37" s="2">
        <v>12</v>
      </c>
      <c r="C37" s="14">
        <v>1056957.9000000001</v>
      </c>
      <c r="D37" s="14">
        <v>1129807.3121096462</v>
      </c>
      <c r="E37" s="14">
        <v>34479</v>
      </c>
      <c r="F37" s="14">
        <v>1635432.5</v>
      </c>
      <c r="G37" s="14">
        <v>1708472.6825402898</v>
      </c>
      <c r="H37" s="14">
        <v>2551</v>
      </c>
    </row>
    <row r="38" spans="1:8" x14ac:dyDescent="0.2">
      <c r="A38" s="2">
        <v>2017</v>
      </c>
      <c r="B38" s="2">
        <v>1</v>
      </c>
      <c r="C38" s="14">
        <v>1313098.8999999999</v>
      </c>
      <c r="D38" s="14">
        <v>1456505.1655997736</v>
      </c>
      <c r="E38" s="14">
        <v>34034</v>
      </c>
      <c r="F38" s="14">
        <v>1956441</v>
      </c>
      <c r="G38" s="14">
        <v>2098850.7463474013</v>
      </c>
      <c r="H38" s="14">
        <v>2497</v>
      </c>
    </row>
    <row r="39" spans="1:8" x14ac:dyDescent="0.2">
      <c r="A39" s="2">
        <v>2017</v>
      </c>
      <c r="B39" s="2">
        <v>2</v>
      </c>
      <c r="C39" s="14">
        <v>1216021.6999999997</v>
      </c>
      <c r="D39" s="14">
        <v>1275060.7539299929</v>
      </c>
      <c r="E39" s="14">
        <v>34257</v>
      </c>
      <c r="F39" s="14">
        <v>1801856.2</v>
      </c>
      <c r="G39" s="14">
        <v>1860799.585573911</v>
      </c>
      <c r="H39" s="14">
        <v>2527</v>
      </c>
    </row>
    <row r="40" spans="1:8" x14ac:dyDescent="0.2">
      <c r="A40" s="2">
        <v>2017</v>
      </c>
      <c r="B40" s="2">
        <v>3</v>
      </c>
      <c r="C40" s="14">
        <v>1164821.2000000002</v>
      </c>
      <c r="D40" s="14">
        <v>1200413.815894319</v>
      </c>
      <c r="E40" s="14">
        <v>34582</v>
      </c>
      <c r="F40" s="14">
        <v>1736692.8000000003</v>
      </c>
      <c r="G40" s="14">
        <v>1772251.4554613379</v>
      </c>
      <c r="H40" s="14">
        <v>2553</v>
      </c>
    </row>
    <row r="41" spans="1:8" x14ac:dyDescent="0.2">
      <c r="A41" s="2">
        <v>2017</v>
      </c>
      <c r="B41" s="2">
        <v>4</v>
      </c>
      <c r="C41" s="14">
        <v>1080648.5</v>
      </c>
      <c r="D41" s="14">
        <v>1048925.4441183843</v>
      </c>
      <c r="E41" s="14">
        <v>34634</v>
      </c>
      <c r="F41" s="14">
        <v>1712894.7000000002</v>
      </c>
      <c r="G41" s="14">
        <v>1681384.9733012861</v>
      </c>
      <c r="H41" s="14">
        <v>2542</v>
      </c>
    </row>
    <row r="42" spans="1:8" x14ac:dyDescent="0.2">
      <c r="A42" s="2">
        <v>2017</v>
      </c>
      <c r="B42" s="2">
        <v>5</v>
      </c>
      <c r="C42" s="14">
        <v>743686.6</v>
      </c>
      <c r="D42" s="14">
        <v>784120.66811597615</v>
      </c>
      <c r="E42" s="14">
        <v>34856</v>
      </c>
      <c r="F42" s="14">
        <v>1442975.9000000001</v>
      </c>
      <c r="G42" s="14">
        <v>1482946.1766463923</v>
      </c>
      <c r="H42" s="14">
        <v>2546</v>
      </c>
    </row>
    <row r="43" spans="1:8" x14ac:dyDescent="0.2">
      <c r="A43" s="2">
        <v>2017</v>
      </c>
      <c r="B43" s="2">
        <v>6</v>
      </c>
      <c r="C43" s="14">
        <v>526064.80000000005</v>
      </c>
      <c r="D43" s="14">
        <v>523316.78054110421</v>
      </c>
      <c r="E43" s="14">
        <v>35009</v>
      </c>
      <c r="F43" s="14">
        <v>1298646.8999999999</v>
      </c>
      <c r="G43" s="14">
        <v>1295924.8644611672</v>
      </c>
      <c r="H43" s="14">
        <v>2562</v>
      </c>
    </row>
    <row r="44" spans="1:8" x14ac:dyDescent="0.2">
      <c r="A44" s="2">
        <v>2017</v>
      </c>
      <c r="B44" s="2">
        <v>7</v>
      </c>
      <c r="C44" s="14">
        <v>445364.5</v>
      </c>
      <c r="D44" s="14">
        <v>435412.29666357476</v>
      </c>
      <c r="E44" s="14">
        <v>35047</v>
      </c>
      <c r="F44" s="14">
        <v>1341881.2</v>
      </c>
      <c r="G44" s="14">
        <v>1332064.6187578761</v>
      </c>
      <c r="H44" s="14">
        <v>2554</v>
      </c>
    </row>
    <row r="45" spans="1:8" x14ac:dyDescent="0.2">
      <c r="A45" s="2">
        <v>2017</v>
      </c>
      <c r="B45" s="2">
        <v>8</v>
      </c>
      <c r="C45" s="14">
        <v>409787</v>
      </c>
      <c r="D45" s="14">
        <v>405622.42786032922</v>
      </c>
      <c r="E45" s="14">
        <v>35448</v>
      </c>
      <c r="F45" s="14">
        <v>1298840.3</v>
      </c>
      <c r="G45" s="14">
        <v>1294761.6149019848</v>
      </c>
      <c r="H45" s="14">
        <v>2564</v>
      </c>
    </row>
    <row r="46" spans="1:8" x14ac:dyDescent="0.2">
      <c r="A46" s="2">
        <v>2017</v>
      </c>
      <c r="B46" s="2">
        <v>9</v>
      </c>
      <c r="C46" s="14">
        <v>434683.2</v>
      </c>
      <c r="D46" s="14">
        <v>421318.20185588388</v>
      </c>
      <c r="E46" s="14">
        <v>35529</v>
      </c>
      <c r="F46" s="14">
        <v>1205789.3</v>
      </c>
      <c r="G46" s="14">
        <v>1192779.6392675487</v>
      </c>
      <c r="H46" s="14">
        <v>2557</v>
      </c>
    </row>
    <row r="47" spans="1:8" x14ac:dyDescent="0.2">
      <c r="A47" s="2">
        <v>2017</v>
      </c>
      <c r="B47" s="2">
        <v>10</v>
      </c>
      <c r="C47" s="14">
        <v>491598.5</v>
      </c>
      <c r="D47" s="14">
        <v>425941.29469195486</v>
      </c>
      <c r="E47" s="14">
        <v>35633</v>
      </c>
      <c r="F47" s="14">
        <v>1465267.6</v>
      </c>
      <c r="G47" s="14">
        <v>1401092.2066546322</v>
      </c>
      <c r="H47" s="14">
        <v>2571</v>
      </c>
    </row>
    <row r="48" spans="1:8" x14ac:dyDescent="0.2">
      <c r="A48" s="2">
        <v>2017</v>
      </c>
      <c r="B48" s="2">
        <v>11</v>
      </c>
      <c r="C48" s="14">
        <v>829650.29999999993</v>
      </c>
      <c r="D48" s="14">
        <v>789266.32749581907</v>
      </c>
      <c r="E48" s="14">
        <v>35782</v>
      </c>
      <c r="F48" s="14">
        <v>1454335.0999999999</v>
      </c>
      <c r="G48" s="14">
        <v>1414927.6998327435</v>
      </c>
      <c r="H48" s="14">
        <v>2577</v>
      </c>
    </row>
    <row r="49" spans="1:8" x14ac:dyDescent="0.2">
      <c r="A49" s="2">
        <v>2017</v>
      </c>
      <c r="B49" s="2">
        <v>12</v>
      </c>
      <c r="C49" s="14">
        <v>1156888.6000000001</v>
      </c>
      <c r="D49" s="14">
        <v>1209298.0014007655</v>
      </c>
      <c r="E49" s="14">
        <v>36130</v>
      </c>
      <c r="F49" s="14">
        <v>1796173.8</v>
      </c>
      <c r="G49" s="14">
        <v>1846215.1490105242</v>
      </c>
      <c r="H49" s="14">
        <v>2546</v>
      </c>
    </row>
    <row r="50" spans="1:8" x14ac:dyDescent="0.2">
      <c r="A50" s="2">
        <v>2018</v>
      </c>
      <c r="B50" s="2">
        <v>1</v>
      </c>
      <c r="C50" s="14">
        <v>1659014.4999999998</v>
      </c>
      <c r="D50" s="14">
        <v>1710309.3470112346</v>
      </c>
      <c r="E50" s="14">
        <v>36617</v>
      </c>
      <c r="F50" s="14">
        <v>2130841.1</v>
      </c>
      <c r="G50" s="14">
        <v>2180382.9780772952</v>
      </c>
      <c r="H50" s="14">
        <v>2614</v>
      </c>
    </row>
    <row r="51" spans="1:8" x14ac:dyDescent="0.2">
      <c r="A51" s="2">
        <v>2018</v>
      </c>
      <c r="B51" s="2">
        <v>2</v>
      </c>
      <c r="C51" s="14">
        <v>1434210.5000000002</v>
      </c>
      <c r="D51" s="14">
        <v>1588144.6816729945</v>
      </c>
      <c r="E51" s="14">
        <v>36567</v>
      </c>
      <c r="F51" s="14">
        <v>1945302.2999999998</v>
      </c>
      <c r="G51" s="14">
        <v>2092979.5585758307</v>
      </c>
      <c r="H51" s="14">
        <v>2594</v>
      </c>
    </row>
    <row r="52" spans="1:8" x14ac:dyDescent="0.2">
      <c r="A52" s="2">
        <v>2018</v>
      </c>
      <c r="B52" s="2">
        <v>3</v>
      </c>
      <c r="C52" s="14">
        <v>1180184.9000000001</v>
      </c>
      <c r="D52" s="14">
        <v>1388602.2106437236</v>
      </c>
      <c r="E52" s="14">
        <v>36763</v>
      </c>
      <c r="F52" s="14">
        <v>1816652.1</v>
      </c>
      <c r="G52" s="14">
        <v>2015820.690167126</v>
      </c>
      <c r="H52" s="14">
        <v>2599</v>
      </c>
    </row>
    <row r="53" spans="1:8" x14ac:dyDescent="0.2">
      <c r="A53" s="2">
        <v>2018</v>
      </c>
      <c r="B53" s="2">
        <v>4</v>
      </c>
      <c r="C53" s="14">
        <v>1246400.2</v>
      </c>
      <c r="D53" s="14">
        <v>1305351.0862480004</v>
      </c>
      <c r="E53" s="14">
        <v>36969</v>
      </c>
      <c r="F53" s="14">
        <v>1826404.2999999998</v>
      </c>
      <c r="G53" s="14">
        <v>1882452.3541048765</v>
      </c>
      <c r="H53" s="14">
        <v>2601</v>
      </c>
    </row>
    <row r="54" spans="1:8" x14ac:dyDescent="0.2">
      <c r="A54" s="2">
        <v>2018</v>
      </c>
      <c r="B54" s="2">
        <v>5</v>
      </c>
      <c r="C54" s="14">
        <v>836025.3</v>
      </c>
      <c r="D54" s="14">
        <v>915499.01825483306</v>
      </c>
      <c r="E54" s="14">
        <v>37062</v>
      </c>
      <c r="F54" s="14">
        <v>1592271.9000000001</v>
      </c>
      <c r="G54" s="14">
        <v>1668174.2455137537</v>
      </c>
      <c r="H54" s="14">
        <v>2620</v>
      </c>
    </row>
    <row r="55" spans="1:8" x14ac:dyDescent="0.2">
      <c r="A55" s="2">
        <v>2018</v>
      </c>
      <c r="B55" s="2">
        <v>6</v>
      </c>
      <c r="C55" s="14">
        <v>617675.29999999993</v>
      </c>
      <c r="D55" s="14">
        <v>644821.4587611045</v>
      </c>
      <c r="E55" s="14">
        <v>37369</v>
      </c>
      <c r="F55" s="14">
        <v>1539431.2</v>
      </c>
      <c r="G55" s="14">
        <v>1565024.7834249453</v>
      </c>
      <c r="H55" s="14">
        <v>2609</v>
      </c>
    </row>
    <row r="56" spans="1:8" x14ac:dyDescent="0.2">
      <c r="A56" s="2">
        <v>2018</v>
      </c>
      <c r="B56" s="2">
        <v>7</v>
      </c>
      <c r="C56" s="14">
        <v>464166.09999999992</v>
      </c>
      <c r="D56" s="14">
        <v>481924.34046479291</v>
      </c>
      <c r="E56" s="14">
        <v>37514</v>
      </c>
      <c r="F56" s="14">
        <v>1351370.2000000002</v>
      </c>
      <c r="G56" s="14">
        <v>1367998.9784771162</v>
      </c>
      <c r="H56" s="14">
        <v>2603</v>
      </c>
    </row>
    <row r="57" spans="1:8" x14ac:dyDescent="0.2">
      <c r="A57" s="2">
        <v>2018</v>
      </c>
      <c r="B57" s="2">
        <v>8</v>
      </c>
      <c r="C57" s="14">
        <v>425347.2</v>
      </c>
      <c r="D57" s="14">
        <v>426107.41671124648</v>
      </c>
      <c r="E57" s="14">
        <v>37688</v>
      </c>
      <c r="F57" s="14">
        <v>1321727.2000000002</v>
      </c>
      <c r="G57" s="14">
        <v>1322438.9301764227</v>
      </c>
      <c r="H57" s="14">
        <v>2615</v>
      </c>
    </row>
    <row r="58" spans="1:8" x14ac:dyDescent="0.2">
      <c r="A58" s="2">
        <v>2018</v>
      </c>
      <c r="B58" s="2">
        <v>9</v>
      </c>
      <c r="C58" s="14">
        <v>505478.70000000007</v>
      </c>
      <c r="D58" s="14">
        <v>488876.87355161388</v>
      </c>
      <c r="E58" s="14">
        <v>37943</v>
      </c>
      <c r="F58" s="14">
        <v>1444188.6</v>
      </c>
      <c r="G58" s="14">
        <v>1428673.9665565386</v>
      </c>
      <c r="H58" s="14">
        <v>2628</v>
      </c>
    </row>
    <row r="59" spans="1:8" x14ac:dyDescent="0.2">
      <c r="A59" s="2">
        <v>2018</v>
      </c>
      <c r="B59" s="2">
        <v>10</v>
      </c>
      <c r="C59" s="14">
        <v>475308.29999999993</v>
      </c>
      <c r="D59" s="14">
        <v>546802.5781679817</v>
      </c>
      <c r="E59" s="14">
        <v>38201</v>
      </c>
      <c r="F59" s="14">
        <v>1325117.0999999999</v>
      </c>
      <c r="G59" s="14">
        <v>1391908.9728977398</v>
      </c>
      <c r="H59" s="14">
        <v>2645</v>
      </c>
    </row>
    <row r="60" spans="1:8" x14ac:dyDescent="0.2">
      <c r="A60" s="2">
        <v>2018</v>
      </c>
      <c r="B60" s="2">
        <v>11</v>
      </c>
      <c r="C60" s="14">
        <v>752151.4</v>
      </c>
      <c r="D60" s="14">
        <v>846836.90967853356</v>
      </c>
      <c r="E60" s="14">
        <v>38401</v>
      </c>
      <c r="F60" s="14">
        <v>1532223.5000000002</v>
      </c>
      <c r="G60" s="14">
        <v>1620162.5220097555</v>
      </c>
      <c r="H60" s="14">
        <v>2644</v>
      </c>
    </row>
    <row r="61" spans="1:8" x14ac:dyDescent="0.2">
      <c r="A61" s="2">
        <v>2018</v>
      </c>
      <c r="B61" s="2">
        <v>12</v>
      </c>
      <c r="C61" s="14">
        <v>1201159.7999999998</v>
      </c>
      <c r="D61" s="14">
        <v>1291618.8397591142</v>
      </c>
      <c r="E61" s="14">
        <v>38721</v>
      </c>
      <c r="F61" s="14">
        <v>1852492</v>
      </c>
      <c r="G61" s="14">
        <v>1935860.3261102587</v>
      </c>
      <c r="H61" s="14">
        <v>2647</v>
      </c>
    </row>
    <row r="62" spans="1:8" x14ac:dyDescent="0.2">
      <c r="A62" s="2">
        <v>2019</v>
      </c>
      <c r="B62" s="2">
        <v>1</v>
      </c>
      <c r="C62" s="14">
        <v>1655616.9</v>
      </c>
      <c r="D62" s="14">
        <v>1764858.9021655002</v>
      </c>
      <c r="E62" s="14">
        <v>38975</v>
      </c>
      <c r="F62" s="14">
        <v>2107235.7000000002</v>
      </c>
      <c r="G62" s="14">
        <v>2207228.7956925775</v>
      </c>
      <c r="H62" s="14">
        <v>2651</v>
      </c>
    </row>
    <row r="63" spans="1:8" x14ac:dyDescent="0.2">
      <c r="A63" s="2">
        <v>2019</v>
      </c>
      <c r="B63" s="2">
        <v>2</v>
      </c>
      <c r="C63" s="14">
        <v>1521808.2000000002</v>
      </c>
      <c r="D63" s="14">
        <v>1609288.7580744934</v>
      </c>
      <c r="E63" s="14">
        <v>39143</v>
      </c>
      <c r="F63" s="14">
        <v>2009742.8</v>
      </c>
      <c r="G63" s="14">
        <v>2090345.6246550065</v>
      </c>
      <c r="H63" s="14">
        <v>2678</v>
      </c>
    </row>
    <row r="64" spans="1:8" x14ac:dyDescent="0.2">
      <c r="A64" s="2">
        <v>2019</v>
      </c>
      <c r="B64" s="2">
        <v>3</v>
      </c>
      <c r="C64" s="14">
        <v>1223861.1999999997</v>
      </c>
      <c r="D64" s="14">
        <v>1444681.9135428483</v>
      </c>
      <c r="E64" s="14">
        <v>39445</v>
      </c>
      <c r="F64" s="14">
        <v>1803664.2999999998</v>
      </c>
      <c r="G64" s="14">
        <v>2005598.5521812281</v>
      </c>
      <c r="H64" s="14">
        <v>2676</v>
      </c>
    </row>
    <row r="65" spans="1:8" x14ac:dyDescent="0.2">
      <c r="A65" s="2">
        <v>2019</v>
      </c>
      <c r="B65" s="2">
        <v>4</v>
      </c>
      <c r="C65" s="14">
        <v>1175157.5999999999</v>
      </c>
      <c r="D65" s="14">
        <v>1239091.4355223661</v>
      </c>
      <c r="E65" s="14">
        <v>39644</v>
      </c>
      <c r="F65" s="14">
        <v>1777071.5999999999</v>
      </c>
      <c r="G65" s="14">
        <v>1835539.5080397015</v>
      </c>
      <c r="H65" s="14">
        <v>2687</v>
      </c>
    </row>
    <row r="66" spans="1:8" x14ac:dyDescent="0.2">
      <c r="A66" s="2">
        <v>2019</v>
      </c>
      <c r="B66" s="2">
        <v>5</v>
      </c>
      <c r="C66" s="14">
        <v>872428.1</v>
      </c>
      <c r="D66" s="14">
        <v>936512.86190615024</v>
      </c>
      <c r="E66" s="14">
        <v>39763</v>
      </c>
      <c r="F66" s="14">
        <v>1663783.0999999999</v>
      </c>
      <c r="G66" s="14">
        <v>1722253.8448371748</v>
      </c>
      <c r="H66" s="14">
        <v>2687</v>
      </c>
    </row>
    <row r="67" spans="1:8" x14ac:dyDescent="0.2">
      <c r="A67" s="2">
        <v>2019</v>
      </c>
      <c r="B67" s="2">
        <v>6</v>
      </c>
      <c r="C67" s="14">
        <v>536643.4</v>
      </c>
      <c r="D67" s="14">
        <v>595977.76490106562</v>
      </c>
      <c r="E67" s="14">
        <v>39945</v>
      </c>
      <c r="F67" s="14">
        <v>1394332.8</v>
      </c>
      <c r="G67" s="14">
        <v>1448374.6452507088</v>
      </c>
      <c r="H67" s="14">
        <v>2693</v>
      </c>
    </row>
    <row r="68" spans="1:8" x14ac:dyDescent="0.2">
      <c r="A68" s="2">
        <v>2019</v>
      </c>
      <c r="B68" s="2">
        <v>7</v>
      </c>
      <c r="C68" s="14">
        <v>472428.19999999995</v>
      </c>
      <c r="D68" s="14">
        <v>482562.73082995188</v>
      </c>
      <c r="E68" s="14">
        <v>40142</v>
      </c>
      <c r="F68" s="14">
        <v>1407782</v>
      </c>
      <c r="G68" s="14">
        <v>1417004.0909610577</v>
      </c>
      <c r="H68" s="14">
        <v>2702</v>
      </c>
    </row>
    <row r="69" spans="1:8" x14ac:dyDescent="0.2">
      <c r="A69" s="2">
        <v>2019</v>
      </c>
      <c r="B69" s="2">
        <v>8</v>
      </c>
      <c r="C69" s="14">
        <v>471556.4</v>
      </c>
      <c r="D69" s="14">
        <v>456426.48953985702</v>
      </c>
      <c r="E69" s="14">
        <v>40396</v>
      </c>
      <c r="F69" s="14">
        <v>1362971.4999999998</v>
      </c>
      <c r="G69" s="14">
        <v>1349305.4310668441</v>
      </c>
      <c r="H69" s="14">
        <v>2698</v>
      </c>
    </row>
    <row r="70" spans="1:8" x14ac:dyDescent="0.2">
      <c r="A70" s="2">
        <v>2019</v>
      </c>
      <c r="B70" s="2">
        <v>9</v>
      </c>
      <c r="C70" s="14">
        <v>510543.80000000005</v>
      </c>
      <c r="D70" s="14">
        <v>547839.14501647989</v>
      </c>
      <c r="E70" s="14">
        <v>40594</v>
      </c>
      <c r="F70" s="14">
        <v>1455419.0000000002</v>
      </c>
      <c r="G70" s="14">
        <v>1488960.8407540622</v>
      </c>
      <c r="H70" s="14">
        <v>2700</v>
      </c>
    </row>
    <row r="71" spans="1:8" x14ac:dyDescent="0.2">
      <c r="A71" s="2">
        <v>2019</v>
      </c>
      <c r="B71" s="2">
        <v>10</v>
      </c>
      <c r="C71" s="14">
        <v>560792.89999999991</v>
      </c>
      <c r="D71" s="14">
        <v>643557.5766364591</v>
      </c>
      <c r="E71" s="14">
        <v>40840</v>
      </c>
      <c r="F71" s="14">
        <v>1445607</v>
      </c>
      <c r="G71" s="14">
        <v>1519774.345430935</v>
      </c>
      <c r="H71" s="14">
        <v>2706</v>
      </c>
    </row>
    <row r="72" spans="1:8" x14ac:dyDescent="0.2">
      <c r="A72" s="2">
        <v>2019</v>
      </c>
      <c r="B72" s="2">
        <v>11</v>
      </c>
      <c r="C72" s="14">
        <v>739450.90000000014</v>
      </c>
      <c r="D72" s="14">
        <v>957374.64924419066</v>
      </c>
      <c r="E72" s="14">
        <v>41122</v>
      </c>
      <c r="F72" s="14">
        <v>1523825.9000000001</v>
      </c>
      <c r="G72" s="14">
        <v>1718897.2124655249</v>
      </c>
      <c r="H72" s="14">
        <v>2721</v>
      </c>
    </row>
    <row r="73" spans="1:8" x14ac:dyDescent="0.2">
      <c r="A73" s="2">
        <v>2019</v>
      </c>
      <c r="B73" s="2">
        <v>12</v>
      </c>
      <c r="C73" s="14">
        <v>1358056.3</v>
      </c>
      <c r="D73" s="14">
        <v>1449156.3168673581</v>
      </c>
      <c r="E73" s="14">
        <v>41467</v>
      </c>
      <c r="F73" s="14">
        <v>1961015.2</v>
      </c>
      <c r="G73" s="14">
        <v>2042432.2210609482</v>
      </c>
      <c r="H73" s="14">
        <v>2738</v>
      </c>
    </row>
    <row r="74" spans="1:8" x14ac:dyDescent="0.2">
      <c r="A74" s="2">
        <v>2020</v>
      </c>
      <c r="B74" s="2">
        <v>1</v>
      </c>
      <c r="C74" s="14">
        <v>1654652.2000000004</v>
      </c>
      <c r="D74" s="14">
        <v>1912791.1210078762</v>
      </c>
      <c r="E74" s="14">
        <v>41769</v>
      </c>
      <c r="F74" s="14">
        <v>2234755</v>
      </c>
      <c r="G74" s="14">
        <v>2464197.5706704543</v>
      </c>
      <c r="H74" s="14">
        <v>2746</v>
      </c>
    </row>
    <row r="75" spans="1:8" x14ac:dyDescent="0.2">
      <c r="A75" s="2">
        <v>2020</v>
      </c>
      <c r="B75" s="2">
        <v>2</v>
      </c>
      <c r="C75" s="14">
        <v>1479977.1000000003</v>
      </c>
      <c r="D75" s="14">
        <v>1712580.3276625881</v>
      </c>
      <c r="E75" s="14">
        <v>41951</v>
      </c>
      <c r="F75" s="14">
        <v>2069775.7000000002</v>
      </c>
      <c r="G75" s="14">
        <v>2275676.7895878782</v>
      </c>
      <c r="H75" s="14">
        <v>2748</v>
      </c>
    </row>
    <row r="76" spans="1:8" x14ac:dyDescent="0.2">
      <c r="A76" s="2">
        <v>2020</v>
      </c>
      <c r="B76" s="2">
        <v>3</v>
      </c>
      <c r="C76" s="14">
        <v>1404810.5000000002</v>
      </c>
      <c r="D76" s="14">
        <v>1583584.5611505983</v>
      </c>
      <c r="E76" s="14">
        <v>42262</v>
      </c>
      <c r="F76" s="14">
        <v>1867568.8</v>
      </c>
      <c r="G76" s="14">
        <v>2024531.3358673509</v>
      </c>
      <c r="H76" s="14">
        <v>2754</v>
      </c>
    </row>
    <row r="77" spans="1:8" x14ac:dyDescent="0.2">
      <c r="A77" s="2">
        <v>2020</v>
      </c>
      <c r="B77" s="2">
        <v>4</v>
      </c>
      <c r="C77" s="14">
        <v>1214726.1000000001</v>
      </c>
      <c r="D77" s="14">
        <v>1490189.095700148</v>
      </c>
      <c r="E77" s="14">
        <v>42542</v>
      </c>
      <c r="F77" s="14">
        <v>1241822.2999999998</v>
      </c>
      <c r="G77" s="14">
        <v>1478754.7857406591</v>
      </c>
      <c r="H77" s="14">
        <v>2756</v>
      </c>
    </row>
    <row r="78" spans="1:8" x14ac:dyDescent="0.2">
      <c r="A78" s="2">
        <v>2020</v>
      </c>
      <c r="B78" s="2">
        <v>5</v>
      </c>
      <c r="C78" s="14">
        <v>1126036.8999999999</v>
      </c>
      <c r="D78" s="14">
        <v>1276346.3204240496</v>
      </c>
      <c r="E78" s="14">
        <v>42930</v>
      </c>
      <c r="F78" s="14">
        <v>1139009.2</v>
      </c>
      <c r="G78" s="14">
        <v>1267019.3071592171</v>
      </c>
      <c r="H78" s="14">
        <v>2752</v>
      </c>
    </row>
    <row r="79" spans="1:8" x14ac:dyDescent="0.2">
      <c r="A79" s="2">
        <v>2020</v>
      </c>
      <c r="B79" s="2">
        <v>6</v>
      </c>
      <c r="C79" s="14">
        <v>827744.00000000012</v>
      </c>
      <c r="D79" s="14">
        <v>853987.24179463577</v>
      </c>
      <c r="E79" s="14">
        <v>43265</v>
      </c>
      <c r="F79" s="14">
        <v>1302875.8</v>
      </c>
      <c r="G79" s="14">
        <v>1325296.3757173668</v>
      </c>
      <c r="H79" s="14">
        <v>2773</v>
      </c>
    </row>
    <row r="80" spans="1:8" x14ac:dyDescent="0.2">
      <c r="A80" s="2">
        <v>2020</v>
      </c>
      <c r="B80" s="2">
        <v>7</v>
      </c>
      <c r="C80" s="14">
        <v>558908.69999999995</v>
      </c>
      <c r="D80" s="14">
        <v>599251.80578463606</v>
      </c>
      <c r="E80" s="14">
        <v>43542</v>
      </c>
      <c r="F80" s="14">
        <v>1302183</v>
      </c>
      <c r="G80" s="14">
        <v>1336479.47931156</v>
      </c>
      <c r="H80" s="14">
        <v>2770</v>
      </c>
    </row>
    <row r="81" spans="1:8" x14ac:dyDescent="0.2">
      <c r="A81" s="2">
        <v>2020</v>
      </c>
      <c r="B81" s="2">
        <v>8</v>
      </c>
      <c r="C81" s="14">
        <v>522184.3</v>
      </c>
      <c r="D81" s="14">
        <v>540777.86902179697</v>
      </c>
      <c r="E81" s="14">
        <v>43834</v>
      </c>
      <c r="F81" s="14">
        <v>1311596.4000000001</v>
      </c>
      <c r="G81" s="14">
        <v>1327353.9769420251</v>
      </c>
      <c r="H81" s="14">
        <v>2770</v>
      </c>
    </row>
    <row r="82" spans="1:8" x14ac:dyDescent="0.2">
      <c r="A82" s="2">
        <v>2020</v>
      </c>
      <c r="B82" s="2">
        <v>9</v>
      </c>
      <c r="C82" s="14">
        <v>547725.4</v>
      </c>
      <c r="D82" s="14">
        <v>568417.85851374501</v>
      </c>
      <c r="E82" s="14">
        <v>44018</v>
      </c>
      <c r="F82" s="14">
        <v>1307950.9000000001</v>
      </c>
      <c r="G82" s="14">
        <v>1325567.5321762296</v>
      </c>
      <c r="H82" s="14">
        <v>2782</v>
      </c>
    </row>
    <row r="83" spans="1:8" x14ac:dyDescent="0.2">
      <c r="A83" s="2">
        <v>2020</v>
      </c>
      <c r="B83" s="2">
        <v>10</v>
      </c>
      <c r="C83" s="14">
        <v>672253.8</v>
      </c>
      <c r="D83" s="14">
        <v>696571.37798952579</v>
      </c>
      <c r="E83" s="14">
        <v>44333</v>
      </c>
      <c r="F83" s="14">
        <v>1350510.8</v>
      </c>
      <c r="G83" s="14">
        <v>1371169.9257948699</v>
      </c>
      <c r="H83" s="14">
        <v>2786</v>
      </c>
    </row>
    <row r="84" spans="1:8" x14ac:dyDescent="0.2">
      <c r="A84" s="2">
        <v>2020</v>
      </c>
      <c r="B84" s="2">
        <v>11</v>
      </c>
      <c r="C84" s="14">
        <v>981817.29999999993</v>
      </c>
      <c r="D84" s="14">
        <v>1126483.4661217164</v>
      </c>
      <c r="E84" s="14">
        <v>44640</v>
      </c>
      <c r="F84" s="14">
        <v>1574874.3</v>
      </c>
      <c r="G84" s="14">
        <v>1697343.6956980193</v>
      </c>
      <c r="H84" s="14">
        <v>2796</v>
      </c>
    </row>
    <row r="85" spans="1:8" x14ac:dyDescent="0.2">
      <c r="A85" s="2">
        <v>2020</v>
      </c>
      <c r="B85" s="2">
        <v>12</v>
      </c>
      <c r="C85" s="14">
        <v>1605769.2999999998</v>
      </c>
      <c r="D85" s="14">
        <v>1732349.6160705702</v>
      </c>
      <c r="E85" s="14">
        <v>44953</v>
      </c>
      <c r="F85" s="14">
        <v>1943971.0999999999</v>
      </c>
      <c r="G85" s="14">
        <v>2050282.8309593059</v>
      </c>
      <c r="H85" s="14">
        <v>2804</v>
      </c>
    </row>
    <row r="86" spans="1:8" x14ac:dyDescent="0.2">
      <c r="A86" s="2">
        <v>2021</v>
      </c>
      <c r="B86" s="2">
        <v>1</v>
      </c>
      <c r="C86" s="14">
        <v>2003232.3</v>
      </c>
      <c r="D86" s="14">
        <v>2025187.5271403592</v>
      </c>
      <c r="E86" s="14">
        <v>45235</v>
      </c>
      <c r="F86" s="14">
        <v>2089215.3</v>
      </c>
      <c r="G86" s="14">
        <v>2107550.8406853057</v>
      </c>
      <c r="H86" s="14">
        <v>2813</v>
      </c>
    </row>
    <row r="87" spans="1:8" x14ac:dyDescent="0.2">
      <c r="A87" s="2">
        <v>2021</v>
      </c>
      <c r="B87" s="2">
        <v>2</v>
      </c>
      <c r="C87" s="14">
        <v>1737931.2999999998</v>
      </c>
      <c r="D87" s="14">
        <v>1879059.7486282652</v>
      </c>
      <c r="E87" s="14">
        <v>45627</v>
      </c>
      <c r="F87" s="14">
        <v>2126636.5</v>
      </c>
      <c r="G87" s="14">
        <v>2243456.4319839575</v>
      </c>
      <c r="H87" s="14">
        <v>2818</v>
      </c>
    </row>
    <row r="88" spans="1:8" x14ac:dyDescent="0.2">
      <c r="A88" s="2">
        <v>2021</v>
      </c>
      <c r="B88" s="2">
        <v>3</v>
      </c>
      <c r="C88" s="14">
        <v>1577543.7000000002</v>
      </c>
      <c r="D88" s="14">
        <v>1771621.68236537</v>
      </c>
      <c r="E88" s="14">
        <v>46101</v>
      </c>
      <c r="F88" s="14">
        <v>1933637.7000000002</v>
      </c>
      <c r="G88" s="14">
        <v>2092745.1347618632</v>
      </c>
      <c r="H88" s="14">
        <v>2813</v>
      </c>
    </row>
    <row r="89" spans="1:8" x14ac:dyDescent="0.2">
      <c r="A89" s="2">
        <v>2021</v>
      </c>
      <c r="B89" s="2">
        <v>4</v>
      </c>
      <c r="C89" s="14">
        <v>1539874.4000000001</v>
      </c>
      <c r="D89" s="14">
        <v>1640327.8201133525</v>
      </c>
      <c r="E89" s="14">
        <v>46373</v>
      </c>
      <c r="F89" s="14">
        <v>1881887.3</v>
      </c>
      <c r="G89" s="14">
        <v>1964342.8692385922</v>
      </c>
      <c r="H89" s="14">
        <v>2818</v>
      </c>
    </row>
    <row r="90" spans="1:8" x14ac:dyDescent="0.2">
      <c r="A90" s="2">
        <v>2021</v>
      </c>
      <c r="B90" s="2">
        <v>5</v>
      </c>
      <c r="C90" s="14">
        <v>1004273.2</v>
      </c>
      <c r="D90" s="14">
        <v>1138279.0618686008</v>
      </c>
      <c r="E90" s="14">
        <v>46659</v>
      </c>
      <c r="F90" s="14">
        <v>1528759.6</v>
      </c>
      <c r="G90" s="14">
        <v>1638283.6831456209</v>
      </c>
      <c r="H90" s="14">
        <v>2808</v>
      </c>
    </row>
    <row r="91" spans="1:8" x14ac:dyDescent="0.2">
      <c r="A91" s="2">
        <v>2021</v>
      </c>
      <c r="B91" s="2">
        <v>6</v>
      </c>
      <c r="C91" s="14">
        <v>832682.00000000023</v>
      </c>
      <c r="D91" s="14">
        <v>910216.37667713652</v>
      </c>
      <c r="E91" s="14">
        <v>46972</v>
      </c>
      <c r="F91" s="14">
        <v>1589589</v>
      </c>
      <c r="G91" s="14">
        <v>1653027.4182137575</v>
      </c>
      <c r="H91" s="14">
        <v>2821</v>
      </c>
    </row>
    <row r="92" spans="1:8" x14ac:dyDescent="0.2">
      <c r="A92" s="2">
        <v>2021</v>
      </c>
      <c r="B92" s="2">
        <v>7</v>
      </c>
      <c r="C92" s="14">
        <v>679590.1</v>
      </c>
      <c r="D92" s="14">
        <v>707743.39154379221</v>
      </c>
      <c r="E92" s="14">
        <v>47180</v>
      </c>
      <c r="F92" s="14">
        <v>1518043.7</v>
      </c>
      <c r="G92" s="14">
        <v>1540919.9773655194</v>
      </c>
      <c r="H92" s="14">
        <v>2811</v>
      </c>
    </row>
    <row r="93" spans="1:8" x14ac:dyDescent="0.2">
      <c r="A93" s="2">
        <v>2021</v>
      </c>
      <c r="B93" s="2">
        <v>8</v>
      </c>
      <c r="C93" s="14">
        <v>593015.49999999988</v>
      </c>
      <c r="D93" s="14">
        <v>621831.87270327483</v>
      </c>
      <c r="E93" s="14">
        <v>47497</v>
      </c>
      <c r="F93" s="14">
        <v>1445120.9</v>
      </c>
      <c r="G93" s="14">
        <v>1468523.9092166941</v>
      </c>
      <c r="H93" s="14">
        <v>2830</v>
      </c>
    </row>
    <row r="94" spans="1:8" x14ac:dyDescent="0.2">
      <c r="A94" s="2">
        <v>2021</v>
      </c>
      <c r="B94" s="2">
        <v>9</v>
      </c>
      <c r="C94" s="14">
        <v>665965</v>
      </c>
      <c r="D94" s="14">
        <v>696833.52509372553</v>
      </c>
      <c r="E94" s="14">
        <v>47797</v>
      </c>
      <c r="F94" s="14">
        <v>1600340.9999999998</v>
      </c>
      <c r="G94" s="14">
        <v>1625137.0828749579</v>
      </c>
      <c r="H94" s="14">
        <v>2816</v>
      </c>
    </row>
    <row r="95" spans="1:8" x14ac:dyDescent="0.2">
      <c r="A95" s="2">
        <v>2021</v>
      </c>
      <c r="B95" s="2">
        <v>10</v>
      </c>
      <c r="C95" s="14">
        <v>747062.09999999986</v>
      </c>
      <c r="D95" s="14">
        <v>834375.40265112813</v>
      </c>
      <c r="E95" s="14">
        <v>48184</v>
      </c>
      <c r="F95" s="14">
        <v>1618428.9999999998</v>
      </c>
      <c r="G95" s="14">
        <v>1688173.0987569822</v>
      </c>
      <c r="H95" s="14">
        <v>2819</v>
      </c>
    </row>
    <row r="96" spans="1:8" x14ac:dyDescent="0.2">
      <c r="A96" s="2">
        <v>2021</v>
      </c>
      <c r="B96" s="2">
        <v>11</v>
      </c>
      <c r="C96" s="14">
        <v>1128359.7999999998</v>
      </c>
      <c r="D96" s="14">
        <v>1254330.8907051065</v>
      </c>
      <c r="E96" s="14">
        <v>48455</v>
      </c>
      <c r="F96" s="14">
        <v>1575061.4000000001</v>
      </c>
      <c r="G96" s="14">
        <v>1675767.7799166997</v>
      </c>
      <c r="H96" s="14">
        <v>2833</v>
      </c>
    </row>
    <row r="97" spans="1:8" x14ac:dyDescent="0.2">
      <c r="A97" s="2">
        <v>2021</v>
      </c>
      <c r="B97" s="2">
        <v>12</v>
      </c>
      <c r="C97" s="14">
        <v>1681189</v>
      </c>
      <c r="D97" s="14">
        <v>1819934.6199331868</v>
      </c>
      <c r="E97" s="14">
        <v>48717</v>
      </c>
      <c r="F97" s="14">
        <v>2041330.9999999998</v>
      </c>
      <c r="G97" s="14">
        <v>2152539.6206532489</v>
      </c>
      <c r="H97" s="14">
        <v>2853</v>
      </c>
    </row>
    <row r="98" spans="1:8" x14ac:dyDescent="0.2">
      <c r="A98" s="2">
        <v>2022</v>
      </c>
      <c r="B98" s="2">
        <v>1</v>
      </c>
      <c r="C98" s="14">
        <v>1899355.5000000002</v>
      </c>
      <c r="D98" s="14">
        <v>2204720.0280845696</v>
      </c>
      <c r="E98" s="14">
        <v>49105</v>
      </c>
      <c r="F98" s="14">
        <v>2111727.0999999996</v>
      </c>
      <c r="G98" s="14">
        <v>2355394.4070520075</v>
      </c>
      <c r="H98" s="14">
        <v>2861</v>
      </c>
    </row>
    <row r="99" spans="1:8" x14ac:dyDescent="0.2">
      <c r="A99" s="2">
        <v>2022</v>
      </c>
      <c r="B99" s="2">
        <v>2</v>
      </c>
      <c r="C99" s="14">
        <v>1928024.3</v>
      </c>
      <c r="D99" s="14">
        <v>2059139.454341772</v>
      </c>
      <c r="E99" s="14">
        <v>49353</v>
      </c>
      <c r="F99" s="14">
        <v>2165790.1</v>
      </c>
      <c r="G99" s="14">
        <v>2269891.1101200162</v>
      </c>
      <c r="H99" s="14">
        <v>2859</v>
      </c>
    </row>
    <row r="100" spans="1:8" x14ac:dyDescent="0.2">
      <c r="A100" s="2">
        <v>2022</v>
      </c>
      <c r="B100" s="2">
        <v>3</v>
      </c>
      <c r="C100" s="14">
        <v>1730324.6</v>
      </c>
      <c r="D100" s="14">
        <v>2041148.1874282085</v>
      </c>
      <c r="E100" s="14">
        <v>49561</v>
      </c>
      <c r="F100" s="14">
        <v>2034985.5</v>
      </c>
      <c r="G100" s="14">
        <v>2281245.4752122471</v>
      </c>
      <c r="H100" s="14">
        <v>2863</v>
      </c>
    </row>
    <row r="101" spans="1:8" x14ac:dyDescent="0.2">
      <c r="A101" s="2">
        <v>2022</v>
      </c>
      <c r="B101" s="2">
        <v>4</v>
      </c>
      <c r="C101" s="14">
        <v>1516047.4000000001</v>
      </c>
      <c r="D101" s="14">
        <v>1787642.0179740929</v>
      </c>
      <c r="E101" s="14">
        <v>49795</v>
      </c>
      <c r="F101" s="14">
        <v>1881852.3</v>
      </c>
      <c r="G101" s="14">
        <v>2096251.5029766869</v>
      </c>
      <c r="H101" s="14">
        <v>2866</v>
      </c>
    </row>
    <row r="102" spans="1:8" x14ac:dyDescent="0.2">
      <c r="A102" s="2">
        <v>2022</v>
      </c>
      <c r="B102" s="2">
        <v>5</v>
      </c>
      <c r="C102" s="14">
        <v>1193135.7</v>
      </c>
      <c r="D102" s="14">
        <v>1332646.8578318718</v>
      </c>
      <c r="E102" s="14">
        <v>49930</v>
      </c>
      <c r="F102" s="14">
        <v>1797587.2000000002</v>
      </c>
      <c r="G102" s="14">
        <v>1907739.1615256374</v>
      </c>
      <c r="H102" s="14">
        <v>2873</v>
      </c>
    </row>
    <row r="103" spans="1:8" x14ac:dyDescent="0.2">
      <c r="A103" s="2">
        <v>2022</v>
      </c>
      <c r="B103" s="2">
        <v>6</v>
      </c>
      <c r="C103" s="14">
        <v>684054</v>
      </c>
      <c r="D103" s="14">
        <v>745306.38697618642</v>
      </c>
      <c r="E103" s="14">
        <v>50306</v>
      </c>
      <c r="F103" s="14">
        <v>1454842.4</v>
      </c>
      <c r="G103" s="14">
        <v>1503225.8724616247</v>
      </c>
      <c r="H103" s="14">
        <v>2893</v>
      </c>
    </row>
    <row r="104" spans="1:8" x14ac:dyDescent="0.2">
      <c r="A104" s="2">
        <v>2022</v>
      </c>
      <c r="B104" s="2">
        <v>7</v>
      </c>
      <c r="C104" s="14">
        <v>616352</v>
      </c>
      <c r="D104" s="14">
        <v>674980.96779219795</v>
      </c>
      <c r="E104" s="14">
        <v>50778</v>
      </c>
      <c r="F104" s="14">
        <v>1584468.6</v>
      </c>
      <c r="G104" s="14">
        <v>1630284.0571965566</v>
      </c>
      <c r="H104" s="14">
        <v>2889</v>
      </c>
    </row>
    <row r="105" spans="1:8" x14ac:dyDescent="0.2">
      <c r="A105" s="2">
        <v>2022</v>
      </c>
      <c r="B105" s="2">
        <v>8</v>
      </c>
      <c r="C105" s="14">
        <v>593593.70000000007</v>
      </c>
      <c r="D105" s="14">
        <v>653214.18637220212</v>
      </c>
      <c r="E105" s="14">
        <v>51205</v>
      </c>
      <c r="F105" s="14">
        <v>1317785.7999999998</v>
      </c>
      <c r="G105" s="14">
        <v>1363990.5774457755</v>
      </c>
      <c r="H105" s="14">
        <v>2890</v>
      </c>
    </row>
    <row r="106" spans="1:8" x14ac:dyDescent="0.2">
      <c r="A106" s="2">
        <v>2022</v>
      </c>
      <c r="B106" s="2">
        <v>9</v>
      </c>
      <c r="C106" s="14">
        <v>649622.6</v>
      </c>
      <c r="D106" s="14">
        <v>679418.23687070515</v>
      </c>
      <c r="E106" s="14">
        <v>51665</v>
      </c>
      <c r="F106" s="14">
        <v>1531204.4</v>
      </c>
      <c r="G106" s="14">
        <v>1554160.6450586442</v>
      </c>
      <c r="H106" s="14">
        <v>2899</v>
      </c>
    </row>
    <row r="107" spans="1:8" x14ac:dyDescent="0.2">
      <c r="A107" s="2">
        <v>2022</v>
      </c>
      <c r="B107" s="2">
        <v>10</v>
      </c>
      <c r="C107" s="14">
        <v>1032895.1</v>
      </c>
      <c r="D107" s="14">
        <v>1015953.5149280935</v>
      </c>
      <c r="E107" s="14">
        <v>52078</v>
      </c>
      <c r="F107" s="14">
        <v>1556098</v>
      </c>
      <c r="G107" s="14">
        <v>1543105.5933464766</v>
      </c>
      <c r="H107" s="14">
        <v>2909</v>
      </c>
    </row>
    <row r="108" spans="1:8" x14ac:dyDescent="0.2">
      <c r="A108" s="2">
        <v>2022</v>
      </c>
      <c r="B108" s="2">
        <v>11</v>
      </c>
      <c r="C108" s="14">
        <v>1140432.8</v>
      </c>
      <c r="D108" s="14">
        <v>1258578.1634597054</v>
      </c>
      <c r="E108" s="14">
        <v>52452</v>
      </c>
      <c r="F108" s="14">
        <v>1791162.5</v>
      </c>
      <c r="G108" s="14">
        <v>1881478.0636116252</v>
      </c>
      <c r="H108" s="14">
        <v>2921</v>
      </c>
    </row>
    <row r="109" spans="1:8" x14ac:dyDescent="0.2">
      <c r="A109" s="2">
        <v>2022</v>
      </c>
      <c r="B109" s="2">
        <v>12</v>
      </c>
      <c r="C109" s="14">
        <v>1619381.2</v>
      </c>
      <c r="D109" s="14">
        <v>1936760.5822153988</v>
      </c>
      <c r="E109" s="14">
        <v>53007</v>
      </c>
      <c r="F109" s="14">
        <v>2125081.2999999998</v>
      </c>
      <c r="G109" s="14">
        <v>2366106.3455426628</v>
      </c>
      <c r="H109" s="14">
        <v>2933</v>
      </c>
    </row>
    <row r="110" spans="1:8" x14ac:dyDescent="0.2">
      <c r="A110" s="2">
        <v>2023</v>
      </c>
      <c r="B110" s="2">
        <v>1</v>
      </c>
      <c r="C110" s="14">
        <v>2256156.0977258892</v>
      </c>
      <c r="D110" s="14">
        <v>2256156.0977258892</v>
      </c>
      <c r="E110" s="14">
        <v>52342.956295730844</v>
      </c>
      <c r="F110" s="14">
        <v>2244212.4603795167</v>
      </c>
      <c r="G110" s="14">
        <v>2244212.4603795167</v>
      </c>
      <c r="H110" s="14">
        <v>2902.6537872802214</v>
      </c>
    </row>
    <row r="111" spans="1:8" x14ac:dyDescent="0.2">
      <c r="A111" s="2">
        <v>2023</v>
      </c>
      <c r="B111" s="2">
        <v>2</v>
      </c>
      <c r="C111" s="14">
        <v>2145450.1954830899</v>
      </c>
      <c r="D111" s="14">
        <v>2145450.1954830899</v>
      </c>
      <c r="E111" s="14">
        <v>52605.90231389855</v>
      </c>
      <c r="F111" s="14">
        <v>2225835.3103832309</v>
      </c>
      <c r="G111" s="14">
        <v>2225835.3103832309</v>
      </c>
      <c r="H111" s="14">
        <v>2921.2333988197151</v>
      </c>
    </row>
    <row r="112" spans="1:8" x14ac:dyDescent="0.2">
      <c r="A112" s="2">
        <v>2023</v>
      </c>
      <c r="B112" s="2">
        <v>3</v>
      </c>
      <c r="C112" s="14">
        <v>1946548.0675926269</v>
      </c>
      <c r="D112" s="14">
        <v>1946548.0675926269</v>
      </c>
      <c r="E112" s="14">
        <v>52937.203443028317</v>
      </c>
      <c r="F112" s="14">
        <v>2124564.1568742222</v>
      </c>
      <c r="G112" s="14">
        <v>2124564.1568742222</v>
      </c>
      <c r="H112" s="14">
        <v>2933.8446584711583</v>
      </c>
    </row>
    <row r="113" spans="1:8" x14ac:dyDescent="0.2">
      <c r="A113" s="2">
        <v>2023</v>
      </c>
      <c r="B113" s="2">
        <v>4</v>
      </c>
      <c r="C113" s="14">
        <v>1735710.9054448681</v>
      </c>
      <c r="D113" s="14">
        <v>1735710.9054448681</v>
      </c>
      <c r="E113" s="14">
        <v>53275.459177422017</v>
      </c>
      <c r="F113" s="14">
        <v>1933417.8879086846</v>
      </c>
      <c r="G113" s="14">
        <v>1933417.8879086846</v>
      </c>
      <c r="H113" s="14">
        <v>2942.9982925063478</v>
      </c>
    </row>
    <row r="114" spans="1:8" x14ac:dyDescent="0.2">
      <c r="A114" s="2">
        <v>2023</v>
      </c>
      <c r="B114" s="2">
        <v>5</v>
      </c>
      <c r="C114" s="14">
        <v>1295671.0849266727</v>
      </c>
      <c r="D114" s="14">
        <v>1295671.0849266727</v>
      </c>
      <c r="E114" s="14">
        <v>53565.743759406148</v>
      </c>
      <c r="F114" s="14">
        <v>1750349.4364642508</v>
      </c>
      <c r="G114" s="14">
        <v>1750349.4364642508</v>
      </c>
      <c r="H114" s="14">
        <v>2953.0350527554128</v>
      </c>
    </row>
    <row r="115" spans="1:8" x14ac:dyDescent="0.2">
      <c r="A115" s="2">
        <v>2023</v>
      </c>
      <c r="B115" s="2">
        <v>6</v>
      </c>
      <c r="C115" s="14">
        <v>932926.12920474238</v>
      </c>
      <c r="D115" s="14">
        <v>932926.12920474238</v>
      </c>
      <c r="E115" s="14">
        <v>53776.049437790803</v>
      </c>
      <c r="F115" s="14">
        <v>1644579.3631126925</v>
      </c>
      <c r="G115" s="14">
        <v>1644579.3631126925</v>
      </c>
      <c r="H115" s="14">
        <v>2951.3198992044463</v>
      </c>
    </row>
    <row r="116" spans="1:8" x14ac:dyDescent="0.2">
      <c r="A116" s="2">
        <v>2023</v>
      </c>
      <c r="B116" s="2">
        <v>7</v>
      </c>
      <c r="C116" s="14">
        <v>766184.25577250216</v>
      </c>
      <c r="D116" s="14">
        <v>766184.25577250216</v>
      </c>
      <c r="E116" s="14">
        <v>53952.84404675688</v>
      </c>
      <c r="F116" s="14">
        <v>1551231.5434643219</v>
      </c>
      <c r="G116" s="14">
        <v>1551231.5434643219</v>
      </c>
      <c r="H116" s="14">
        <v>2960.5581148040396</v>
      </c>
    </row>
    <row r="117" spans="1:8" x14ac:dyDescent="0.2">
      <c r="A117" s="2">
        <v>2023</v>
      </c>
      <c r="B117" s="2">
        <v>8</v>
      </c>
      <c r="C117" s="14">
        <v>719249.84411612398</v>
      </c>
      <c r="D117" s="14">
        <v>719249.84411612398</v>
      </c>
      <c r="E117" s="14">
        <v>54129.448743502064</v>
      </c>
      <c r="F117" s="14">
        <v>1484077.2478327891</v>
      </c>
      <c r="G117" s="14">
        <v>1484077.2478327891</v>
      </c>
      <c r="H117" s="14">
        <v>2965.555379207447</v>
      </c>
    </row>
    <row r="118" spans="1:8" x14ac:dyDescent="0.2">
      <c r="A118" s="2">
        <v>2023</v>
      </c>
      <c r="B118" s="2">
        <v>9</v>
      </c>
      <c r="C118" s="14">
        <v>808253.35293101904</v>
      </c>
      <c r="D118" s="14">
        <v>808253.35293101904</v>
      </c>
      <c r="E118" s="14">
        <v>54328.086878543312</v>
      </c>
      <c r="F118" s="14">
        <v>1608681.037899626</v>
      </c>
      <c r="G118" s="14">
        <v>1608681.037899626</v>
      </c>
      <c r="H118" s="14">
        <v>2970.5526436108544</v>
      </c>
    </row>
    <row r="119" spans="1:8" x14ac:dyDescent="0.2">
      <c r="A119" s="2">
        <v>2023</v>
      </c>
      <c r="B119" s="2">
        <v>10</v>
      </c>
      <c r="C119" s="14">
        <v>895807.54491425992</v>
      </c>
      <c r="D119" s="14">
        <v>895807.54491425992</v>
      </c>
      <c r="E119" s="14">
        <v>54526.725013584633</v>
      </c>
      <c r="F119" s="14">
        <v>1577189.9727260522</v>
      </c>
      <c r="G119" s="14">
        <v>1577189.9727260522</v>
      </c>
      <c r="H119" s="14">
        <v>2975.5499080142627</v>
      </c>
    </row>
    <row r="120" spans="1:8" x14ac:dyDescent="0.2">
      <c r="A120" s="2">
        <v>2023</v>
      </c>
      <c r="B120" s="2">
        <v>11</v>
      </c>
      <c r="C120" s="14">
        <v>1403340.3120992521</v>
      </c>
      <c r="D120" s="14">
        <v>1403340.3120992521</v>
      </c>
      <c r="E120" s="14">
        <v>54725.363148625962</v>
      </c>
      <c r="F120" s="14">
        <v>1770336.2507262633</v>
      </c>
      <c r="G120" s="14">
        <v>1770336.2507262633</v>
      </c>
      <c r="H120" s="14">
        <v>2980.54717241767</v>
      </c>
    </row>
    <row r="121" spans="1:8" x14ac:dyDescent="0.2">
      <c r="A121" s="2">
        <v>2023</v>
      </c>
      <c r="B121" s="2">
        <v>12</v>
      </c>
      <c r="C121" s="14">
        <v>2079893.6118262995</v>
      </c>
      <c r="D121" s="14">
        <v>2079893.6118262995</v>
      </c>
      <c r="E121" s="14">
        <v>54924.001283667283</v>
      </c>
      <c r="F121" s="14">
        <v>2139287.7613601205</v>
      </c>
      <c r="G121" s="14">
        <v>2139287.7613601205</v>
      </c>
      <c r="H121" s="14">
        <v>2985.5444368210779</v>
      </c>
    </row>
    <row r="122" spans="1:8" x14ac:dyDescent="0.2">
      <c r="A122" s="2">
        <v>2024</v>
      </c>
      <c r="B122" s="2">
        <v>1</v>
      </c>
      <c r="C122" s="14">
        <v>2343220.6187811224</v>
      </c>
      <c r="D122" s="14">
        <v>2343220.6187811224</v>
      </c>
      <c r="E122" s="14">
        <v>55122.639418708604</v>
      </c>
      <c r="F122" s="14">
        <v>2328719.7431606269</v>
      </c>
      <c r="G122" s="14">
        <v>2328719.7431606269</v>
      </c>
      <c r="H122" s="14">
        <v>2990.5417012244852</v>
      </c>
    </row>
    <row r="123" spans="1:8" x14ac:dyDescent="0.2">
      <c r="A123" s="2">
        <v>2024</v>
      </c>
      <c r="B123" s="2">
        <v>2</v>
      </c>
      <c r="C123" s="14">
        <v>2225099.5851531606</v>
      </c>
      <c r="D123" s="14">
        <v>2225099.5851531606</v>
      </c>
      <c r="E123" s="14">
        <v>55321.277553749889</v>
      </c>
      <c r="F123" s="14">
        <v>2297921.310371594</v>
      </c>
      <c r="G123" s="14">
        <v>2297921.310371594</v>
      </c>
      <c r="H123" s="14">
        <v>2995.538965627894</v>
      </c>
    </row>
    <row r="124" spans="1:8" x14ac:dyDescent="0.2">
      <c r="A124" s="2">
        <v>2024</v>
      </c>
      <c r="B124" s="2">
        <v>3</v>
      </c>
      <c r="C124" s="14">
        <v>2013476.9587614886</v>
      </c>
      <c r="D124" s="14">
        <v>2013476.9587614886</v>
      </c>
      <c r="E124" s="14">
        <v>55519.91568879121</v>
      </c>
      <c r="F124" s="14">
        <v>2188936.8319158661</v>
      </c>
      <c r="G124" s="14">
        <v>2188936.8319158661</v>
      </c>
      <c r="H124" s="14">
        <v>3000.5362300313009</v>
      </c>
    </row>
    <row r="125" spans="1:8" x14ac:dyDescent="0.2">
      <c r="A125" s="2">
        <v>2024</v>
      </c>
      <c r="B125" s="2">
        <v>4</v>
      </c>
      <c r="C125" s="14">
        <v>1790230.6425081077</v>
      </c>
      <c r="D125" s="14">
        <v>1790230.6425081077</v>
      </c>
      <c r="E125" s="14">
        <v>55718.553823832532</v>
      </c>
      <c r="F125" s="14">
        <v>1991572.0789880732</v>
      </c>
      <c r="G125" s="14">
        <v>1991572.0789880732</v>
      </c>
      <c r="H125" s="14">
        <v>3005.5334944347092</v>
      </c>
    </row>
    <row r="126" spans="1:8" x14ac:dyDescent="0.2">
      <c r="A126" s="2">
        <v>2024</v>
      </c>
      <c r="B126" s="2">
        <v>5</v>
      </c>
      <c r="C126" s="14">
        <v>1330821.223940311</v>
      </c>
      <c r="D126" s="14">
        <v>1330821.223940311</v>
      </c>
      <c r="E126" s="14">
        <v>55917.191958873816</v>
      </c>
      <c r="F126" s="14">
        <v>1802606.4511457153</v>
      </c>
      <c r="G126" s="14">
        <v>1802606.4511457153</v>
      </c>
      <c r="H126" s="14">
        <v>3010.5307588381165</v>
      </c>
    </row>
    <row r="127" spans="1:8" x14ac:dyDescent="0.2">
      <c r="A127" s="2">
        <v>2024</v>
      </c>
      <c r="B127" s="2">
        <v>6</v>
      </c>
      <c r="C127" s="14">
        <v>954381.39642510342</v>
      </c>
      <c r="D127" s="14">
        <v>954381.39642510342</v>
      </c>
      <c r="E127" s="14">
        <v>56115.830093915138</v>
      </c>
      <c r="F127" s="14">
        <v>1699835.4806922479</v>
      </c>
      <c r="G127" s="14">
        <v>1699835.4806922479</v>
      </c>
      <c r="H127" s="14">
        <v>3015.5280232415253</v>
      </c>
    </row>
    <row r="128" spans="1:8" x14ac:dyDescent="0.2">
      <c r="A128" s="2">
        <v>2024</v>
      </c>
      <c r="B128" s="2">
        <v>7</v>
      </c>
      <c r="C128" s="14">
        <v>782605.11176158267</v>
      </c>
      <c r="D128" s="14">
        <v>782605.11176158267</v>
      </c>
      <c r="E128" s="14">
        <v>56314.468228956459</v>
      </c>
      <c r="F128" s="14">
        <v>1602608.9645233324</v>
      </c>
      <c r="G128" s="14">
        <v>1602608.9645233324</v>
      </c>
      <c r="H128" s="14">
        <v>3020.5252876449331</v>
      </c>
    </row>
    <row r="129" spans="1:8" x14ac:dyDescent="0.2">
      <c r="A129" s="2">
        <v>2024</v>
      </c>
      <c r="B129" s="2">
        <v>8</v>
      </c>
      <c r="C129" s="14">
        <v>734828.67639206292</v>
      </c>
      <c r="D129" s="14">
        <v>734828.67639206292</v>
      </c>
      <c r="E129" s="14">
        <v>56513.61755876102</v>
      </c>
      <c r="F129" s="14">
        <v>1533291.1147893239</v>
      </c>
      <c r="G129" s="14">
        <v>1533291.1147893239</v>
      </c>
      <c r="H129" s="14">
        <v>3024.4254962201289</v>
      </c>
    </row>
    <row r="130" spans="1:8" x14ac:dyDescent="0.2">
      <c r="A130" s="2">
        <v>2024</v>
      </c>
      <c r="B130" s="2">
        <v>9</v>
      </c>
      <c r="C130" s="14">
        <v>827502.17609856394</v>
      </c>
      <c r="D130" s="14">
        <v>827502.17609856394</v>
      </c>
      <c r="E130" s="14">
        <v>56712.766888565537</v>
      </c>
      <c r="F130" s="14">
        <v>1659779.0242440568</v>
      </c>
      <c r="G130" s="14">
        <v>1659779.0242440568</v>
      </c>
      <c r="H130" s="14">
        <v>3028.3257047953248</v>
      </c>
    </row>
    <row r="131" spans="1:8" x14ac:dyDescent="0.2">
      <c r="A131" s="2">
        <v>2024</v>
      </c>
      <c r="B131" s="2">
        <v>10</v>
      </c>
      <c r="C131" s="14">
        <v>918378.88089003391</v>
      </c>
      <c r="D131" s="14">
        <v>918378.88089003391</v>
      </c>
      <c r="E131" s="14">
        <v>56911.916218370061</v>
      </c>
      <c r="F131" s="14">
        <v>1625672.8521910438</v>
      </c>
      <c r="G131" s="14">
        <v>1625672.8521910438</v>
      </c>
      <c r="H131" s="14">
        <v>3032.2259133705215</v>
      </c>
    </row>
    <row r="132" spans="1:8" x14ac:dyDescent="0.2">
      <c r="A132" s="2">
        <v>2024</v>
      </c>
      <c r="B132" s="2">
        <v>11</v>
      </c>
      <c r="C132" s="14">
        <v>1445663.5321693488</v>
      </c>
      <c r="D132" s="14">
        <v>1445663.5321693488</v>
      </c>
      <c r="E132" s="14">
        <v>57111.065548174651</v>
      </c>
      <c r="F132" s="14">
        <v>1819726.3764507293</v>
      </c>
      <c r="G132" s="14">
        <v>1819726.3764507293</v>
      </c>
      <c r="H132" s="14">
        <v>3036.1261219457178</v>
      </c>
    </row>
    <row r="133" spans="1:8" x14ac:dyDescent="0.2">
      <c r="A133" s="2">
        <v>2024</v>
      </c>
      <c r="B133" s="2">
        <v>12</v>
      </c>
      <c r="C133" s="14">
        <v>2147808.5613104776</v>
      </c>
      <c r="D133" s="14">
        <v>2147808.5613104776</v>
      </c>
      <c r="E133" s="14">
        <v>57310.214877979175</v>
      </c>
      <c r="F133" s="14">
        <v>2192384.4627691112</v>
      </c>
      <c r="G133" s="14">
        <v>2192384.4627691112</v>
      </c>
      <c r="H133" s="14">
        <v>3040.0263305209146</v>
      </c>
    </row>
    <row r="134" spans="1:8" x14ac:dyDescent="0.2">
      <c r="A134" s="2">
        <v>2025</v>
      </c>
      <c r="B134" s="2">
        <v>1</v>
      </c>
      <c r="C134" s="14">
        <v>2415849.5140590584</v>
      </c>
      <c r="D134" s="14">
        <v>2415849.5140590584</v>
      </c>
      <c r="E134" s="14">
        <v>57509.364207783728</v>
      </c>
      <c r="F134" s="14">
        <v>2375866.7066161656</v>
      </c>
      <c r="G134" s="14">
        <v>2375866.7066161656</v>
      </c>
      <c r="H134" s="14">
        <v>3043.9265390961109</v>
      </c>
    </row>
    <row r="135" spans="1:8" x14ac:dyDescent="0.2">
      <c r="A135" s="2">
        <v>2025</v>
      </c>
      <c r="B135" s="2">
        <v>2</v>
      </c>
      <c r="C135" s="14">
        <v>2292914.8527385285</v>
      </c>
      <c r="D135" s="14">
        <v>2292914.8527385285</v>
      </c>
      <c r="E135" s="14">
        <v>57708.513537588289</v>
      </c>
      <c r="F135" s="14">
        <v>2342308.4729586677</v>
      </c>
      <c r="G135" s="14">
        <v>2342308.4729586677</v>
      </c>
      <c r="H135" s="14">
        <v>3047.8267476713063</v>
      </c>
    </row>
    <row r="136" spans="1:8" x14ac:dyDescent="0.2">
      <c r="A136" s="2">
        <v>2025</v>
      </c>
      <c r="B136" s="2">
        <v>3</v>
      </c>
      <c r="C136" s="14">
        <v>2073865.1214858096</v>
      </c>
      <c r="D136" s="14">
        <v>2073865.1214858096</v>
      </c>
      <c r="E136" s="14">
        <v>57907.662867392879</v>
      </c>
      <c r="F136" s="14">
        <v>2230944.2596825366</v>
      </c>
      <c r="G136" s="14">
        <v>2230944.2596825366</v>
      </c>
      <c r="H136" s="14">
        <v>3051.7269562465031</v>
      </c>
    </row>
    <row r="137" spans="1:8" x14ac:dyDescent="0.2">
      <c r="A137" s="2">
        <v>2025</v>
      </c>
      <c r="B137" s="2">
        <v>4</v>
      </c>
      <c r="C137" s="14">
        <v>1843018.5218214723</v>
      </c>
      <c r="D137" s="14">
        <v>1843018.5218214723</v>
      </c>
      <c r="E137" s="14">
        <v>58106.812197197367</v>
      </c>
      <c r="F137" s="14">
        <v>2030193.5488589574</v>
      </c>
      <c r="G137" s="14">
        <v>2030193.5488589574</v>
      </c>
      <c r="H137" s="14">
        <v>3055.6271648216998</v>
      </c>
    </row>
    <row r="138" spans="1:8" x14ac:dyDescent="0.2">
      <c r="A138" s="2">
        <v>2025</v>
      </c>
      <c r="B138" s="2">
        <v>5</v>
      </c>
      <c r="C138" s="14">
        <v>1366448.6962871854</v>
      </c>
      <c r="D138" s="14">
        <v>1366448.6962871854</v>
      </c>
      <c r="E138" s="14">
        <v>58305.961527001993</v>
      </c>
      <c r="F138" s="14">
        <v>1838307.3385073082</v>
      </c>
      <c r="G138" s="14">
        <v>1838307.3385073082</v>
      </c>
      <c r="H138" s="14">
        <v>3059.5273733968952</v>
      </c>
    </row>
    <row r="139" spans="1:8" x14ac:dyDescent="0.2">
      <c r="A139" s="2">
        <v>2025</v>
      </c>
      <c r="B139" s="2">
        <v>6</v>
      </c>
      <c r="C139" s="14">
        <v>976121.487117399</v>
      </c>
      <c r="D139" s="14">
        <v>976121.487117399</v>
      </c>
      <c r="E139" s="14">
        <v>58505.11085680651</v>
      </c>
      <c r="F139" s="14">
        <v>1734236.3508206692</v>
      </c>
      <c r="G139" s="14">
        <v>1734236.3508206692</v>
      </c>
      <c r="H139" s="14">
        <v>3063.4275819720915</v>
      </c>
    </row>
    <row r="140" spans="1:8" x14ac:dyDescent="0.2">
      <c r="A140" s="2">
        <v>2025</v>
      </c>
      <c r="B140" s="2">
        <v>7</v>
      </c>
      <c r="C140" s="14">
        <v>799237.05563671701</v>
      </c>
      <c r="D140" s="14">
        <v>799237.05563671701</v>
      </c>
      <c r="E140" s="14">
        <v>58704.260186611071</v>
      </c>
      <c r="F140" s="14">
        <v>1635187.9072675924</v>
      </c>
      <c r="G140" s="14">
        <v>1635187.9072675924</v>
      </c>
      <c r="H140" s="14">
        <v>3067.3277905472873</v>
      </c>
    </row>
    <row r="141" spans="1:8" x14ac:dyDescent="0.2">
      <c r="A141" s="2">
        <v>2025</v>
      </c>
      <c r="B141" s="2">
        <v>8</v>
      </c>
      <c r="C141" s="14">
        <v>750417.47685339977</v>
      </c>
      <c r="D141" s="14">
        <v>750417.47685339977</v>
      </c>
      <c r="E141" s="14">
        <v>58911.490810288451</v>
      </c>
      <c r="F141" s="14">
        <v>1563854.095682906</v>
      </c>
      <c r="G141" s="14">
        <v>1563854.095682906</v>
      </c>
      <c r="H141" s="14">
        <v>3070.2082429833031</v>
      </c>
    </row>
    <row r="142" spans="1:8" x14ac:dyDescent="0.2">
      <c r="A142" s="2">
        <v>2025</v>
      </c>
      <c r="B142" s="2">
        <v>9</v>
      </c>
      <c r="C142" s="14">
        <v>846267.90377879876</v>
      </c>
      <c r="D142" s="14">
        <v>846267.90377879876</v>
      </c>
      <c r="E142" s="14">
        <v>59118.721433965795</v>
      </c>
      <c r="F142" s="14">
        <v>1691361.625433774</v>
      </c>
      <c r="G142" s="14">
        <v>1691361.625433774</v>
      </c>
      <c r="H142" s="14">
        <v>3073.0886954193179</v>
      </c>
    </row>
    <row r="143" spans="1:8" x14ac:dyDescent="0.2">
      <c r="A143" s="2">
        <v>2025</v>
      </c>
      <c r="B143" s="2">
        <v>10</v>
      </c>
      <c r="C143" s="14">
        <v>939924.97471957363</v>
      </c>
      <c r="D143" s="14">
        <v>939924.97471957363</v>
      </c>
      <c r="E143" s="14">
        <v>59325.952057643175</v>
      </c>
      <c r="F143" s="14">
        <v>1654530.9272512614</v>
      </c>
      <c r="G143" s="14">
        <v>1654530.9272512614</v>
      </c>
      <c r="H143" s="14">
        <v>3075.9691478553327</v>
      </c>
    </row>
    <row r="144" spans="1:8" x14ac:dyDescent="0.2">
      <c r="A144" s="2">
        <v>2025</v>
      </c>
      <c r="B144" s="2">
        <v>11</v>
      </c>
      <c r="C144" s="14">
        <v>1486558.415159184</v>
      </c>
      <c r="D144" s="14">
        <v>1486558.415159184</v>
      </c>
      <c r="E144" s="14">
        <v>59533.182681320584</v>
      </c>
      <c r="F144" s="14">
        <v>1848044.7641681528</v>
      </c>
      <c r="G144" s="14">
        <v>1848044.7641681528</v>
      </c>
      <c r="H144" s="14">
        <v>3078.849600291348</v>
      </c>
    </row>
    <row r="145" spans="1:8" x14ac:dyDescent="0.2">
      <c r="A145" s="2">
        <v>2025</v>
      </c>
      <c r="B145" s="2">
        <v>12</v>
      </c>
      <c r="C145" s="14">
        <v>2212276.152730362</v>
      </c>
      <c r="D145" s="14">
        <v>2212276.152730362</v>
      </c>
      <c r="E145" s="14">
        <v>59740.413304997928</v>
      </c>
      <c r="F145" s="14">
        <v>2219804.1191196782</v>
      </c>
      <c r="G145" s="14">
        <v>2219804.1191196782</v>
      </c>
      <c r="H145" s="14">
        <v>3081.7300527273637</v>
      </c>
    </row>
    <row r="146" spans="1:8" x14ac:dyDescent="0.2">
      <c r="A146" s="2">
        <v>2026</v>
      </c>
      <c r="B146" s="2">
        <v>1</v>
      </c>
      <c r="C146" s="14">
        <v>2494832.425237</v>
      </c>
      <c r="D146" s="14">
        <v>2494832.425237</v>
      </c>
      <c r="E146" s="14">
        <v>59947.643928675345</v>
      </c>
      <c r="F146" s="14">
        <v>2404070.7740630331</v>
      </c>
      <c r="G146" s="14">
        <v>2404070.7740630331</v>
      </c>
      <c r="H146" s="14">
        <v>3084.6105051633781</v>
      </c>
    </row>
    <row r="147" spans="1:8" x14ac:dyDescent="0.2">
      <c r="A147" s="2">
        <v>2026</v>
      </c>
      <c r="B147" s="2">
        <v>2</v>
      </c>
      <c r="C147" s="14">
        <v>2367096.2393214754</v>
      </c>
      <c r="D147" s="14">
        <v>2367096.2393214754</v>
      </c>
      <c r="E147" s="14">
        <v>60154.874552352725</v>
      </c>
      <c r="F147" s="14">
        <v>2368886.6562041813</v>
      </c>
      <c r="G147" s="14">
        <v>2368886.6562041813</v>
      </c>
      <c r="H147" s="14">
        <v>3087.4909575993938</v>
      </c>
    </row>
    <row r="148" spans="1:8" x14ac:dyDescent="0.2">
      <c r="A148" s="2">
        <v>2026</v>
      </c>
      <c r="B148" s="2">
        <v>3</v>
      </c>
      <c r="C148" s="14">
        <v>2140735.847771002</v>
      </c>
      <c r="D148" s="14">
        <v>2140735.847771002</v>
      </c>
      <c r="E148" s="14">
        <v>60362.105176030069</v>
      </c>
      <c r="F148" s="14">
        <v>2256675.2514446899</v>
      </c>
      <c r="G148" s="14">
        <v>2256675.2514446899</v>
      </c>
      <c r="H148" s="14">
        <v>3090.3714100354086</v>
      </c>
    </row>
    <row r="149" spans="1:8" x14ac:dyDescent="0.2">
      <c r="A149" s="2">
        <v>2026</v>
      </c>
      <c r="B149" s="2">
        <v>4</v>
      </c>
      <c r="C149" s="14">
        <v>1902258.8744463699</v>
      </c>
      <c r="D149" s="14">
        <v>1902258.8744463699</v>
      </c>
      <c r="E149" s="14">
        <v>60569.335799707478</v>
      </c>
      <c r="F149" s="14">
        <v>2054199.5622166197</v>
      </c>
      <c r="G149" s="14">
        <v>2054199.5622166197</v>
      </c>
      <c r="H149" s="14">
        <v>3093.2518624714235</v>
      </c>
    </row>
    <row r="150" spans="1:8" x14ac:dyDescent="0.2">
      <c r="A150" s="2">
        <v>2026</v>
      </c>
      <c r="B150" s="2">
        <v>5</v>
      </c>
      <c r="C150" s="14">
        <v>1408296.9708845266</v>
      </c>
      <c r="D150" s="14">
        <v>1408296.9708845266</v>
      </c>
      <c r="E150" s="14">
        <v>60776.566423384829</v>
      </c>
      <c r="F150" s="14">
        <v>1861376.4191871474</v>
      </c>
      <c r="G150" s="14">
        <v>1861376.4191871474</v>
      </c>
      <c r="H150" s="14">
        <v>3096.1323149074383</v>
      </c>
    </row>
    <row r="151" spans="1:8" x14ac:dyDescent="0.2">
      <c r="A151" s="2">
        <v>2026</v>
      </c>
      <c r="B151" s="2">
        <v>6</v>
      </c>
      <c r="C151" s="14">
        <v>1003814.6419954409</v>
      </c>
      <c r="D151" s="14">
        <v>1003814.6419954409</v>
      </c>
      <c r="E151" s="14">
        <v>60983.797047062202</v>
      </c>
      <c r="F151" s="14">
        <v>1757264.8113267396</v>
      </c>
      <c r="G151" s="14">
        <v>1757264.8113267396</v>
      </c>
      <c r="H151" s="14">
        <v>3099.0127673434536</v>
      </c>
    </row>
    <row r="152" spans="1:8" x14ac:dyDescent="0.2">
      <c r="A152" s="2">
        <v>2026</v>
      </c>
      <c r="B152" s="2">
        <v>7</v>
      </c>
      <c r="C152" s="14">
        <v>821507.33145623875</v>
      </c>
      <c r="D152" s="14">
        <v>821507.33145623875</v>
      </c>
      <c r="E152" s="14">
        <v>61191.027670739619</v>
      </c>
      <c r="F152" s="14">
        <v>1657573.5281163789</v>
      </c>
      <c r="G152" s="14">
        <v>1657573.5281163789</v>
      </c>
      <c r="H152" s="14">
        <v>3101.8932197794693</v>
      </c>
    </row>
    <row r="153" spans="1:8" x14ac:dyDescent="0.2">
      <c r="A153" s="2">
        <v>2026</v>
      </c>
      <c r="B153" s="2">
        <v>8</v>
      </c>
      <c r="C153" s="14">
        <v>771327.82722913998</v>
      </c>
      <c r="D153" s="14">
        <v>771327.82722913998</v>
      </c>
      <c r="E153" s="14">
        <v>61396.762494125338</v>
      </c>
      <c r="F153" s="14">
        <v>1585807.1115738582</v>
      </c>
      <c r="G153" s="14">
        <v>1585807.1115738582</v>
      </c>
      <c r="H153" s="14">
        <v>3105.1183336903337</v>
      </c>
    </row>
    <row r="154" spans="1:8" x14ac:dyDescent="0.2">
      <c r="A154" s="2">
        <v>2026</v>
      </c>
      <c r="B154" s="2">
        <v>9</v>
      </c>
      <c r="C154" s="14">
        <v>870370.04711250169</v>
      </c>
      <c r="D154" s="14">
        <v>870370.04711250169</v>
      </c>
      <c r="E154" s="14">
        <v>61602.497317511123</v>
      </c>
      <c r="F154" s="14">
        <v>1714591.0144561331</v>
      </c>
      <c r="G154" s="14">
        <v>1714591.0144561331</v>
      </c>
      <c r="H154" s="14">
        <v>3108.343447601198</v>
      </c>
    </row>
    <row r="155" spans="1:8" x14ac:dyDescent="0.2">
      <c r="A155" s="2">
        <v>2026</v>
      </c>
      <c r="B155" s="2">
        <v>10</v>
      </c>
      <c r="C155" s="14">
        <v>966640.45185139892</v>
      </c>
      <c r="D155" s="14">
        <v>966640.45185139892</v>
      </c>
      <c r="E155" s="14">
        <v>61808.232140896878</v>
      </c>
      <c r="F155" s="14">
        <v>1676330.6353621383</v>
      </c>
      <c r="G155" s="14">
        <v>1676330.6353621383</v>
      </c>
      <c r="H155" s="14">
        <v>3111.5685615120624</v>
      </c>
    </row>
    <row r="156" spans="1:8" x14ac:dyDescent="0.2">
      <c r="A156" s="2">
        <v>2026</v>
      </c>
      <c r="B156" s="2">
        <v>11</v>
      </c>
      <c r="C156" s="14">
        <v>1532459.4488634511</v>
      </c>
      <c r="D156" s="14">
        <v>1532459.4488634511</v>
      </c>
      <c r="E156" s="14">
        <v>62013.966964282699</v>
      </c>
      <c r="F156" s="14">
        <v>1869424.7864893577</v>
      </c>
      <c r="G156" s="14">
        <v>1869424.7864893577</v>
      </c>
      <c r="H156" s="14">
        <v>3114.7936754229272</v>
      </c>
    </row>
    <row r="157" spans="1:8" x14ac:dyDescent="0.2">
      <c r="A157" s="2">
        <v>2026</v>
      </c>
      <c r="B157" s="2">
        <v>12</v>
      </c>
      <c r="C157" s="14">
        <v>2282806.6798097412</v>
      </c>
      <c r="D157" s="14">
        <v>2282806.6798097412</v>
      </c>
      <c r="E157" s="14">
        <v>62219.701787668455</v>
      </c>
      <c r="F157" s="14">
        <v>2241902.2651788546</v>
      </c>
      <c r="G157" s="14">
        <v>2241902.2651788546</v>
      </c>
      <c r="H157" s="14">
        <v>3118.0187893337916</v>
      </c>
    </row>
    <row r="158" spans="1:8" x14ac:dyDescent="0.2">
      <c r="A158" s="2">
        <v>2027</v>
      </c>
      <c r="B158" s="2">
        <v>1</v>
      </c>
      <c r="C158" s="14">
        <v>2575325.0675573917</v>
      </c>
      <c r="D158" s="14">
        <v>2575325.0675573917</v>
      </c>
      <c r="E158" s="14">
        <v>62425.43661105424</v>
      </c>
      <c r="F158" s="14">
        <v>2421368.8802170306</v>
      </c>
      <c r="G158" s="14">
        <v>2421368.8802170306</v>
      </c>
      <c r="H158" s="14">
        <v>3121.2439032446564</v>
      </c>
    </row>
    <row r="159" spans="1:8" x14ac:dyDescent="0.2">
      <c r="A159" s="2">
        <v>2027</v>
      </c>
      <c r="B159" s="2">
        <v>2</v>
      </c>
      <c r="C159" s="14">
        <v>2442539.0030820859</v>
      </c>
      <c r="D159" s="14">
        <v>2442539.0030820859</v>
      </c>
      <c r="E159" s="14">
        <v>62631.171434439995</v>
      </c>
      <c r="F159" s="14">
        <v>2386451.6578314337</v>
      </c>
      <c r="G159" s="14">
        <v>2386451.6578314337</v>
      </c>
      <c r="H159" s="14">
        <v>3124.4690171555203</v>
      </c>
    </row>
    <row r="160" spans="1:8" x14ac:dyDescent="0.2">
      <c r="A160" s="2">
        <v>2027</v>
      </c>
      <c r="B160" s="2">
        <v>3</v>
      </c>
      <c r="C160" s="14">
        <v>2208858.9742389256</v>
      </c>
      <c r="D160" s="14">
        <v>2208858.9742389256</v>
      </c>
      <c r="E160" s="14">
        <v>62836.906257825816</v>
      </c>
      <c r="F160" s="14">
        <v>2275350.1046023467</v>
      </c>
      <c r="G160" s="14">
        <v>2275350.1046023467</v>
      </c>
      <c r="H160" s="14">
        <v>3127.6941310663851</v>
      </c>
    </row>
    <row r="161" spans="1:8" x14ac:dyDescent="0.2">
      <c r="A161" s="2">
        <v>2027</v>
      </c>
      <c r="B161" s="2">
        <v>4</v>
      </c>
      <c r="C161" s="14">
        <v>1962792.0124560865</v>
      </c>
      <c r="D161" s="14">
        <v>1962792.0124560865</v>
      </c>
      <c r="E161" s="14">
        <v>63042.641081211572</v>
      </c>
      <c r="F161" s="14">
        <v>2072851.0780170299</v>
      </c>
      <c r="G161" s="14">
        <v>2072851.0780170299</v>
      </c>
      <c r="H161" s="14">
        <v>3130.9192449772499</v>
      </c>
    </row>
    <row r="162" spans="1:8" x14ac:dyDescent="0.2">
      <c r="A162" s="2">
        <v>2027</v>
      </c>
      <c r="B162" s="2">
        <v>5</v>
      </c>
      <c r="C162" s="14">
        <v>1451553.1570475218</v>
      </c>
      <c r="D162" s="14">
        <v>1451553.1570475218</v>
      </c>
      <c r="E162" s="14">
        <v>63248.375904597357</v>
      </c>
      <c r="F162" s="14">
        <v>1880728.650502003</v>
      </c>
      <c r="G162" s="14">
        <v>1880728.650502003</v>
      </c>
      <c r="H162" s="14">
        <v>3134.1443588881143</v>
      </c>
    </row>
    <row r="163" spans="1:8" x14ac:dyDescent="0.2">
      <c r="A163" s="2">
        <v>2027</v>
      </c>
      <c r="B163" s="2">
        <v>6</v>
      </c>
      <c r="C163" s="14">
        <v>1033070.188614612</v>
      </c>
      <c r="D163" s="14">
        <v>1033070.188614612</v>
      </c>
      <c r="E163" s="14">
        <v>63454.110727983112</v>
      </c>
      <c r="F163" s="14">
        <v>1777887.1527714329</v>
      </c>
      <c r="G163" s="14">
        <v>1777887.1527714329</v>
      </c>
      <c r="H163" s="14">
        <v>3137.3694727989791</v>
      </c>
    </row>
    <row r="164" spans="1:8" x14ac:dyDescent="0.2">
      <c r="A164" s="2">
        <v>2027</v>
      </c>
      <c r="B164" s="2">
        <v>7</v>
      </c>
      <c r="C164" s="14">
        <v>845417.05136879662</v>
      </c>
      <c r="D164" s="14">
        <v>845417.05136879662</v>
      </c>
      <c r="E164" s="14">
        <v>63659.845551368933</v>
      </c>
      <c r="F164" s="14">
        <v>1678685.7774660857</v>
      </c>
      <c r="G164" s="14">
        <v>1678685.7774660857</v>
      </c>
      <c r="H164" s="14">
        <v>3140.594586709843</v>
      </c>
    </row>
    <row r="165" spans="1:8" x14ac:dyDescent="0.2">
      <c r="A165" s="2">
        <v>2027</v>
      </c>
      <c r="B165" s="2">
        <v>8</v>
      </c>
      <c r="C165" s="14">
        <v>793975.68163284753</v>
      </c>
      <c r="D165" s="14">
        <v>793975.68163284753</v>
      </c>
      <c r="E165" s="14">
        <v>63866.401694922184</v>
      </c>
      <c r="F165" s="14">
        <v>1606844.4152235521</v>
      </c>
      <c r="G165" s="14">
        <v>1606844.4152235521</v>
      </c>
      <c r="H165" s="14">
        <v>3144.286751345091</v>
      </c>
    </row>
    <row r="166" spans="1:8" x14ac:dyDescent="0.2">
      <c r="A166" s="2">
        <v>2027</v>
      </c>
      <c r="B166" s="2">
        <v>9</v>
      </c>
      <c r="C166" s="14">
        <v>896265.52267879259</v>
      </c>
      <c r="D166" s="14">
        <v>896265.52267879259</v>
      </c>
      <c r="E166" s="14">
        <v>64072.957838475399</v>
      </c>
      <c r="F166" s="14">
        <v>1737331.1111343964</v>
      </c>
      <c r="G166" s="14">
        <v>1737331.1111343964</v>
      </c>
      <c r="H166" s="14">
        <v>3147.9789159803386</v>
      </c>
    </row>
    <row r="167" spans="1:8" x14ac:dyDescent="0.2">
      <c r="A167" s="2">
        <v>2027</v>
      </c>
      <c r="B167" s="2">
        <v>10</v>
      </c>
      <c r="C167" s="14">
        <v>995116.88311635971</v>
      </c>
      <c r="D167" s="14">
        <v>995116.88311635971</v>
      </c>
      <c r="E167" s="14">
        <v>64279.513982028686</v>
      </c>
      <c r="F167" s="14">
        <v>1697968.7967226792</v>
      </c>
      <c r="G167" s="14">
        <v>1697968.7967226792</v>
      </c>
      <c r="H167" s="14">
        <v>3151.6710806155866</v>
      </c>
    </row>
    <row r="168" spans="1:8" x14ac:dyDescent="0.2">
      <c r="A168" s="2">
        <v>2027</v>
      </c>
      <c r="B168" s="2">
        <v>11</v>
      </c>
      <c r="C168" s="14">
        <v>1579924.4992143554</v>
      </c>
      <c r="D168" s="14">
        <v>1579924.4992143554</v>
      </c>
      <c r="E168" s="14">
        <v>64486.0701255819</v>
      </c>
      <c r="F168" s="14">
        <v>1891093.1153116354</v>
      </c>
      <c r="G168" s="14">
        <v>1891093.1153116354</v>
      </c>
      <c r="H168" s="14">
        <v>3155.3632452508336</v>
      </c>
    </row>
    <row r="169" spans="1:8" x14ac:dyDescent="0.2">
      <c r="A169" s="2">
        <v>2027</v>
      </c>
      <c r="B169" s="2">
        <v>12</v>
      </c>
      <c r="C169" s="14">
        <v>2354731.8225824577</v>
      </c>
      <c r="D169" s="14">
        <v>2354731.8225824577</v>
      </c>
      <c r="E169" s="14">
        <v>64692.626269135188</v>
      </c>
      <c r="F169" s="14">
        <v>2264959.5285061514</v>
      </c>
      <c r="G169" s="14">
        <v>2264959.5285061514</v>
      </c>
      <c r="H169" s="14">
        <v>3159.0554098860816</v>
      </c>
    </row>
  </sheetData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R30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40" sqref="A40"/>
    </sheetView>
  </sheetViews>
  <sheetFormatPr defaultRowHeight="12.75" x14ac:dyDescent="0.2"/>
  <cols>
    <col min="1" max="1" width="10" style="34" bestFit="1" customWidth="1"/>
    <col min="2" max="2" width="9.140625" style="22" bestFit="1" customWidth="1"/>
    <col min="3" max="3" width="6.5703125" style="22" bestFit="1" customWidth="1"/>
    <col min="4" max="4" width="5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9.140625" style="39" bestFit="1" customWidth="1"/>
    <col min="9" max="9" width="5.28515625" style="39" bestFit="1" customWidth="1"/>
    <col min="10" max="10" width="6.85546875" style="39" bestFit="1" customWidth="1"/>
    <col min="11" max="11" width="9.710937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5.85546875" style="39" bestFit="1" customWidth="1"/>
    <col min="17" max="17" width="10.140625" style="39" bestFit="1" customWidth="1"/>
    <col min="18" max="18" width="8.5703125" style="39" bestFit="1" customWidth="1"/>
  </cols>
  <sheetData>
    <row r="1" spans="1:18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8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</row>
    <row r="3" spans="1:18" x14ac:dyDescent="0.2">
      <c r="A3" s="34">
        <v>2016</v>
      </c>
      <c r="B3" s="21">
        <f>SUMIF(Div13Monthly!$A$2:$A$308,'Jupiter(13)'!$A3,Div13Monthly!C$2:C$308)</f>
        <v>4311790.4000000004</v>
      </c>
      <c r="C3" s="21">
        <f>SUMIF(Div13Monthly!$A$2:$A$308,'Jupiter(13)'!$A3,Div13Monthly!E$2:E$308)/12</f>
        <v>11529.333333333334</v>
      </c>
      <c r="D3" s="21">
        <f t="shared" ref="D3:D14" si="0">B3/C3</f>
        <v>373.98436451948652</v>
      </c>
      <c r="E3" s="21">
        <f>SUMIF(Div13Monthly!$A$2:$A$308,'Jupiter(13)'!$A3,Div13Monthly!D$2:D$308)</f>
        <v>4415005.3377203057</v>
      </c>
      <c r="F3" s="21">
        <f t="shared" ref="F3:F14" si="1">E3/C3</f>
        <v>382.93674144677101</v>
      </c>
      <c r="H3" s="21">
        <f>SUMIF(Div13Monthly!$A$2:$A$308,'Jupiter(13)'!$A3,Div13Monthly!F$2:F$308)</f>
        <v>7395169.2999999998</v>
      </c>
      <c r="I3" s="21">
        <f>SUMIF(Div13Monthly!$A$2:$A$308,'Jupiter(13)'!$A3,Div13Monthly!H$2:H$308)/12</f>
        <v>761.5</v>
      </c>
      <c r="J3" s="21">
        <f t="shared" ref="J3:J14" si="2">H3/I3</f>
        <v>9711.3188443860799</v>
      </c>
      <c r="K3" s="21">
        <f>SUMIF(Div13Monthly!$A$2:$A$308,'Jupiter(13)'!$A3,Div13Monthly!G$2:G$308)</f>
        <v>7455012.730187132</v>
      </c>
      <c r="L3" s="21">
        <f t="shared" ref="L3:L14" si="3">K3/I3</f>
        <v>9789.9050954525701</v>
      </c>
      <c r="N3" s="21">
        <f t="shared" ref="N3:N14" si="4">SUM(B3,H3)</f>
        <v>11706959.699999999</v>
      </c>
      <c r="O3" s="21">
        <f t="shared" ref="O3:O14" si="5">SUM(C3,I3)</f>
        <v>12290.833333333334</v>
      </c>
      <c r="P3" s="21">
        <f>N3/O3</f>
        <v>952.49519560648173</v>
      </c>
      <c r="Q3" s="21">
        <f t="shared" ref="Q3:Q14" si="6">SUM(E3,K3)</f>
        <v>11870018.067907438</v>
      </c>
      <c r="R3" s="21">
        <f t="shared" ref="R3:R14" si="7">Q3/O3</f>
        <v>965.76186056606718</v>
      </c>
    </row>
    <row r="4" spans="1:18" x14ac:dyDescent="0.2">
      <c r="A4" s="34">
        <f t="shared" ref="A4:A14" si="8">A3+1</f>
        <v>2017</v>
      </c>
      <c r="B4" s="21">
        <f>SUMIF(Div13Monthly!$A$2:$A$308,'Jupiter(13)'!$A4,Div13Monthly!C$2:C$308)</f>
        <v>4434411.2</v>
      </c>
      <c r="C4" s="21">
        <f>SUMIF(Div13Monthly!$A$2:$A$308,'Jupiter(13)'!$A4,Div13Monthly!E$2:E$308)/12</f>
        <v>11665.416666666666</v>
      </c>
      <c r="D4" s="21">
        <f t="shared" si="0"/>
        <v>380.13311711969141</v>
      </c>
      <c r="E4" s="21">
        <f>SUMIF(Div13Monthly!$A$2:$A$308,'Jupiter(13)'!$A4,Div13Monthly!D$2:D$308)</f>
        <v>4603885.3084909488</v>
      </c>
      <c r="F4" s="21">
        <f t="shared" si="1"/>
        <v>394.6610258377068</v>
      </c>
      <c r="H4" s="21">
        <f>SUMIF(Div13Monthly!$A$2:$A$308,'Jupiter(13)'!$A4,Div13Monthly!F$2:F$308)</f>
        <v>7321620.5999999996</v>
      </c>
      <c r="I4" s="21">
        <f>SUMIF(Div13Monthly!$A$2:$A$308,'Jupiter(13)'!$A4,Div13Monthly!H$2:H$308)/12</f>
        <v>768.58333333333337</v>
      </c>
      <c r="J4" s="21">
        <f t="shared" si="2"/>
        <v>9526.1246015396282</v>
      </c>
      <c r="K4" s="21">
        <f>SUMIF(Div13Monthly!$A$2:$A$308,'Jupiter(13)'!$A4,Div13Monthly!G$2:G$308)</f>
        <v>7419128.7797105275</v>
      </c>
      <c r="L4" s="21">
        <f t="shared" si="3"/>
        <v>9652.9920152365085</v>
      </c>
      <c r="N4" s="21">
        <f t="shared" si="4"/>
        <v>11756031.800000001</v>
      </c>
      <c r="O4" s="21">
        <f t="shared" si="5"/>
        <v>12434</v>
      </c>
      <c r="P4" s="21">
        <f t="shared" ref="P4:P14" si="9">N4/O4</f>
        <v>945.47465015280693</v>
      </c>
      <c r="Q4" s="21">
        <f t="shared" si="6"/>
        <v>12023014.088201476</v>
      </c>
      <c r="R4" s="21">
        <f t="shared" si="7"/>
        <v>966.94660513121084</v>
      </c>
    </row>
    <row r="5" spans="1:18" x14ac:dyDescent="0.2">
      <c r="A5" s="34">
        <f t="shared" si="8"/>
        <v>2018</v>
      </c>
      <c r="B5" s="21">
        <f>SUMIF(Div13Monthly!$A$2:$A$308,'Jupiter(13)'!$A5,Div13Monthly!C$2:C$308)</f>
        <v>4575267.6000000006</v>
      </c>
      <c r="C5" s="21">
        <f>SUMIF(Div13Monthly!$A$2:$A$308,'Jupiter(13)'!$A5,Div13Monthly!E$2:E$308)/12</f>
        <v>11946.25</v>
      </c>
      <c r="D5" s="21">
        <f t="shared" si="0"/>
        <v>382.9877660353668</v>
      </c>
      <c r="E5" s="21">
        <f>SUMIF(Div13Monthly!$A$2:$A$308,'Jupiter(13)'!$A5,Div13Monthly!D$2:D$308)</f>
        <v>4517418.5639740722</v>
      </c>
      <c r="F5" s="21">
        <f t="shared" si="1"/>
        <v>378.14532292343392</v>
      </c>
      <c r="H5" s="21">
        <f>SUMIF(Div13Monthly!$A$2:$A$308,'Jupiter(13)'!$A5,Div13Monthly!F$2:F$308)</f>
        <v>7600934.9000000013</v>
      </c>
      <c r="I5" s="21">
        <f>SUMIF(Div13Monthly!$A$2:$A$308,'Jupiter(13)'!$A5,Div13Monthly!H$2:H$308)/12</f>
        <v>804.66666666666663</v>
      </c>
      <c r="J5" s="21">
        <f t="shared" si="2"/>
        <v>9446.0665700082864</v>
      </c>
      <c r="K5" s="21">
        <f>SUMIF(Div13Monthly!$A$2:$A$308,'Jupiter(13)'!$A5,Div13Monthly!G$2:G$308)</f>
        <v>7566972.0601054998</v>
      </c>
      <c r="L5" s="21">
        <f t="shared" si="3"/>
        <v>9403.8592296257248</v>
      </c>
      <c r="N5" s="21">
        <f t="shared" si="4"/>
        <v>12176202.500000002</v>
      </c>
      <c r="O5" s="21">
        <f t="shared" si="5"/>
        <v>12750.916666666666</v>
      </c>
      <c r="P5" s="21">
        <f t="shared" si="9"/>
        <v>954.927619582906</v>
      </c>
      <c r="Q5" s="21">
        <f t="shared" si="6"/>
        <v>12084390.624079572</v>
      </c>
      <c r="R5" s="21">
        <f t="shared" si="7"/>
        <v>947.72720581497322</v>
      </c>
    </row>
    <row r="6" spans="1:18" x14ac:dyDescent="0.2">
      <c r="A6" s="34">
        <f t="shared" si="8"/>
        <v>2019</v>
      </c>
      <c r="B6" s="21">
        <f>SUMIF(Div13Monthly!$A$2:$A$308,'Jupiter(13)'!$A6,Div13Monthly!C$2:C$308)</f>
        <v>4614410.2000000011</v>
      </c>
      <c r="C6" s="21">
        <f>SUMIF(Div13Monthly!$A$2:$A$308,'Jupiter(13)'!$A6,Div13Monthly!E$2:E$308)/12</f>
        <v>12216.833333333334</v>
      </c>
      <c r="D6" s="21">
        <f t="shared" si="0"/>
        <v>377.70918814204452</v>
      </c>
      <c r="E6" s="21">
        <f>SUMIF(Div13Monthly!$A$2:$A$308,'Jupiter(13)'!$A6,Div13Monthly!D$2:D$308)</f>
        <v>4758819.2327976245</v>
      </c>
      <c r="F6" s="21">
        <f t="shared" si="1"/>
        <v>389.52968440793092</v>
      </c>
      <c r="H6" s="21">
        <f>SUMIF(Div13Monthly!$A$2:$A$308,'Jupiter(13)'!$A6,Div13Monthly!F$2:F$308)</f>
        <v>7794572.7000000011</v>
      </c>
      <c r="I6" s="21">
        <f>SUMIF(Div13Monthly!$A$2:$A$308,'Jupiter(13)'!$A6,Div13Monthly!H$2:H$308)/12</f>
        <v>834.41666666666663</v>
      </c>
      <c r="J6" s="21">
        <f t="shared" si="2"/>
        <v>9341.3434934585057</v>
      </c>
      <c r="K6" s="21">
        <f>SUMIF(Div13Monthly!$A$2:$A$308,'Jupiter(13)'!$A6,Div13Monthly!G$2:G$308)</f>
        <v>7880321.5254193097</v>
      </c>
      <c r="L6" s="21">
        <f t="shared" si="3"/>
        <v>9444.1084894668656</v>
      </c>
      <c r="N6" s="21">
        <f t="shared" si="4"/>
        <v>12408982.900000002</v>
      </c>
      <c r="O6" s="21">
        <f t="shared" si="5"/>
        <v>13051.25</v>
      </c>
      <c r="P6" s="21">
        <f t="shared" si="9"/>
        <v>950.78884398046182</v>
      </c>
      <c r="Q6" s="21">
        <f t="shared" si="6"/>
        <v>12639140.758216934</v>
      </c>
      <c r="R6" s="21">
        <f t="shared" si="7"/>
        <v>968.42377229897011</v>
      </c>
    </row>
    <row r="7" spans="1:18" x14ac:dyDescent="0.2">
      <c r="A7" s="34">
        <f t="shared" si="8"/>
        <v>2020</v>
      </c>
      <c r="B7" s="21">
        <f>SUMIF(Div13Monthly!$A$2:$A$308,'Jupiter(13)'!$A7,Div13Monthly!C$2:C$308)</f>
        <v>5129761</v>
      </c>
      <c r="C7" s="21">
        <f>SUMIF(Div13Monthly!$A$2:$A$308,'Jupiter(13)'!$A7,Div13Monthly!E$2:E$308)/12</f>
        <v>12445.583333333334</v>
      </c>
      <c r="D7" s="21">
        <f t="shared" si="0"/>
        <v>412.17521610745445</v>
      </c>
      <c r="E7" s="21">
        <f>SUMIF(Div13Monthly!$A$2:$A$308,'Jupiter(13)'!$A7,Div13Monthly!D$2:D$308)</f>
        <v>5540660.0625536777</v>
      </c>
      <c r="F7" s="21">
        <f t="shared" si="1"/>
        <v>445.19086925511812</v>
      </c>
      <c r="H7" s="21">
        <f>SUMIF(Div13Monthly!$A$2:$A$308,'Jupiter(13)'!$A7,Div13Monthly!F$2:F$308)</f>
        <v>6822667.3000000017</v>
      </c>
      <c r="I7" s="21">
        <f>SUMIF(Div13Monthly!$A$2:$A$308,'Jupiter(13)'!$A7,Div13Monthly!H$2:H$308)/12</f>
        <v>848.08333333333337</v>
      </c>
      <c r="J7" s="21">
        <f t="shared" si="2"/>
        <v>8044.8076643411632</v>
      </c>
      <c r="K7" s="21">
        <f>SUMIF(Div13Monthly!$A$2:$A$308,'Jupiter(13)'!$A7,Div13Monthly!G$2:G$308)</f>
        <v>7065330.565370461</v>
      </c>
      <c r="L7" s="21">
        <f t="shared" si="3"/>
        <v>8330.9390571332933</v>
      </c>
      <c r="N7" s="21">
        <f t="shared" si="4"/>
        <v>11952428.300000001</v>
      </c>
      <c r="O7" s="21">
        <f t="shared" si="5"/>
        <v>13293.666666666668</v>
      </c>
      <c r="P7" s="21">
        <f t="shared" si="9"/>
        <v>899.10696572302595</v>
      </c>
      <c r="Q7" s="21">
        <f t="shared" si="6"/>
        <v>12605990.627924139</v>
      </c>
      <c r="R7" s="21">
        <f t="shared" si="7"/>
        <v>948.27040153888856</v>
      </c>
    </row>
    <row r="8" spans="1:18" x14ac:dyDescent="0.2">
      <c r="A8" s="34">
        <f t="shared" si="8"/>
        <v>2021</v>
      </c>
      <c r="B8" s="21">
        <f>SUMIF(Div13Monthly!$A$2:$A$308,'Jupiter(13)'!$A8,Div13Monthly!C$2:C$308)</f>
        <v>5324994.2</v>
      </c>
      <c r="C8" s="21">
        <f>SUMIF(Div13Monthly!$A$2:$A$308,'Jupiter(13)'!$A8,Div13Monthly!E$2:E$308)/12</f>
        <v>12731.666666666666</v>
      </c>
      <c r="D8" s="21">
        <f t="shared" si="0"/>
        <v>418.24800628354501</v>
      </c>
      <c r="E8" s="21">
        <f>SUMIF(Div13Monthly!$A$2:$A$308,'Jupiter(13)'!$A8,Div13Monthly!D$2:D$308)</f>
        <v>5488640.5395556837</v>
      </c>
      <c r="F8" s="21">
        <f t="shared" si="1"/>
        <v>431.10149544880358</v>
      </c>
      <c r="H8" s="21">
        <f>SUMIF(Div13Monthly!$A$2:$A$308,'Jupiter(13)'!$A8,Div13Monthly!F$2:F$308)</f>
        <v>7270056.1999999983</v>
      </c>
      <c r="I8" s="21">
        <f>SUMIF(Div13Monthly!$A$2:$A$308,'Jupiter(13)'!$A8,Div13Monthly!H$2:H$308)/12</f>
        <v>855.91666666666663</v>
      </c>
      <c r="J8" s="21">
        <f t="shared" si="2"/>
        <v>8493.8832051406862</v>
      </c>
      <c r="K8" s="21">
        <f>SUMIF(Div13Monthly!$A$2:$A$308,'Jupiter(13)'!$A8,Div13Monthly!G$2:G$308)</f>
        <v>7365922.6415016279</v>
      </c>
      <c r="L8" s="21">
        <f t="shared" si="3"/>
        <v>8605.8876154239642</v>
      </c>
      <c r="N8" s="21">
        <f t="shared" si="4"/>
        <v>12595050.399999999</v>
      </c>
      <c r="O8" s="21">
        <f t="shared" si="5"/>
        <v>13587.583333333332</v>
      </c>
      <c r="P8" s="21">
        <f t="shared" si="9"/>
        <v>926.95294601075739</v>
      </c>
      <c r="Q8" s="21">
        <f t="shared" si="6"/>
        <v>12854563.181057312</v>
      </c>
      <c r="R8" s="21">
        <f t="shared" si="7"/>
        <v>946.05220558406722</v>
      </c>
    </row>
    <row r="9" spans="1:18" x14ac:dyDescent="0.2">
      <c r="A9" s="34">
        <f t="shared" si="8"/>
        <v>2022</v>
      </c>
      <c r="B9" s="21">
        <f>SUMIF(Div13Monthly!$A$2:$A$308,'Jupiter(13)'!$A9,Div13Monthly!C$2:C$308)</f>
        <v>5143369.1000000006</v>
      </c>
      <c r="C9" s="21">
        <f>SUMIF(Div13Monthly!$A$2:$A$308,'Jupiter(13)'!$A9,Div13Monthly!E$2:E$308)/12</f>
        <v>13010.916666666666</v>
      </c>
      <c r="D9" s="21">
        <f t="shared" si="0"/>
        <v>395.31181635933933</v>
      </c>
      <c r="E9" s="21">
        <f>SUMIF(Div13Monthly!$A$2:$A$308,'Jupiter(13)'!$A9,Div13Monthly!D$2:D$308)</f>
        <v>5431508.5421925494</v>
      </c>
      <c r="F9" s="21">
        <f t="shared" si="1"/>
        <v>417.45779189469482</v>
      </c>
      <c r="H9" s="21">
        <f>SUMIF(Div13Monthly!$A$2:$A$308,'Jupiter(13)'!$A9,Div13Monthly!F$2:F$308)</f>
        <v>7506990.0000000009</v>
      </c>
      <c r="I9" s="21">
        <f>SUMIF(Div13Monthly!$A$2:$A$308,'Jupiter(13)'!$A9,Div13Monthly!H$2:H$308)/12</f>
        <v>870.66666666666663</v>
      </c>
      <c r="J9" s="21">
        <f t="shared" si="2"/>
        <v>8622.1171516079648</v>
      </c>
      <c r="K9" s="21">
        <f>SUMIF(Div13Monthly!$A$2:$A$308,'Jupiter(13)'!$A9,Div13Monthly!G$2:G$308)</f>
        <v>7677092.5327983294</v>
      </c>
      <c r="L9" s="21">
        <f t="shared" si="3"/>
        <v>8817.487595097622</v>
      </c>
      <c r="N9" s="21">
        <f t="shared" si="4"/>
        <v>12650359.100000001</v>
      </c>
      <c r="O9" s="21">
        <f t="shared" si="5"/>
        <v>13881.583333333332</v>
      </c>
      <c r="P9" s="21">
        <f t="shared" si="9"/>
        <v>911.30520173611342</v>
      </c>
      <c r="Q9" s="21">
        <f t="shared" si="6"/>
        <v>13108601.07499088</v>
      </c>
      <c r="R9" s="21">
        <f t="shared" si="7"/>
        <v>944.31598760882571</v>
      </c>
    </row>
    <row r="10" spans="1:18" x14ac:dyDescent="0.2">
      <c r="A10" s="34">
        <f t="shared" si="8"/>
        <v>2023</v>
      </c>
      <c r="B10" s="21">
        <f>SUMIF(Div13Monthly!$A$2:$A$308,'Jupiter(13)'!$A10,Div13Monthly!C$2:C$308)</f>
        <v>5258877.3899021177</v>
      </c>
      <c r="C10" s="21">
        <f>SUMIF(Div13Monthly!$A$2:$A$308,'Jupiter(13)'!$A10,Div13Monthly!E$2:E$308)/12</f>
        <v>13247.71820903176</v>
      </c>
      <c r="D10" s="21">
        <f t="shared" si="0"/>
        <v>396.96476834152668</v>
      </c>
      <c r="E10" s="21">
        <f>SUMIF(Div13Monthly!$A$2:$A$308,'Jupiter(13)'!$A10,Div13Monthly!D$2:D$308)</f>
        <v>5258877.3899021177</v>
      </c>
      <c r="F10" s="21">
        <f t="shared" si="1"/>
        <v>396.96476834152668</v>
      </c>
      <c r="H10" s="21">
        <f>SUMIF(Div13Monthly!$A$2:$A$308,'Jupiter(13)'!$A10,Div13Monthly!F$2:F$308)</f>
        <v>7799315.210427681</v>
      </c>
      <c r="I10" s="21">
        <f>SUMIF(Div13Monthly!$A$2:$A$308,'Jupiter(13)'!$A10,Div13Monthly!H$2:H$308)/12</f>
        <v>890.99241570085871</v>
      </c>
      <c r="J10" s="21">
        <f t="shared" si="2"/>
        <v>8753.514702246599</v>
      </c>
      <c r="K10" s="21">
        <f>SUMIF(Div13Monthly!$A$2:$A$308,'Jupiter(13)'!$A10,Div13Monthly!G$2:G$308)</f>
        <v>7799315.210427681</v>
      </c>
      <c r="L10" s="21">
        <f t="shared" si="3"/>
        <v>8753.514702246599</v>
      </c>
      <c r="N10" s="21">
        <f t="shared" si="4"/>
        <v>13058192.600329798</v>
      </c>
      <c r="O10" s="21">
        <f t="shared" si="5"/>
        <v>14138.710624732619</v>
      </c>
      <c r="P10" s="21">
        <f t="shared" si="9"/>
        <v>923.57732942686528</v>
      </c>
      <c r="Q10" s="21">
        <f t="shared" si="6"/>
        <v>13058192.600329798</v>
      </c>
      <c r="R10" s="21">
        <f t="shared" si="7"/>
        <v>923.57732942686528</v>
      </c>
    </row>
    <row r="11" spans="1:18" x14ac:dyDescent="0.2">
      <c r="A11" s="34">
        <f t="shared" si="8"/>
        <v>2024</v>
      </c>
      <c r="B11" s="21">
        <f>SUMIF(Div13Monthly!$A$2:$A$308,'Jupiter(13)'!$A11,Div13Monthly!C$2:C$308)</f>
        <v>5196536.6135138897</v>
      </c>
      <c r="C11" s="21">
        <f>SUMIF(Div13Monthly!$A$2:$A$308,'Jupiter(13)'!$A11,Div13Monthly!E$2:E$308)/12</f>
        <v>13474.57012575073</v>
      </c>
      <c r="D11" s="21">
        <f t="shared" si="0"/>
        <v>385.65509437536633</v>
      </c>
      <c r="E11" s="21">
        <f>SUMIF(Div13Monthly!$A$2:$A$308,'Jupiter(13)'!$A11,Div13Monthly!D$2:D$308)</f>
        <v>5196536.6135138897</v>
      </c>
      <c r="F11" s="21">
        <f t="shared" si="1"/>
        <v>385.65509437536633</v>
      </c>
      <c r="H11" s="21">
        <f>SUMIF(Div13Monthly!$A$2:$A$308,'Jupiter(13)'!$A11,Div13Monthly!F$2:F$308)</f>
        <v>8216772.142604759</v>
      </c>
      <c r="I11" s="21">
        <f>SUMIF(Div13Monthly!$A$2:$A$308,'Jupiter(13)'!$A11,Div13Monthly!H$2:H$308)/12</f>
        <v>905.89888095781532</v>
      </c>
      <c r="J11" s="21">
        <f t="shared" si="2"/>
        <v>9070.2972653162888</v>
      </c>
      <c r="K11" s="21">
        <f>SUMIF(Div13Monthly!$A$2:$A$308,'Jupiter(13)'!$A11,Div13Monthly!G$2:G$308)</f>
        <v>8216772.142604759</v>
      </c>
      <c r="L11" s="21">
        <f t="shared" si="3"/>
        <v>9070.2972653162888</v>
      </c>
      <c r="N11" s="21">
        <f t="shared" si="4"/>
        <v>13413308.756118648</v>
      </c>
      <c r="O11" s="21">
        <f t="shared" si="5"/>
        <v>14380.469006708545</v>
      </c>
      <c r="P11" s="21">
        <f t="shared" si="9"/>
        <v>932.74487430564932</v>
      </c>
      <c r="Q11" s="21">
        <f t="shared" si="6"/>
        <v>13413308.756118648</v>
      </c>
      <c r="R11" s="21">
        <f t="shared" si="7"/>
        <v>932.74487430564932</v>
      </c>
    </row>
    <row r="12" spans="1:18" x14ac:dyDescent="0.2">
      <c r="A12" s="34">
        <f t="shared" si="8"/>
        <v>2025</v>
      </c>
      <c r="B12" s="21">
        <f>SUMIF(Div13Monthly!$A$2:$A$308,'Jupiter(13)'!$A12,Div13Monthly!C$2:C$308)</f>
        <v>5149151.8755418975</v>
      </c>
      <c r="C12" s="21">
        <f>SUMIF(Div13Monthly!$A$2:$A$308,'Jupiter(13)'!$A12,Div13Monthly!E$2:E$308)/12</f>
        <v>13691.60124817259</v>
      </c>
      <c r="D12" s="21">
        <f t="shared" si="0"/>
        <v>376.08105744601289</v>
      </c>
      <c r="E12" s="21">
        <f>SUMIF(Div13Monthly!$A$2:$A$308,'Jupiter(13)'!$A12,Div13Monthly!D$2:D$308)</f>
        <v>5149151.8755418975</v>
      </c>
      <c r="F12" s="21">
        <f t="shared" si="1"/>
        <v>376.08105744601289</v>
      </c>
      <c r="H12" s="21">
        <f>SUMIF(Div13Monthly!$A$2:$A$308,'Jupiter(13)'!$A12,Div13Monthly!F$2:F$308)</f>
        <v>8524381.1181973983</v>
      </c>
      <c r="I12" s="21">
        <f>SUMIF(Div13Monthly!$A$2:$A$308,'Jupiter(13)'!$A12,Div13Monthly!H$2:H$308)/12</f>
        <v>921.36155345679288</v>
      </c>
      <c r="J12" s="21">
        <f t="shared" si="2"/>
        <v>9251.9392481869472</v>
      </c>
      <c r="K12" s="21">
        <f>SUMIF(Div13Monthly!$A$2:$A$308,'Jupiter(13)'!$A12,Div13Monthly!G$2:G$308)</f>
        <v>8524381.1181973983</v>
      </c>
      <c r="L12" s="21">
        <f t="shared" si="3"/>
        <v>9251.9392481869472</v>
      </c>
      <c r="N12" s="21">
        <f t="shared" si="4"/>
        <v>13673532.993739296</v>
      </c>
      <c r="O12" s="21">
        <f t="shared" si="5"/>
        <v>14612.962801629383</v>
      </c>
      <c r="P12" s="21">
        <f t="shared" si="9"/>
        <v>935.71257104785502</v>
      </c>
      <c r="Q12" s="21">
        <f t="shared" si="6"/>
        <v>13673532.993739296</v>
      </c>
      <c r="R12" s="21">
        <f t="shared" si="7"/>
        <v>935.71257104785502</v>
      </c>
    </row>
    <row r="13" spans="1:18" x14ac:dyDescent="0.2">
      <c r="A13" s="34">
        <f t="shared" si="8"/>
        <v>2026</v>
      </c>
      <c r="B13" s="21">
        <f>SUMIF(Div13Monthly!$A$2:$A$308,'Jupiter(13)'!$A13,Div13Monthly!C$2:C$308)</f>
        <v>5137632.1381927244</v>
      </c>
      <c r="C13" s="21">
        <f>SUMIF(Div13Monthly!$A$2:$A$308,'Jupiter(13)'!$A13,Div13Monthly!E$2:E$308)/12</f>
        <v>13913.523379058463</v>
      </c>
      <c r="D13" s="21">
        <f t="shared" si="0"/>
        <v>369.25457328267282</v>
      </c>
      <c r="E13" s="21">
        <f>SUMIF(Div13Monthly!$A$2:$A$308,'Jupiter(13)'!$A13,Div13Monthly!D$2:D$308)</f>
        <v>5137632.1381927244</v>
      </c>
      <c r="F13" s="21">
        <f t="shared" si="1"/>
        <v>369.25457328267282</v>
      </c>
      <c r="H13" s="21">
        <f>SUMIF(Div13Monthly!$A$2:$A$308,'Jupiter(13)'!$A13,Div13Monthly!F$2:F$308)</f>
        <v>8776389.1984211188</v>
      </c>
      <c r="I13" s="21">
        <f>SUMIF(Div13Monthly!$A$2:$A$308,'Jupiter(13)'!$A13,Div13Monthly!H$2:H$308)/12</f>
        <v>937.17269239332518</v>
      </c>
      <c r="J13" s="21">
        <f t="shared" si="2"/>
        <v>9364.7513096099974</v>
      </c>
      <c r="K13" s="21">
        <f>SUMIF(Div13Monthly!$A$2:$A$308,'Jupiter(13)'!$A13,Div13Monthly!G$2:G$308)</f>
        <v>8776389.1984211188</v>
      </c>
      <c r="L13" s="21">
        <f t="shared" si="3"/>
        <v>9364.7513096099974</v>
      </c>
      <c r="N13" s="21">
        <f t="shared" si="4"/>
        <v>13914021.336613843</v>
      </c>
      <c r="O13" s="21">
        <f t="shared" si="5"/>
        <v>14850.696071451788</v>
      </c>
      <c r="P13" s="21">
        <f t="shared" si="9"/>
        <v>936.9272167222814</v>
      </c>
      <c r="Q13" s="21">
        <f t="shared" si="6"/>
        <v>13914021.336613843</v>
      </c>
      <c r="R13" s="21">
        <f t="shared" si="7"/>
        <v>936.9272167222814</v>
      </c>
    </row>
    <row r="14" spans="1:18" x14ac:dyDescent="0.2">
      <c r="A14" s="34">
        <f t="shared" si="8"/>
        <v>2027</v>
      </c>
      <c r="B14" s="21">
        <f>SUMIF(Div13Monthly!$A$2:$A$308,'Jupiter(13)'!$A14,Div13Monthly!C$2:C$308)</f>
        <v>5143988.3730911864</v>
      </c>
      <c r="C14" s="21">
        <f>SUMIF(Div13Monthly!$A$2:$A$308,'Jupiter(13)'!$A14,Div13Monthly!E$2:E$308)/12</f>
        <v>14135.58582561143</v>
      </c>
      <c r="D14" s="21">
        <f t="shared" si="0"/>
        <v>363.90344457964375</v>
      </c>
      <c r="E14" s="21">
        <f>SUMIF(Div13Monthly!$A$2:$A$308,'Jupiter(13)'!$A14,Div13Monthly!D$2:D$308)</f>
        <v>5143988.3730911864</v>
      </c>
      <c r="F14" s="21">
        <f t="shared" si="1"/>
        <v>363.90344457964375</v>
      </c>
      <c r="H14" s="21">
        <f>SUMIF(Div13Monthly!$A$2:$A$308,'Jupiter(13)'!$A14,Div13Monthly!F$2:F$308)</f>
        <v>8981751.3193417341</v>
      </c>
      <c r="I14" s="21">
        <f>SUMIF(Div13Monthly!$A$2:$A$308,'Jupiter(13)'!$A14,Div13Monthly!H$2:H$308)/12</f>
        <v>952.99382830716831</v>
      </c>
      <c r="J14" s="21">
        <f t="shared" si="2"/>
        <v>9424.7738574511968</v>
      </c>
      <c r="K14" s="21">
        <f>SUMIF(Div13Monthly!$A$2:$A$308,'Jupiter(13)'!$A14,Div13Monthly!G$2:G$308)</f>
        <v>8981751.3193417341</v>
      </c>
      <c r="L14" s="21">
        <f t="shared" si="3"/>
        <v>9424.7738574511968</v>
      </c>
      <c r="N14" s="21">
        <f t="shared" si="4"/>
        <v>14125739.692432921</v>
      </c>
      <c r="O14" s="21">
        <f t="shared" si="5"/>
        <v>15088.579653918598</v>
      </c>
      <c r="P14" s="21">
        <f t="shared" si="9"/>
        <v>936.18750183450038</v>
      </c>
      <c r="Q14" s="21">
        <f t="shared" si="6"/>
        <v>14125739.692432921</v>
      </c>
      <c r="R14" s="21">
        <f t="shared" si="7"/>
        <v>936.18750183450038</v>
      </c>
    </row>
    <row r="15" spans="1:18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8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2.8438488104616466E-2</v>
      </c>
      <c r="C17" s="23">
        <f t="shared" si="11"/>
        <v>1.1803226552561386E-2</v>
      </c>
      <c r="D17" s="23">
        <f t="shared" si="11"/>
        <v>1.6441202316318959E-2</v>
      </c>
      <c r="E17" s="23">
        <f t="shared" si="11"/>
        <v>4.2781368610569137E-2</v>
      </c>
      <c r="F17" s="23">
        <f t="shared" si="11"/>
        <v>3.0616765439221982E-2</v>
      </c>
      <c r="H17" s="23">
        <f t="shared" ref="H17:L27" si="12">H4/H3-1</f>
        <v>-9.9455059128937817E-3</v>
      </c>
      <c r="I17" s="23">
        <f t="shared" si="12"/>
        <v>9.3018165900635719E-3</v>
      </c>
      <c r="J17" s="23">
        <f t="shared" si="12"/>
        <v>-1.9069937442483309E-2</v>
      </c>
      <c r="K17" s="23">
        <f t="shared" si="12"/>
        <v>-4.8133989538745592E-3</v>
      </c>
      <c r="L17" s="23">
        <f t="shared" si="12"/>
        <v>-1.3985128444162109E-2</v>
      </c>
      <c r="N17" s="23">
        <f t="shared" ref="N17:R27" si="13">N4/N3-1</f>
        <v>4.1917031626923507E-3</v>
      </c>
      <c r="O17" s="23">
        <f t="shared" si="13"/>
        <v>1.1648247338802653E-2</v>
      </c>
      <c r="P17" s="23">
        <f t="shared" si="13"/>
        <v>-7.370688572559847E-3</v>
      </c>
      <c r="Q17" s="23">
        <f t="shared" si="13"/>
        <v>1.2889282848497885E-2</v>
      </c>
      <c r="R17" s="23">
        <f t="shared" si="13"/>
        <v>1.2267460680723818E-3</v>
      </c>
    </row>
    <row r="18" spans="1:18" x14ac:dyDescent="0.2">
      <c r="A18" s="34">
        <f t="shared" si="10"/>
        <v>2018</v>
      </c>
      <c r="B18" s="23">
        <f t="shared" si="11"/>
        <v>3.1764397492050511E-2</v>
      </c>
      <c r="C18" s="23">
        <f t="shared" si="11"/>
        <v>2.4074007929421049E-2</v>
      </c>
      <c r="D18" s="23">
        <f t="shared" si="11"/>
        <v>7.50960331292716E-3</v>
      </c>
      <c r="E18" s="23">
        <f t="shared" si="11"/>
        <v>-1.8781255118889617E-2</v>
      </c>
      <c r="F18" s="23">
        <f t="shared" si="11"/>
        <v>-4.1847818337817033E-2</v>
      </c>
      <c r="H18" s="23">
        <f t="shared" si="12"/>
        <v>3.8149245264088361E-2</v>
      </c>
      <c r="I18" s="23">
        <f t="shared" si="12"/>
        <v>4.6947847771874551E-2</v>
      </c>
      <c r="J18" s="23">
        <f t="shared" si="12"/>
        <v>-8.4040504276421402E-3</v>
      </c>
      <c r="K18" s="23">
        <f t="shared" si="12"/>
        <v>1.9927310171416135E-2</v>
      </c>
      <c r="L18" s="23">
        <f t="shared" si="12"/>
        <v>-2.5808866848490819E-2</v>
      </c>
      <c r="N18" s="23">
        <f t="shared" si="13"/>
        <v>3.5740861129688328E-2</v>
      </c>
      <c r="O18" s="23">
        <f t="shared" si="13"/>
        <v>2.5487909495469419E-2</v>
      </c>
      <c r="P18" s="23">
        <f t="shared" si="13"/>
        <v>9.9981204451873307E-3</v>
      </c>
      <c r="Q18" s="23">
        <f t="shared" si="13"/>
        <v>5.1049208981903682E-3</v>
      </c>
      <c r="R18" s="23">
        <f t="shared" si="13"/>
        <v>-1.9876381192351023E-2</v>
      </c>
    </row>
    <row r="19" spans="1:18" x14ac:dyDescent="0.2">
      <c r="A19" s="34">
        <f t="shared" si="10"/>
        <v>2019</v>
      </c>
      <c r="B19" s="23">
        <f t="shared" si="11"/>
        <v>8.5552591503064157E-3</v>
      </c>
      <c r="C19" s="23">
        <f t="shared" si="11"/>
        <v>2.2650064525129965E-2</v>
      </c>
      <c r="D19" s="23">
        <f t="shared" si="11"/>
        <v>-1.3782627962154903E-2</v>
      </c>
      <c r="E19" s="23">
        <f t="shared" si="11"/>
        <v>5.3437746669900532E-2</v>
      </c>
      <c r="F19" s="23">
        <f t="shared" si="11"/>
        <v>3.0105784190280982E-2</v>
      </c>
      <c r="H19" s="23">
        <f t="shared" si="12"/>
        <v>2.547552407007192E-2</v>
      </c>
      <c r="I19" s="23">
        <f t="shared" si="12"/>
        <v>3.6971830985915499E-2</v>
      </c>
      <c r="J19" s="23">
        <f t="shared" si="12"/>
        <v>-1.1086421609845631E-2</v>
      </c>
      <c r="K19" s="23">
        <f t="shared" si="12"/>
        <v>4.141015228083722E-2</v>
      </c>
      <c r="L19" s="23">
        <f t="shared" si="12"/>
        <v>4.2800789397550165E-3</v>
      </c>
      <c r="N19" s="23">
        <f t="shared" si="13"/>
        <v>1.9117651829460014E-2</v>
      </c>
      <c r="O19" s="23">
        <f t="shared" si="13"/>
        <v>2.3553862140630377E-2</v>
      </c>
      <c r="P19" s="23">
        <f t="shared" si="13"/>
        <v>-4.3341249300673512E-3</v>
      </c>
      <c r="Q19" s="23">
        <f t="shared" si="13"/>
        <v>4.5906339127432583E-2</v>
      </c>
      <c r="R19" s="23">
        <f t="shared" si="13"/>
        <v>2.1838105265955088E-2</v>
      </c>
    </row>
    <row r="20" spans="1:18" x14ac:dyDescent="0.2">
      <c r="A20" s="34">
        <f t="shared" si="10"/>
        <v>2020</v>
      </c>
      <c r="B20" s="23">
        <f t="shared" si="11"/>
        <v>0.11168291887010806</v>
      </c>
      <c r="C20" s="23">
        <f t="shared" si="11"/>
        <v>1.8724164745365091E-2</v>
      </c>
      <c r="D20" s="23">
        <f t="shared" si="11"/>
        <v>9.1250170891920002E-2</v>
      </c>
      <c r="E20" s="23">
        <f t="shared" si="11"/>
        <v>0.16429302974309934</v>
      </c>
      <c r="F20" s="23">
        <f t="shared" si="11"/>
        <v>0.14289330717321302</v>
      </c>
      <c r="H20" s="23">
        <f t="shared" si="12"/>
        <v>-0.12469001668301838</v>
      </c>
      <c r="I20" s="23">
        <f t="shared" si="12"/>
        <v>1.6378707680016147E-2</v>
      </c>
      <c r="J20" s="23">
        <f t="shared" si="12"/>
        <v>-0.13879543451381182</v>
      </c>
      <c r="K20" s="23">
        <f t="shared" si="12"/>
        <v>-0.1034210288780677</v>
      </c>
      <c r="L20" s="23">
        <f t="shared" si="12"/>
        <v>-0.11786919152560604</v>
      </c>
      <c r="N20" s="23">
        <f t="shared" si="13"/>
        <v>-3.6792266028507603E-2</v>
      </c>
      <c r="O20" s="23">
        <f t="shared" si="13"/>
        <v>1.857421064393594E-2</v>
      </c>
      <c r="P20" s="23">
        <f t="shared" si="13"/>
        <v>-5.4356841253069943E-2</v>
      </c>
      <c r="Q20" s="23">
        <f t="shared" si="13"/>
        <v>-2.6228151839550184E-3</v>
      </c>
      <c r="R20" s="23">
        <f t="shared" si="13"/>
        <v>-2.0810487450384274E-2</v>
      </c>
    </row>
    <row r="21" spans="1:18" x14ac:dyDescent="0.2">
      <c r="A21" s="34">
        <f t="shared" si="10"/>
        <v>2021</v>
      </c>
      <c r="B21" s="23">
        <f t="shared" si="11"/>
        <v>3.8058927111809027E-2</v>
      </c>
      <c r="C21" s="23">
        <f t="shared" si="11"/>
        <v>2.2986735588930385E-2</v>
      </c>
      <c r="D21" s="23">
        <f t="shared" si="11"/>
        <v>1.4733516084352249E-2</v>
      </c>
      <c r="E21" s="23">
        <f t="shared" si="11"/>
        <v>-9.3886869814601148E-3</v>
      </c>
      <c r="F21" s="23">
        <f t="shared" si="11"/>
        <v>-3.1647939747480702E-2</v>
      </c>
      <c r="H21" s="23">
        <f t="shared" si="12"/>
        <v>6.5573899521671919E-2</v>
      </c>
      <c r="I21" s="23">
        <f t="shared" si="12"/>
        <v>9.2365137073793235E-3</v>
      </c>
      <c r="J21" s="23">
        <f t="shared" si="12"/>
        <v>5.5821787112457999E-2</v>
      </c>
      <c r="K21" s="23">
        <f t="shared" si="12"/>
        <v>4.2544658505359711E-2</v>
      </c>
      <c r="L21" s="23">
        <f t="shared" si="12"/>
        <v>3.300330927943218E-2</v>
      </c>
      <c r="N21" s="23">
        <f t="shared" si="13"/>
        <v>5.376498263536944E-2</v>
      </c>
      <c r="O21" s="23">
        <f t="shared" si="13"/>
        <v>2.210952583937198E-2</v>
      </c>
      <c r="P21" s="23">
        <f t="shared" si="13"/>
        <v>3.0970709102824845E-2</v>
      </c>
      <c r="Q21" s="23">
        <f t="shared" si="13"/>
        <v>1.9718605262370126E-2</v>
      </c>
      <c r="R21" s="23">
        <f t="shared" si="13"/>
        <v>-2.3392019314549817E-3</v>
      </c>
    </row>
    <row r="22" spans="1:18" x14ac:dyDescent="0.2">
      <c r="A22" s="34">
        <f t="shared" si="10"/>
        <v>2022</v>
      </c>
      <c r="B22" s="23">
        <f t="shared" si="11"/>
        <v>-3.4108037150538006E-2</v>
      </c>
      <c r="C22" s="23">
        <f t="shared" si="11"/>
        <v>2.1933499149103364E-2</v>
      </c>
      <c r="D22" s="23">
        <f t="shared" si="11"/>
        <v>-5.4838731039058231E-2</v>
      </c>
      <c r="E22" s="23">
        <f t="shared" si="11"/>
        <v>-1.0409134457138092E-2</v>
      </c>
      <c r="F22" s="23">
        <f t="shared" si="11"/>
        <v>-3.1648471875294293E-2</v>
      </c>
      <c r="H22" s="23">
        <f t="shared" si="12"/>
        <v>3.2590367045581159E-2</v>
      </c>
      <c r="I22" s="23">
        <f t="shared" si="12"/>
        <v>1.7232986077305057E-2</v>
      </c>
      <c r="J22" s="23">
        <f t="shared" si="12"/>
        <v>1.509721094230132E-2</v>
      </c>
      <c r="K22" s="23">
        <f t="shared" si="12"/>
        <v>4.2244523387129362E-2</v>
      </c>
      <c r="L22" s="23">
        <f t="shared" si="12"/>
        <v>2.4587815822090908E-2</v>
      </c>
      <c r="N22" s="23">
        <f t="shared" si="13"/>
        <v>4.3913043809655772E-3</v>
      </c>
      <c r="O22" s="23">
        <f t="shared" si="13"/>
        <v>2.1637401794530442E-2</v>
      </c>
      <c r="P22" s="23">
        <f t="shared" si="13"/>
        <v>-1.6880839898061439E-2</v>
      </c>
      <c r="Q22" s="23">
        <f t="shared" si="13"/>
        <v>1.9762468032202163E-2</v>
      </c>
      <c r="R22" s="23">
        <f t="shared" si="13"/>
        <v>-1.8352242772581295E-3</v>
      </c>
    </row>
    <row r="23" spans="1:18" x14ac:dyDescent="0.2">
      <c r="A23" s="34">
        <f t="shared" si="10"/>
        <v>2023</v>
      </c>
      <c r="B23" s="23">
        <f t="shared" si="11"/>
        <v>2.2457709656131142E-2</v>
      </c>
      <c r="C23" s="23">
        <f t="shared" si="11"/>
        <v>1.8200219740994061E-2</v>
      </c>
      <c r="D23" s="23">
        <f t="shared" si="11"/>
        <v>4.1813877394567545E-3</v>
      </c>
      <c r="E23" s="23">
        <f t="shared" si="11"/>
        <v>-3.1783279166260003E-2</v>
      </c>
      <c r="F23" s="23">
        <f t="shared" si="11"/>
        <v>-4.9090049224276067E-2</v>
      </c>
      <c r="H23" s="23">
        <f t="shared" si="12"/>
        <v>3.8940402268776264E-2</v>
      </c>
      <c r="I23" s="23">
        <f t="shared" si="12"/>
        <v>2.3345041004048994E-2</v>
      </c>
      <c r="J23" s="23">
        <f t="shared" si="12"/>
        <v>1.523959235628447E-2</v>
      </c>
      <c r="K23" s="23">
        <f t="shared" si="12"/>
        <v>1.592043825278755E-2</v>
      </c>
      <c r="L23" s="23">
        <f t="shared" si="12"/>
        <v>-7.2552291297343086E-3</v>
      </c>
      <c r="N23" s="23">
        <f t="shared" si="13"/>
        <v>3.2238887220979784E-2</v>
      </c>
      <c r="O23" s="23">
        <f t="shared" si="13"/>
        <v>1.8522908030372598E-2</v>
      </c>
      <c r="P23" s="23">
        <f t="shared" si="13"/>
        <v>1.3466539713997472E-2</v>
      </c>
      <c r="Q23" s="23">
        <f t="shared" si="13"/>
        <v>-3.8454503552826091E-3</v>
      </c>
      <c r="R23" s="23">
        <f t="shared" si="13"/>
        <v>-2.1961566312643233E-2</v>
      </c>
    </row>
    <row r="24" spans="1:18" x14ac:dyDescent="0.2">
      <c r="A24" s="34">
        <f t="shared" si="10"/>
        <v>2024</v>
      </c>
      <c r="B24" s="23">
        <f t="shared" si="11"/>
        <v>-1.1854388639661373E-2</v>
      </c>
      <c r="C24" s="23">
        <f t="shared" si="11"/>
        <v>1.7123848283873588E-2</v>
      </c>
      <c r="D24" s="23">
        <f t="shared" si="11"/>
        <v>-2.8490372113905371E-2</v>
      </c>
      <c r="E24" s="23">
        <f t="shared" si="11"/>
        <v>-1.1854388639661373E-2</v>
      </c>
      <c r="F24" s="23">
        <f t="shared" si="11"/>
        <v>-2.8490372113905371E-2</v>
      </c>
      <c r="H24" s="23">
        <f t="shared" si="12"/>
        <v>5.3524818642916028E-2</v>
      </c>
      <c r="I24" s="23">
        <f t="shared" si="12"/>
        <v>1.6730181979417891E-2</v>
      </c>
      <c r="J24" s="23">
        <f t="shared" si="12"/>
        <v>3.6189185012551306E-2</v>
      </c>
      <c r="K24" s="23">
        <f t="shared" si="12"/>
        <v>5.3524818642916028E-2</v>
      </c>
      <c r="L24" s="23">
        <f t="shared" si="12"/>
        <v>3.6189185012551306E-2</v>
      </c>
      <c r="N24" s="23">
        <f t="shared" si="13"/>
        <v>2.7194893402007425E-2</v>
      </c>
      <c r="O24" s="23">
        <f t="shared" si="13"/>
        <v>1.7099040244378472E-2</v>
      </c>
      <c r="P24" s="23">
        <f t="shared" si="13"/>
        <v>9.9261259308660588E-3</v>
      </c>
      <c r="Q24" s="23">
        <f t="shared" si="13"/>
        <v>2.7194893402007425E-2</v>
      </c>
      <c r="R24" s="23">
        <f t="shared" si="13"/>
        <v>9.9261259308660588E-3</v>
      </c>
    </row>
    <row r="25" spans="1:18" x14ac:dyDescent="0.2">
      <c r="A25" s="34">
        <f t="shared" si="10"/>
        <v>2025</v>
      </c>
      <c r="B25" s="23">
        <f t="shared" si="11"/>
        <v>-9.1185228732471035E-3</v>
      </c>
      <c r="C25" s="23">
        <f t="shared" si="11"/>
        <v>1.6106719575944117E-2</v>
      </c>
      <c r="D25" s="23">
        <f t="shared" si="11"/>
        <v>-2.4825386903964519E-2</v>
      </c>
      <c r="E25" s="23">
        <f t="shared" si="11"/>
        <v>-9.1185228732471035E-3</v>
      </c>
      <c r="F25" s="23">
        <f t="shared" si="11"/>
        <v>-2.4825386903964519E-2</v>
      </c>
      <c r="H25" s="23">
        <f t="shared" si="12"/>
        <v>3.7436717272182563E-2</v>
      </c>
      <c r="I25" s="23">
        <f t="shared" si="12"/>
        <v>1.7068872502225441E-2</v>
      </c>
      <c r="J25" s="23">
        <f t="shared" si="12"/>
        <v>2.0026023134350313E-2</v>
      </c>
      <c r="K25" s="23">
        <f t="shared" si="12"/>
        <v>3.7436717272182563E-2</v>
      </c>
      <c r="L25" s="23">
        <f t="shared" si="12"/>
        <v>2.0026023134350313E-2</v>
      </c>
      <c r="N25" s="23">
        <f t="shared" si="13"/>
        <v>1.9400450876965181E-2</v>
      </c>
      <c r="O25" s="23">
        <f t="shared" si="13"/>
        <v>1.6167330482224074E-2</v>
      </c>
      <c r="P25" s="23">
        <f t="shared" si="13"/>
        <v>3.1816811048304139E-3</v>
      </c>
      <c r="Q25" s="23">
        <f t="shared" si="13"/>
        <v>1.9400450876965181E-2</v>
      </c>
      <c r="R25" s="23">
        <f t="shared" si="13"/>
        <v>3.1816811048304139E-3</v>
      </c>
    </row>
    <row r="26" spans="1:18" x14ac:dyDescent="0.2">
      <c r="A26" s="34">
        <f t="shared" si="10"/>
        <v>2026</v>
      </c>
      <c r="B26" s="23">
        <f t="shared" si="11"/>
        <v>-2.2372106373267364E-3</v>
      </c>
      <c r="C26" s="23">
        <f t="shared" si="11"/>
        <v>1.6208632347914254E-2</v>
      </c>
      <c r="D26" s="23">
        <f t="shared" si="11"/>
        <v>-1.8151629889840981E-2</v>
      </c>
      <c r="E26" s="23">
        <f t="shared" si="11"/>
        <v>-2.2372106373267364E-3</v>
      </c>
      <c r="F26" s="23">
        <f t="shared" si="11"/>
        <v>-1.8151629889840981E-2</v>
      </c>
      <c r="H26" s="23">
        <f t="shared" si="12"/>
        <v>2.9563211302900072E-2</v>
      </c>
      <c r="I26" s="23">
        <f t="shared" si="12"/>
        <v>1.7160623728233126E-2</v>
      </c>
      <c r="J26" s="23">
        <f t="shared" si="12"/>
        <v>1.2193342216893388E-2</v>
      </c>
      <c r="K26" s="23">
        <f t="shared" si="12"/>
        <v>2.9563211302900072E-2</v>
      </c>
      <c r="L26" s="23">
        <f t="shared" si="12"/>
        <v>1.2193342216893388E-2</v>
      </c>
      <c r="N26" s="23">
        <f t="shared" si="13"/>
        <v>1.7587871619182849E-2</v>
      </c>
      <c r="O26" s="23">
        <f t="shared" si="13"/>
        <v>1.6268656332711462E-2</v>
      </c>
      <c r="P26" s="23">
        <f t="shared" si="13"/>
        <v>1.2980969926119634E-3</v>
      </c>
      <c r="Q26" s="23">
        <f t="shared" si="13"/>
        <v>1.7587871619182849E-2</v>
      </c>
      <c r="R26" s="23">
        <f t="shared" si="13"/>
        <v>1.2980969926119634E-3</v>
      </c>
    </row>
    <row r="27" spans="1:18" x14ac:dyDescent="0.2">
      <c r="A27" s="34">
        <f t="shared" si="10"/>
        <v>2027</v>
      </c>
      <c r="B27" s="23">
        <f t="shared" si="11"/>
        <v>1.2371915169266945E-3</v>
      </c>
      <c r="C27" s="23">
        <f t="shared" si="11"/>
        <v>1.59601878333131E-2</v>
      </c>
      <c r="D27" s="23">
        <f t="shared" si="11"/>
        <v>-1.4491705967126012E-2</v>
      </c>
      <c r="E27" s="23">
        <f t="shared" si="11"/>
        <v>1.2371915169266945E-3</v>
      </c>
      <c r="F27" s="23">
        <f t="shared" si="11"/>
        <v>-1.4491705967126012E-2</v>
      </c>
      <c r="H27" s="23">
        <f t="shared" si="12"/>
        <v>2.3399386271242495E-2</v>
      </c>
      <c r="I27" s="23">
        <f t="shared" si="12"/>
        <v>1.6881772209388135E-2</v>
      </c>
      <c r="J27" s="23">
        <f t="shared" si="12"/>
        <v>6.4094118313215986E-3</v>
      </c>
      <c r="K27" s="23">
        <f t="shared" si="12"/>
        <v>2.3399386271242495E-2</v>
      </c>
      <c r="L27" s="23">
        <f t="shared" si="12"/>
        <v>6.4094118313215986E-3</v>
      </c>
      <c r="N27" s="23">
        <f t="shared" si="13"/>
        <v>1.521618737653907E-2</v>
      </c>
      <c r="O27" s="23">
        <f t="shared" si="13"/>
        <v>1.6018345626512831E-2</v>
      </c>
      <c r="P27" s="23">
        <f t="shared" si="13"/>
        <v>-7.8951158059936688E-4</v>
      </c>
      <c r="Q27" s="23">
        <f t="shared" si="13"/>
        <v>1.521618737653907E-2</v>
      </c>
      <c r="R27" s="23">
        <f t="shared" si="13"/>
        <v>-7.8951158059936688E-4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3.0731992263058745E-2</v>
      </c>
      <c r="C29" s="24">
        <f>AVERAGE(C17:C21)</f>
        <v>2.0047639868281574E-2</v>
      </c>
      <c r="D29" s="24">
        <f>AVERAGE(D17:D21)</f>
        <v>2.3230372928672693E-2</v>
      </c>
      <c r="E29" s="24">
        <f>AVERAGE(E17:E21)</f>
        <v>4.6468440584643854E-2</v>
      </c>
      <c r="F29" s="24">
        <f>AVERAGE(F17:F21)</f>
        <v>2.6024019743483652E-2</v>
      </c>
      <c r="H29" s="24">
        <f>AVERAGE(H17:H21)</f>
        <v>-1.0873707480159923E-3</v>
      </c>
      <c r="I29" s="24">
        <f>AVERAGE(I17:I21)</f>
        <v>2.3767343347049819E-2</v>
      </c>
      <c r="J29" s="24">
        <f>AVERAGE(J17:J21)</f>
        <v>-2.4306811376264982E-2</v>
      </c>
      <c r="K29" s="24">
        <f>AVERAGE(K17:K21)</f>
        <v>-8.7046137486583857E-4</v>
      </c>
      <c r="L29" s="24">
        <f>AVERAGE(L17:L21)</f>
        <v>-2.4075959719814355E-2</v>
      </c>
      <c r="N29" s="24">
        <f>AVERAGE(N17:N21)</f>
        <v>1.5204586545740506E-2</v>
      </c>
      <c r="O29" s="24">
        <f>AVERAGE(O17:O21)</f>
        <v>2.0274751091642073E-2</v>
      </c>
      <c r="P29" s="24">
        <f>AVERAGE(P17:P21)</f>
        <v>-5.0185650415369935E-3</v>
      </c>
      <c r="Q29" s="24">
        <f>AVERAGE(Q17:Q21)</f>
        <v>1.6199266590507189E-2</v>
      </c>
      <c r="R29" s="24">
        <f>AVERAGE(R17:R21)</f>
        <v>-3.9922438480325621E-3</v>
      </c>
    </row>
    <row r="30" spans="1:18" x14ac:dyDescent="0.2">
      <c r="A30" s="42" t="s">
        <v>66</v>
      </c>
      <c r="B30" s="24">
        <f>AVERAGE(B23:B27)</f>
        <v>9.6955804564524686E-5</v>
      </c>
      <c r="C30" s="24">
        <f>AVERAGE(C23:C27)</f>
        <v>1.6719921556407825E-2</v>
      </c>
      <c r="D30" s="24">
        <f>AVERAGE(D23:D27)</f>
        <v>-1.6355541427076025E-2</v>
      </c>
      <c r="E30" s="24">
        <f>AVERAGE(E23:E27)</f>
        <v>-1.0751241959913704E-2</v>
      </c>
      <c r="F30" s="24">
        <f>AVERAGE(F23:F27)</f>
        <v>-2.7009828819822591E-2</v>
      </c>
      <c r="H30" s="24">
        <f>AVERAGE(H23:H27)</f>
        <v>3.6572907151603481E-2</v>
      </c>
      <c r="I30" s="24">
        <f>AVERAGE(I23:I27)</f>
        <v>1.8237298284662716E-2</v>
      </c>
      <c r="J30" s="24">
        <f>AVERAGE(J23:J27)</f>
        <v>1.8011510910280214E-2</v>
      </c>
      <c r="K30" s="24">
        <f>AVERAGE(K23:K27)</f>
        <v>3.1968914348405743E-2</v>
      </c>
      <c r="L30" s="24">
        <f>AVERAGE(L23:L27)</f>
        <v>1.351254661307646E-2</v>
      </c>
      <c r="N30" s="24">
        <f>AVERAGE(N23:N27)</f>
        <v>2.232765809913486E-2</v>
      </c>
      <c r="O30" s="24">
        <f>AVERAGE(O23:O27)</f>
        <v>1.6815256143239886E-2</v>
      </c>
      <c r="P30" s="24">
        <f>AVERAGE(P23:P27)</f>
        <v>5.4165864323413079E-3</v>
      </c>
      <c r="Q30" s="24">
        <f>AVERAGE(Q23:Q27)</f>
        <v>1.5110790583882382E-2</v>
      </c>
      <c r="R30" s="24">
        <f>AVERAGE(R23:R27)</f>
        <v>-1.6690347729868328E-3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D7" sqref="D7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655587.69999999995</v>
      </c>
      <c r="D2" s="14">
        <v>705166.42327512684</v>
      </c>
      <c r="E2" s="14">
        <v>10978</v>
      </c>
      <c r="F2" s="14">
        <v>759931.90000000014</v>
      </c>
      <c r="G2" s="14">
        <v>787947.80641689175</v>
      </c>
      <c r="H2" s="14">
        <v>710</v>
      </c>
    </row>
    <row r="3" spans="1:8" x14ac:dyDescent="0.2">
      <c r="A3" s="2">
        <v>2014</v>
      </c>
      <c r="B3" s="2">
        <v>2</v>
      </c>
      <c r="C3" s="14">
        <v>477308.8</v>
      </c>
      <c r="D3" s="14">
        <v>489594.81983059202</v>
      </c>
      <c r="E3" s="14">
        <v>10998</v>
      </c>
      <c r="F3" s="14">
        <v>653125</v>
      </c>
      <c r="G3" s="14">
        <v>660078.01158674574</v>
      </c>
      <c r="H3" s="14">
        <v>713</v>
      </c>
    </row>
    <row r="4" spans="1:8" x14ac:dyDescent="0.2">
      <c r="A4" s="2">
        <v>2014</v>
      </c>
      <c r="B4" s="2">
        <v>3</v>
      </c>
      <c r="C4" s="14">
        <v>501460.9</v>
      </c>
      <c r="D4" s="14">
        <v>554359.02011300868</v>
      </c>
      <c r="E4" s="14">
        <v>11020</v>
      </c>
      <c r="F4" s="14">
        <v>601751.9</v>
      </c>
      <c r="G4" s="14">
        <v>631773.71820807492</v>
      </c>
      <c r="H4" s="14">
        <v>717</v>
      </c>
    </row>
    <row r="5" spans="1:8" x14ac:dyDescent="0.2">
      <c r="A5" s="2">
        <v>2014</v>
      </c>
      <c r="B5" s="2">
        <v>4</v>
      </c>
      <c r="C5" s="14">
        <v>475979.1</v>
      </c>
      <c r="D5" s="14">
        <v>497130.69958312827</v>
      </c>
      <c r="E5" s="14">
        <v>11041</v>
      </c>
      <c r="F5" s="14">
        <v>727695.4</v>
      </c>
      <c r="G5" s="14">
        <v>739636.08867674647</v>
      </c>
      <c r="H5" s="14">
        <v>715</v>
      </c>
    </row>
    <row r="6" spans="1:8" x14ac:dyDescent="0.2">
      <c r="A6" s="2">
        <v>2014</v>
      </c>
      <c r="B6" s="2">
        <v>5</v>
      </c>
      <c r="C6" s="14">
        <v>262840.89999999997</v>
      </c>
      <c r="D6" s="14">
        <v>286475.290986354</v>
      </c>
      <c r="E6" s="14">
        <v>11055</v>
      </c>
      <c r="F6" s="14">
        <v>568428.9</v>
      </c>
      <c r="G6" s="14">
        <v>581839.06828289002</v>
      </c>
      <c r="H6" s="14">
        <v>720</v>
      </c>
    </row>
    <row r="7" spans="1:8" x14ac:dyDescent="0.2">
      <c r="A7" s="2">
        <v>2014</v>
      </c>
      <c r="B7" s="2">
        <v>6</v>
      </c>
      <c r="C7" s="14">
        <v>245282.09999999998</v>
      </c>
      <c r="D7" s="14">
        <v>249100.16722143648</v>
      </c>
      <c r="E7" s="14">
        <v>11097</v>
      </c>
      <c r="F7" s="14">
        <v>569894.19999999995</v>
      </c>
      <c r="G7" s="14">
        <v>572062.97631102556</v>
      </c>
      <c r="H7" s="14">
        <v>724</v>
      </c>
    </row>
    <row r="8" spans="1:8" x14ac:dyDescent="0.2">
      <c r="A8" s="2">
        <v>2014</v>
      </c>
      <c r="B8" s="2">
        <v>7</v>
      </c>
      <c r="C8" s="14">
        <v>193044.09999999998</v>
      </c>
      <c r="D8" s="14">
        <v>195005.52430892113</v>
      </c>
      <c r="E8" s="14">
        <v>11082</v>
      </c>
      <c r="F8" s="14">
        <v>512120.00000000006</v>
      </c>
      <c r="G8" s="14">
        <v>513228.85756310949</v>
      </c>
      <c r="H8" s="14">
        <v>720</v>
      </c>
    </row>
    <row r="9" spans="1:8" x14ac:dyDescent="0.2">
      <c r="A9" s="2">
        <v>2014</v>
      </c>
      <c r="B9" s="2">
        <v>8</v>
      </c>
      <c r="C9" s="14">
        <v>162730.70000000001</v>
      </c>
      <c r="D9" s="14">
        <v>174413.61115967631</v>
      </c>
      <c r="E9" s="14">
        <v>11101</v>
      </c>
      <c r="F9" s="14">
        <v>497125.3</v>
      </c>
      <c r="G9" s="14">
        <v>503741.95217745256</v>
      </c>
      <c r="H9" s="14">
        <v>723</v>
      </c>
    </row>
    <row r="10" spans="1:8" x14ac:dyDescent="0.2">
      <c r="A10" s="2">
        <v>2014</v>
      </c>
      <c r="B10" s="2">
        <v>9</v>
      </c>
      <c r="C10" s="14">
        <v>191188.4</v>
      </c>
      <c r="D10" s="14">
        <v>210815.25389755901</v>
      </c>
      <c r="E10" s="14">
        <v>11092</v>
      </c>
      <c r="F10" s="14">
        <v>575921.60000000009</v>
      </c>
      <c r="G10" s="14">
        <v>587054.06608930591</v>
      </c>
      <c r="H10" s="14">
        <v>724</v>
      </c>
    </row>
    <row r="11" spans="1:8" x14ac:dyDescent="0.2">
      <c r="A11" s="2">
        <v>2014</v>
      </c>
      <c r="B11" s="2">
        <v>10</v>
      </c>
      <c r="C11" s="14">
        <v>205671.8</v>
      </c>
      <c r="D11" s="14">
        <v>219562.17703982969</v>
      </c>
      <c r="E11" s="14">
        <v>11146</v>
      </c>
      <c r="F11" s="14">
        <v>506440.5</v>
      </c>
      <c r="G11" s="14">
        <v>514350.58474097756</v>
      </c>
      <c r="H11" s="14">
        <v>731</v>
      </c>
    </row>
    <row r="12" spans="1:8" x14ac:dyDescent="0.2">
      <c r="A12" s="2">
        <v>2014</v>
      </c>
      <c r="B12" s="2">
        <v>11</v>
      </c>
      <c r="C12" s="14">
        <v>351485.09999999992</v>
      </c>
      <c r="D12" s="14">
        <v>366480.57726906071</v>
      </c>
      <c r="E12" s="14">
        <v>11154</v>
      </c>
      <c r="F12" s="14">
        <v>560791.1</v>
      </c>
      <c r="G12" s="14">
        <v>569304.70573244954</v>
      </c>
      <c r="H12" s="14">
        <v>730</v>
      </c>
    </row>
    <row r="13" spans="1:8" x14ac:dyDescent="0.2">
      <c r="A13" s="2">
        <v>2014</v>
      </c>
      <c r="B13" s="2">
        <v>12</v>
      </c>
      <c r="C13" s="14">
        <v>469654.9</v>
      </c>
      <c r="D13" s="14">
        <v>485200.40373793518</v>
      </c>
      <c r="E13" s="14">
        <v>11164</v>
      </c>
      <c r="F13" s="14">
        <v>650917.80000000005</v>
      </c>
      <c r="G13" s="14">
        <v>659714.03605981614</v>
      </c>
      <c r="H13" s="14">
        <v>729</v>
      </c>
    </row>
    <row r="14" spans="1:8" x14ac:dyDescent="0.2">
      <c r="A14" s="2">
        <v>2015</v>
      </c>
      <c r="B14" s="2">
        <v>1</v>
      </c>
      <c r="C14" s="14">
        <v>620307.6</v>
      </c>
      <c r="D14" s="14">
        <v>645029.83863345103</v>
      </c>
      <c r="E14" s="14">
        <v>11207</v>
      </c>
      <c r="F14" s="14">
        <v>693307.2</v>
      </c>
      <c r="G14" s="14">
        <v>707282.5022136746</v>
      </c>
      <c r="H14" s="14">
        <v>736</v>
      </c>
    </row>
    <row r="15" spans="1:8" x14ac:dyDescent="0.2">
      <c r="A15" s="2">
        <v>2015</v>
      </c>
      <c r="B15" s="2">
        <v>2</v>
      </c>
      <c r="C15" s="14">
        <v>529431.39999999991</v>
      </c>
      <c r="D15" s="14">
        <v>534281.51325981494</v>
      </c>
      <c r="E15" s="14">
        <v>11232</v>
      </c>
      <c r="F15" s="14">
        <v>674179.10000000009</v>
      </c>
      <c r="G15" s="14">
        <v>676924.26952376426</v>
      </c>
      <c r="H15" s="14">
        <v>738</v>
      </c>
    </row>
    <row r="16" spans="1:8" x14ac:dyDescent="0.2">
      <c r="A16" s="2">
        <v>2015</v>
      </c>
      <c r="B16" s="2">
        <v>3</v>
      </c>
      <c r="C16" s="14">
        <v>529881.39999999991</v>
      </c>
      <c r="D16" s="14">
        <v>534651.06259150791</v>
      </c>
      <c r="E16" s="14">
        <v>11254</v>
      </c>
      <c r="F16" s="14">
        <v>715135.8</v>
      </c>
      <c r="G16" s="14">
        <v>717839.82186858996</v>
      </c>
      <c r="H16" s="14">
        <v>740</v>
      </c>
    </row>
    <row r="17" spans="1:8" x14ac:dyDescent="0.2">
      <c r="A17" s="2">
        <v>2015</v>
      </c>
      <c r="B17" s="2">
        <v>4</v>
      </c>
      <c r="C17" s="14">
        <v>373852.70000000007</v>
      </c>
      <c r="D17" s="14">
        <v>418770.75821130344</v>
      </c>
      <c r="E17" s="14">
        <v>11272</v>
      </c>
      <c r="F17" s="14">
        <v>618220.80000000005</v>
      </c>
      <c r="G17" s="14">
        <v>643734.70292642037</v>
      </c>
      <c r="H17" s="14">
        <v>742</v>
      </c>
    </row>
    <row r="18" spans="1:8" x14ac:dyDescent="0.2">
      <c r="A18" s="2">
        <v>2015</v>
      </c>
      <c r="B18" s="2">
        <v>5</v>
      </c>
      <c r="C18" s="14">
        <v>269778.69999999995</v>
      </c>
      <c r="D18" s="14">
        <v>307932.9095397027</v>
      </c>
      <c r="E18" s="14">
        <v>11306</v>
      </c>
      <c r="F18" s="14">
        <v>580290</v>
      </c>
      <c r="G18" s="14">
        <v>602127.3679546481</v>
      </c>
      <c r="H18" s="14">
        <v>749</v>
      </c>
    </row>
    <row r="19" spans="1:8" x14ac:dyDescent="0.2">
      <c r="A19" s="2">
        <v>2015</v>
      </c>
      <c r="B19" s="2">
        <v>6</v>
      </c>
      <c r="C19" s="14">
        <v>249571.4</v>
      </c>
      <c r="D19" s="14">
        <v>263994.89112814376</v>
      </c>
      <c r="E19" s="14">
        <v>11342</v>
      </c>
      <c r="F19" s="14">
        <v>621273.1</v>
      </c>
      <c r="G19" s="14">
        <v>629478.72227757529</v>
      </c>
      <c r="H19" s="14">
        <v>746</v>
      </c>
    </row>
    <row r="20" spans="1:8" x14ac:dyDescent="0.2">
      <c r="A20" s="2">
        <v>2015</v>
      </c>
      <c r="B20" s="2">
        <v>7</v>
      </c>
      <c r="C20" s="14">
        <v>163987.30000000002</v>
      </c>
      <c r="D20" s="14">
        <v>185966.53129508789</v>
      </c>
      <c r="E20" s="14">
        <v>11275</v>
      </c>
      <c r="F20" s="14">
        <v>464994.49999999994</v>
      </c>
      <c r="G20" s="14">
        <v>477435.87738608138</v>
      </c>
      <c r="H20" s="14">
        <v>737</v>
      </c>
    </row>
    <row r="21" spans="1:8" x14ac:dyDescent="0.2">
      <c r="A21" s="2">
        <v>2015</v>
      </c>
      <c r="B21" s="2">
        <v>8</v>
      </c>
      <c r="C21" s="14">
        <v>179443.5</v>
      </c>
      <c r="D21" s="14">
        <v>192673.29606026359</v>
      </c>
      <c r="E21" s="14">
        <v>11324</v>
      </c>
      <c r="F21" s="14">
        <v>571869.69999999995</v>
      </c>
      <c r="G21" s="14">
        <v>579362.55952134833</v>
      </c>
      <c r="H21" s="14">
        <v>740</v>
      </c>
    </row>
    <row r="22" spans="1:8" x14ac:dyDescent="0.2">
      <c r="A22" s="2">
        <v>2015</v>
      </c>
      <c r="B22" s="2">
        <v>9</v>
      </c>
      <c r="C22" s="14">
        <v>181265.79999999996</v>
      </c>
      <c r="D22" s="14">
        <v>192142.57560554237</v>
      </c>
      <c r="E22" s="14">
        <v>11309</v>
      </c>
      <c r="F22" s="14">
        <v>505842.30000000005</v>
      </c>
      <c r="G22" s="14">
        <v>511996.85485096736</v>
      </c>
      <c r="H22" s="14">
        <v>738</v>
      </c>
    </row>
    <row r="23" spans="1:8" x14ac:dyDescent="0.2">
      <c r="A23" s="2">
        <v>2015</v>
      </c>
      <c r="B23" s="2">
        <v>10</v>
      </c>
      <c r="C23" s="14">
        <v>209736.9</v>
      </c>
      <c r="D23" s="14">
        <v>216008.83773465559</v>
      </c>
      <c r="E23" s="14">
        <v>11339</v>
      </c>
      <c r="F23" s="14">
        <v>515363.49999999994</v>
      </c>
      <c r="G23" s="14">
        <v>518930.7327729594</v>
      </c>
      <c r="H23" s="14">
        <v>743</v>
      </c>
    </row>
    <row r="24" spans="1:8" x14ac:dyDescent="0.2">
      <c r="A24" s="2">
        <v>2015</v>
      </c>
      <c r="B24" s="2">
        <v>11</v>
      </c>
      <c r="C24" s="14">
        <v>246454.1</v>
      </c>
      <c r="D24" s="14">
        <v>300483.04538301693</v>
      </c>
      <c r="E24" s="14">
        <v>11347</v>
      </c>
      <c r="F24" s="14">
        <v>550038.9</v>
      </c>
      <c r="G24" s="14">
        <v>580860.93306572991</v>
      </c>
      <c r="H24" s="14">
        <v>745</v>
      </c>
    </row>
    <row r="25" spans="1:8" x14ac:dyDescent="0.2">
      <c r="A25" s="2">
        <v>2015</v>
      </c>
      <c r="B25" s="2">
        <v>12</v>
      </c>
      <c r="C25" s="14">
        <v>430562.09999999992</v>
      </c>
      <c r="D25" s="14">
        <v>515334.00028117717</v>
      </c>
      <c r="E25" s="14">
        <v>11376</v>
      </c>
      <c r="F25" s="14">
        <v>599990.6</v>
      </c>
      <c r="G25" s="14">
        <v>648470.73622501828</v>
      </c>
      <c r="H25" s="14">
        <v>748</v>
      </c>
    </row>
    <row r="26" spans="1:8" x14ac:dyDescent="0.2">
      <c r="A26" s="2">
        <v>2016</v>
      </c>
      <c r="B26" s="2">
        <v>1</v>
      </c>
      <c r="C26" s="14">
        <v>632468.6</v>
      </c>
      <c r="D26" s="14">
        <v>568819.27991516469</v>
      </c>
      <c r="E26" s="14">
        <v>11430</v>
      </c>
      <c r="F26" s="14">
        <v>748303.89999999991</v>
      </c>
      <c r="G26" s="14">
        <v>711939.05402059096</v>
      </c>
      <c r="H26" s="14">
        <v>752</v>
      </c>
    </row>
    <row r="27" spans="1:8" x14ac:dyDescent="0.2">
      <c r="A27" s="2">
        <v>2016</v>
      </c>
      <c r="B27" s="2">
        <v>2</v>
      </c>
      <c r="C27" s="14">
        <v>558497.4</v>
      </c>
      <c r="D27" s="14">
        <v>550817.23199734488</v>
      </c>
      <c r="E27" s="14">
        <v>11423</v>
      </c>
      <c r="F27" s="14">
        <v>689302.00000000012</v>
      </c>
      <c r="G27" s="14">
        <v>684909.33091160643</v>
      </c>
      <c r="H27" s="14">
        <v>752</v>
      </c>
    </row>
    <row r="28" spans="1:8" x14ac:dyDescent="0.2">
      <c r="A28" s="2">
        <v>2016</v>
      </c>
      <c r="B28" s="2">
        <v>3</v>
      </c>
      <c r="C28" s="14">
        <v>533859</v>
      </c>
      <c r="D28" s="14">
        <v>536975.69460911432</v>
      </c>
      <c r="E28" s="14">
        <v>11484</v>
      </c>
      <c r="F28" s="14">
        <v>707658.4</v>
      </c>
      <c r="G28" s="14">
        <v>709444.53111941402</v>
      </c>
      <c r="H28" s="14">
        <v>757</v>
      </c>
    </row>
    <row r="29" spans="1:8" x14ac:dyDescent="0.2">
      <c r="A29" s="2">
        <v>2016</v>
      </c>
      <c r="B29" s="2">
        <v>4</v>
      </c>
      <c r="C29" s="14">
        <v>452033.1</v>
      </c>
      <c r="D29" s="14">
        <v>491984.41601379309</v>
      </c>
      <c r="E29" s="14">
        <v>11480</v>
      </c>
      <c r="F29" s="14">
        <v>692522</v>
      </c>
      <c r="G29" s="14">
        <v>715623.82089753111</v>
      </c>
      <c r="H29" s="14">
        <v>763</v>
      </c>
    </row>
    <row r="30" spans="1:8" x14ac:dyDescent="0.2">
      <c r="A30" s="2">
        <v>2016</v>
      </c>
      <c r="B30" s="2">
        <v>5</v>
      </c>
      <c r="C30" s="14">
        <v>346833.39999999997</v>
      </c>
      <c r="D30" s="14">
        <v>361404.7070772358</v>
      </c>
      <c r="E30" s="14">
        <v>11549</v>
      </c>
      <c r="F30" s="14">
        <v>632495.20000000007</v>
      </c>
      <c r="G30" s="14">
        <v>640796.2156736413</v>
      </c>
      <c r="H30" s="14">
        <v>756</v>
      </c>
    </row>
    <row r="31" spans="1:8" x14ac:dyDescent="0.2">
      <c r="A31" s="2">
        <v>2016</v>
      </c>
      <c r="B31" s="2">
        <v>6</v>
      </c>
      <c r="C31" s="14">
        <v>228576.20000000004</v>
      </c>
      <c r="D31" s="14">
        <v>246085.03302972985</v>
      </c>
      <c r="E31" s="14">
        <v>11536</v>
      </c>
      <c r="F31" s="14">
        <v>551136.20000000007</v>
      </c>
      <c r="G31" s="14">
        <v>561190.20169804955</v>
      </c>
      <c r="H31" s="14">
        <v>761</v>
      </c>
    </row>
    <row r="32" spans="1:8" x14ac:dyDescent="0.2">
      <c r="A32" s="2">
        <v>2016</v>
      </c>
      <c r="B32" s="2">
        <v>7</v>
      </c>
      <c r="C32" s="14">
        <v>170122.3</v>
      </c>
      <c r="D32" s="14">
        <v>188761.93146735651</v>
      </c>
      <c r="E32" s="14">
        <v>11569</v>
      </c>
      <c r="F32" s="14">
        <v>517762.49999999994</v>
      </c>
      <c r="G32" s="14">
        <v>528452.49946727639</v>
      </c>
      <c r="H32" s="14">
        <v>762</v>
      </c>
    </row>
    <row r="33" spans="1:8" x14ac:dyDescent="0.2">
      <c r="A33" s="2">
        <v>2016</v>
      </c>
      <c r="B33" s="2">
        <v>8</v>
      </c>
      <c r="C33" s="14">
        <v>170291.69999999998</v>
      </c>
      <c r="D33" s="14">
        <v>179456.67010150442</v>
      </c>
      <c r="E33" s="14">
        <v>11540</v>
      </c>
      <c r="F33" s="14">
        <v>519082.2</v>
      </c>
      <c r="G33" s="14">
        <v>524311.81654749706</v>
      </c>
      <c r="H33" s="14">
        <v>756</v>
      </c>
    </row>
    <row r="34" spans="1:8" x14ac:dyDescent="0.2">
      <c r="A34" s="2">
        <v>2016</v>
      </c>
      <c r="B34" s="2">
        <v>9</v>
      </c>
      <c r="C34" s="14">
        <v>189730.8</v>
      </c>
      <c r="D34" s="14">
        <v>190348.57839449792</v>
      </c>
      <c r="E34" s="14">
        <v>11536</v>
      </c>
      <c r="F34" s="14">
        <v>567320</v>
      </c>
      <c r="G34" s="14">
        <v>567676.61019859184</v>
      </c>
      <c r="H34" s="14">
        <v>764</v>
      </c>
    </row>
    <row r="35" spans="1:8" x14ac:dyDescent="0.2">
      <c r="A35" s="2">
        <v>2016</v>
      </c>
      <c r="B35" s="2">
        <v>10</v>
      </c>
      <c r="C35" s="14">
        <v>201453.00000000003</v>
      </c>
      <c r="D35" s="14">
        <v>209086.42000579438</v>
      </c>
      <c r="E35" s="14">
        <v>11575</v>
      </c>
      <c r="F35" s="14">
        <v>495454.5</v>
      </c>
      <c r="G35" s="14">
        <v>499882.543981864</v>
      </c>
      <c r="H35" s="14">
        <v>770</v>
      </c>
    </row>
    <row r="36" spans="1:8" x14ac:dyDescent="0.2">
      <c r="A36" s="2">
        <v>2016</v>
      </c>
      <c r="B36" s="2">
        <v>11</v>
      </c>
      <c r="C36" s="14">
        <v>358557.39999999997</v>
      </c>
      <c r="D36" s="14">
        <v>369289.621137526</v>
      </c>
      <c r="E36" s="14">
        <v>11591</v>
      </c>
      <c r="F36" s="14">
        <v>638039.30000000005</v>
      </c>
      <c r="G36" s="14">
        <v>644290.49104970659</v>
      </c>
      <c r="H36" s="14">
        <v>774</v>
      </c>
    </row>
    <row r="37" spans="1:8" x14ac:dyDescent="0.2">
      <c r="A37" s="2">
        <v>2016</v>
      </c>
      <c r="B37" s="2">
        <v>12</v>
      </c>
      <c r="C37" s="14">
        <v>469367.5</v>
      </c>
      <c r="D37" s="14">
        <v>521975.75397124392</v>
      </c>
      <c r="E37" s="14">
        <v>11639</v>
      </c>
      <c r="F37" s="14">
        <v>636093.1</v>
      </c>
      <c r="G37" s="14">
        <v>666495.61462136288</v>
      </c>
      <c r="H37" s="14">
        <v>771</v>
      </c>
    </row>
    <row r="38" spans="1:8" x14ac:dyDescent="0.2">
      <c r="A38" s="2">
        <v>2017</v>
      </c>
      <c r="B38" s="2">
        <v>1</v>
      </c>
      <c r="C38" s="14">
        <v>612285.30000000016</v>
      </c>
      <c r="D38" s="14">
        <v>710013.16809253313</v>
      </c>
      <c r="E38" s="14">
        <v>11486</v>
      </c>
      <c r="F38" s="14">
        <v>665506.79999999993</v>
      </c>
      <c r="G38" s="14">
        <v>721704.91694085801</v>
      </c>
      <c r="H38" s="14">
        <v>758</v>
      </c>
    </row>
    <row r="39" spans="1:8" x14ac:dyDescent="0.2">
      <c r="A39" s="2">
        <v>2017</v>
      </c>
      <c r="B39" s="2">
        <v>2</v>
      </c>
      <c r="C39" s="14">
        <v>586875.80000000005</v>
      </c>
      <c r="D39" s="14">
        <v>607810.17224667117</v>
      </c>
      <c r="E39" s="14">
        <v>11510</v>
      </c>
      <c r="F39" s="14">
        <v>697592.79999999993</v>
      </c>
      <c r="G39" s="14">
        <v>709763.69508602109</v>
      </c>
      <c r="H39" s="14">
        <v>768</v>
      </c>
    </row>
    <row r="40" spans="1:8" x14ac:dyDescent="0.2">
      <c r="A40" s="2">
        <v>2017</v>
      </c>
      <c r="B40" s="2">
        <v>3</v>
      </c>
      <c r="C40" s="14">
        <v>542355.1</v>
      </c>
      <c r="D40" s="14">
        <v>552988.06473618036</v>
      </c>
      <c r="E40" s="14">
        <v>11673</v>
      </c>
      <c r="F40" s="14">
        <v>681953.7</v>
      </c>
      <c r="G40" s="14">
        <v>688048.43363221269</v>
      </c>
      <c r="H40" s="14">
        <v>768</v>
      </c>
    </row>
    <row r="41" spans="1:8" x14ac:dyDescent="0.2">
      <c r="A41" s="2">
        <v>2017</v>
      </c>
      <c r="B41" s="2">
        <v>4</v>
      </c>
      <c r="C41" s="14">
        <v>514036.90000000008</v>
      </c>
      <c r="D41" s="14">
        <v>499328.95314567181</v>
      </c>
      <c r="E41" s="14">
        <v>11616</v>
      </c>
      <c r="F41" s="14">
        <v>646257.69999999995</v>
      </c>
      <c r="G41" s="14">
        <v>637862.83457540325</v>
      </c>
      <c r="H41" s="14">
        <v>761</v>
      </c>
    </row>
    <row r="42" spans="1:8" x14ac:dyDescent="0.2">
      <c r="A42" s="2">
        <v>2017</v>
      </c>
      <c r="B42" s="2">
        <v>5</v>
      </c>
      <c r="C42" s="14">
        <v>336068.89999999997</v>
      </c>
      <c r="D42" s="14">
        <v>335296.31155892543</v>
      </c>
      <c r="E42" s="14">
        <v>11647</v>
      </c>
      <c r="F42" s="14">
        <v>618556.4</v>
      </c>
      <c r="G42" s="14">
        <v>618111.96705935581</v>
      </c>
      <c r="H42" s="14">
        <v>769</v>
      </c>
    </row>
    <row r="43" spans="1:8" x14ac:dyDescent="0.2">
      <c r="A43" s="2">
        <v>2017</v>
      </c>
      <c r="B43" s="2">
        <v>6</v>
      </c>
      <c r="C43" s="14">
        <v>250118.3</v>
      </c>
      <c r="D43" s="14">
        <v>250550.63842577589</v>
      </c>
      <c r="E43" s="14">
        <v>11668</v>
      </c>
      <c r="F43" s="14">
        <v>614801.4</v>
      </c>
      <c r="G43" s="14">
        <v>615050.33918814012</v>
      </c>
      <c r="H43" s="14">
        <v>771</v>
      </c>
    </row>
    <row r="44" spans="1:8" x14ac:dyDescent="0.2">
      <c r="A44" s="2">
        <v>2017</v>
      </c>
      <c r="B44" s="2">
        <v>7</v>
      </c>
      <c r="C44" s="14">
        <v>188100.90000000002</v>
      </c>
      <c r="D44" s="14">
        <v>200978.7374966389</v>
      </c>
      <c r="E44" s="14">
        <v>11672</v>
      </c>
      <c r="F44" s="14">
        <v>531627.70000000007</v>
      </c>
      <c r="G44" s="14">
        <v>538953.59213342832</v>
      </c>
      <c r="H44" s="14">
        <v>762</v>
      </c>
    </row>
    <row r="45" spans="1:8" x14ac:dyDescent="0.2">
      <c r="A45" s="2">
        <v>2017</v>
      </c>
      <c r="B45" s="2">
        <v>8</v>
      </c>
      <c r="C45" s="14">
        <v>174092.2</v>
      </c>
      <c r="D45" s="14">
        <v>180835.71119517376</v>
      </c>
      <c r="E45" s="14">
        <v>11675</v>
      </c>
      <c r="F45" s="14">
        <v>540705.80000000005</v>
      </c>
      <c r="G45" s="14">
        <v>544607.83630393003</v>
      </c>
      <c r="H45" s="14">
        <v>775</v>
      </c>
    </row>
    <row r="46" spans="1:8" x14ac:dyDescent="0.2">
      <c r="A46" s="2">
        <v>2017</v>
      </c>
      <c r="B46" s="2">
        <v>9</v>
      </c>
      <c r="C46" s="14">
        <v>225902.19999999998</v>
      </c>
      <c r="D46" s="14">
        <v>236328.22601552156</v>
      </c>
      <c r="E46" s="14">
        <v>11703</v>
      </c>
      <c r="F46" s="14">
        <v>557455.80000000005</v>
      </c>
      <c r="G46" s="14">
        <v>563475.42658439942</v>
      </c>
      <c r="H46" s="14">
        <v>776</v>
      </c>
    </row>
    <row r="47" spans="1:8" x14ac:dyDescent="0.2">
      <c r="A47" s="2">
        <v>2017</v>
      </c>
      <c r="B47" s="2">
        <v>10</v>
      </c>
      <c r="C47" s="14">
        <v>206243.40000000002</v>
      </c>
      <c r="D47" s="14">
        <v>221968.38720801752</v>
      </c>
      <c r="E47" s="14">
        <v>11757</v>
      </c>
      <c r="F47" s="14">
        <v>512387.69999999995</v>
      </c>
      <c r="G47" s="14">
        <v>521357.72155132989</v>
      </c>
      <c r="H47" s="14">
        <v>769</v>
      </c>
    </row>
    <row r="48" spans="1:8" x14ac:dyDescent="0.2">
      <c r="A48" s="2">
        <v>2017</v>
      </c>
      <c r="B48" s="2">
        <v>11</v>
      </c>
      <c r="C48" s="14">
        <v>316181.60000000003</v>
      </c>
      <c r="D48" s="14">
        <v>306146.79418539529</v>
      </c>
      <c r="E48" s="14">
        <v>11765</v>
      </c>
      <c r="F48" s="14">
        <v>558619.6</v>
      </c>
      <c r="G48" s="14">
        <v>552883.36063759879</v>
      </c>
      <c r="H48" s="14">
        <v>771</v>
      </c>
    </row>
    <row r="49" spans="1:8" x14ac:dyDescent="0.2">
      <c r="A49" s="2">
        <v>2017</v>
      </c>
      <c r="B49" s="2">
        <v>12</v>
      </c>
      <c r="C49" s="14">
        <v>482150.6</v>
      </c>
      <c r="D49" s="14">
        <v>501640.14418444358</v>
      </c>
      <c r="E49" s="14">
        <v>11813</v>
      </c>
      <c r="F49" s="14">
        <v>696155.20000000007</v>
      </c>
      <c r="G49" s="14">
        <v>707308.65601785062</v>
      </c>
      <c r="H49" s="14">
        <v>775</v>
      </c>
    </row>
    <row r="50" spans="1:8" x14ac:dyDescent="0.2">
      <c r="A50" s="2">
        <v>2018</v>
      </c>
      <c r="B50" s="2">
        <v>1</v>
      </c>
      <c r="C50" s="14">
        <v>713104.3</v>
      </c>
      <c r="D50" s="14">
        <v>683752.04423742811</v>
      </c>
      <c r="E50" s="14">
        <v>11856</v>
      </c>
      <c r="F50" s="14">
        <v>696648.4</v>
      </c>
      <c r="G50" s="14">
        <v>679419.2884635895</v>
      </c>
      <c r="H50" s="14">
        <v>799</v>
      </c>
    </row>
    <row r="51" spans="1:8" x14ac:dyDescent="0.2">
      <c r="A51" s="2">
        <v>2018</v>
      </c>
      <c r="B51" s="2">
        <v>2</v>
      </c>
      <c r="C51" s="14">
        <v>537890.5</v>
      </c>
      <c r="D51" s="14">
        <v>571738.07140974188</v>
      </c>
      <c r="E51" s="14">
        <v>11865</v>
      </c>
      <c r="F51" s="14">
        <v>678324.2</v>
      </c>
      <c r="G51" s="14">
        <v>697870.71441277559</v>
      </c>
      <c r="H51" s="14">
        <v>787</v>
      </c>
    </row>
    <row r="52" spans="1:8" x14ac:dyDescent="0.2">
      <c r="A52" s="2">
        <v>2018</v>
      </c>
      <c r="B52" s="2">
        <v>3</v>
      </c>
      <c r="C52" s="14">
        <v>556082.80000000005</v>
      </c>
      <c r="D52" s="14">
        <v>588037.32465338381</v>
      </c>
      <c r="E52" s="14">
        <v>11911</v>
      </c>
      <c r="F52" s="14">
        <v>692876.10000000009</v>
      </c>
      <c r="G52" s="14">
        <v>711459.52835265652</v>
      </c>
      <c r="H52" s="14">
        <v>796</v>
      </c>
    </row>
    <row r="53" spans="1:8" x14ac:dyDescent="0.2">
      <c r="A53" s="2">
        <v>2018</v>
      </c>
      <c r="B53" s="2">
        <v>4</v>
      </c>
      <c r="C53" s="14">
        <v>519572.99999999994</v>
      </c>
      <c r="D53" s="14">
        <v>481534.94013791153</v>
      </c>
      <c r="E53" s="14">
        <v>11912</v>
      </c>
      <c r="F53" s="14">
        <v>663311.29999999993</v>
      </c>
      <c r="G53" s="14">
        <v>641281.46123804501</v>
      </c>
      <c r="H53" s="14">
        <v>793</v>
      </c>
    </row>
    <row r="54" spans="1:8" x14ac:dyDescent="0.2">
      <c r="A54" s="2">
        <v>2018</v>
      </c>
      <c r="B54" s="2">
        <v>5</v>
      </c>
      <c r="C54" s="14">
        <v>355188.1</v>
      </c>
      <c r="D54" s="14">
        <v>332831.90571783506</v>
      </c>
      <c r="E54" s="14">
        <v>11886</v>
      </c>
      <c r="F54" s="14">
        <v>614674.5</v>
      </c>
      <c r="G54" s="14">
        <v>601652.69018323487</v>
      </c>
      <c r="H54" s="14">
        <v>796</v>
      </c>
    </row>
    <row r="55" spans="1:8" x14ac:dyDescent="0.2">
      <c r="A55" s="2">
        <v>2018</v>
      </c>
      <c r="B55" s="2">
        <v>6</v>
      </c>
      <c r="C55" s="14">
        <v>285878.8</v>
      </c>
      <c r="D55" s="14">
        <v>254657.10226881172</v>
      </c>
      <c r="E55" s="14">
        <v>11975</v>
      </c>
      <c r="F55" s="14">
        <v>602292.19999999995</v>
      </c>
      <c r="G55" s="14">
        <v>583977.94024771999</v>
      </c>
      <c r="H55" s="14">
        <v>808</v>
      </c>
    </row>
    <row r="56" spans="1:8" x14ac:dyDescent="0.2">
      <c r="A56" s="2">
        <v>2018</v>
      </c>
      <c r="B56" s="2">
        <v>7</v>
      </c>
      <c r="C56" s="14">
        <v>209202.70000000004</v>
      </c>
      <c r="D56" s="14">
        <v>188482.2509656662</v>
      </c>
      <c r="E56" s="14">
        <v>11935</v>
      </c>
      <c r="F56" s="14">
        <v>622387.10000000009</v>
      </c>
      <c r="G56" s="14">
        <v>610275.2965988816</v>
      </c>
      <c r="H56" s="14">
        <v>803</v>
      </c>
    </row>
    <row r="57" spans="1:8" x14ac:dyDescent="0.2">
      <c r="A57" s="2">
        <v>2018</v>
      </c>
      <c r="B57" s="2">
        <v>8</v>
      </c>
      <c r="C57" s="14">
        <v>188757.70000000004</v>
      </c>
      <c r="D57" s="14">
        <v>181570.35275818736</v>
      </c>
      <c r="E57" s="14">
        <v>11939</v>
      </c>
      <c r="F57" s="14">
        <v>580538.69999999995</v>
      </c>
      <c r="G57" s="14">
        <v>576292.47525586165</v>
      </c>
      <c r="H57" s="14">
        <v>812</v>
      </c>
    </row>
    <row r="58" spans="1:8" x14ac:dyDescent="0.2">
      <c r="A58" s="2">
        <v>2018</v>
      </c>
      <c r="B58" s="2">
        <v>9</v>
      </c>
      <c r="C58" s="14">
        <v>222319.90000000005</v>
      </c>
      <c r="D58" s="14">
        <v>218113.89313803165</v>
      </c>
      <c r="E58" s="14">
        <v>11990</v>
      </c>
      <c r="F58" s="14">
        <v>656323.30000000005</v>
      </c>
      <c r="G58" s="14">
        <v>653849.09497665334</v>
      </c>
      <c r="H58" s="14">
        <v>812</v>
      </c>
    </row>
    <row r="59" spans="1:8" x14ac:dyDescent="0.2">
      <c r="A59" s="2">
        <v>2018</v>
      </c>
      <c r="B59" s="2">
        <v>10</v>
      </c>
      <c r="C59" s="14">
        <v>199150.9</v>
      </c>
      <c r="D59" s="14">
        <v>221053.98571418828</v>
      </c>
      <c r="E59" s="14">
        <v>12002</v>
      </c>
      <c r="F59" s="14">
        <v>539310.39999999991</v>
      </c>
      <c r="G59" s="14">
        <v>552198.25151502236</v>
      </c>
      <c r="H59" s="14">
        <v>813</v>
      </c>
    </row>
    <row r="60" spans="1:8" x14ac:dyDescent="0.2">
      <c r="A60" s="2">
        <v>2018</v>
      </c>
      <c r="B60" s="2">
        <v>11</v>
      </c>
      <c r="C60" s="14">
        <v>286854.7</v>
      </c>
      <c r="D60" s="14">
        <v>309115.57064934151</v>
      </c>
      <c r="E60" s="14">
        <v>12006</v>
      </c>
      <c r="F60" s="14">
        <v>585346.5</v>
      </c>
      <c r="G60" s="14">
        <v>598485.12949521025</v>
      </c>
      <c r="H60" s="14">
        <v>816</v>
      </c>
    </row>
    <row r="61" spans="1:8" x14ac:dyDescent="0.2">
      <c r="A61" s="2">
        <v>2018</v>
      </c>
      <c r="B61" s="2">
        <v>12</v>
      </c>
      <c r="C61" s="14">
        <v>501264.20000000007</v>
      </c>
      <c r="D61" s="14">
        <v>486531.12232354557</v>
      </c>
      <c r="E61" s="14">
        <v>12078</v>
      </c>
      <c r="F61" s="14">
        <v>668902.20000000007</v>
      </c>
      <c r="G61" s="14">
        <v>660210.18936584925</v>
      </c>
      <c r="H61" s="14">
        <v>821</v>
      </c>
    </row>
    <row r="62" spans="1:8" x14ac:dyDescent="0.2">
      <c r="A62" s="2">
        <v>2019</v>
      </c>
      <c r="B62" s="2">
        <v>1</v>
      </c>
      <c r="C62" s="14">
        <v>701776.69999999984</v>
      </c>
      <c r="D62" s="14">
        <v>699912.15471448982</v>
      </c>
      <c r="E62" s="14">
        <v>12111</v>
      </c>
      <c r="F62" s="14">
        <v>757895.79999999993</v>
      </c>
      <c r="G62" s="14">
        <v>756796.75921568077</v>
      </c>
      <c r="H62" s="14">
        <v>824</v>
      </c>
    </row>
    <row r="63" spans="1:8" x14ac:dyDescent="0.2">
      <c r="A63" s="2">
        <v>2019</v>
      </c>
      <c r="B63" s="2">
        <v>2</v>
      </c>
      <c r="C63" s="14">
        <v>597369.20000000007</v>
      </c>
      <c r="D63" s="14">
        <v>597880.03266455932</v>
      </c>
      <c r="E63" s="14">
        <v>12130</v>
      </c>
      <c r="F63" s="14">
        <v>773383.1</v>
      </c>
      <c r="G63" s="14">
        <v>773684.32496739423</v>
      </c>
      <c r="H63" s="14">
        <v>825</v>
      </c>
    </row>
    <row r="64" spans="1:8" x14ac:dyDescent="0.2">
      <c r="A64" s="2">
        <v>2019</v>
      </c>
      <c r="B64" s="2">
        <v>3</v>
      </c>
      <c r="C64" s="14">
        <v>514765.8</v>
      </c>
      <c r="D64" s="14">
        <v>566961.8142365173</v>
      </c>
      <c r="E64" s="14">
        <v>12141</v>
      </c>
      <c r="F64" s="14">
        <v>681560.3</v>
      </c>
      <c r="G64" s="14">
        <v>712413.57931650896</v>
      </c>
      <c r="H64" s="14">
        <v>827</v>
      </c>
    </row>
    <row r="65" spans="1:8" x14ac:dyDescent="0.2">
      <c r="A65" s="2">
        <v>2019</v>
      </c>
      <c r="B65" s="2">
        <v>4</v>
      </c>
      <c r="C65" s="14">
        <v>491323.1</v>
      </c>
      <c r="D65" s="14">
        <v>494241.23225343338</v>
      </c>
      <c r="E65" s="14">
        <v>12152</v>
      </c>
      <c r="F65" s="14">
        <v>694966.4</v>
      </c>
      <c r="G65" s="14">
        <v>696699.77184154827</v>
      </c>
      <c r="H65" s="14">
        <v>831</v>
      </c>
    </row>
    <row r="66" spans="1:8" x14ac:dyDescent="0.2">
      <c r="A66" s="2">
        <v>2019</v>
      </c>
      <c r="B66" s="2">
        <v>5</v>
      </c>
      <c r="C66" s="14">
        <v>382805.7</v>
      </c>
      <c r="D66" s="14">
        <v>392375.47112443188</v>
      </c>
      <c r="E66" s="14">
        <v>12196</v>
      </c>
      <c r="F66" s="14">
        <v>664820.50000000012</v>
      </c>
      <c r="G66" s="14">
        <v>670488.33754440339</v>
      </c>
      <c r="H66" s="14">
        <v>831</v>
      </c>
    </row>
    <row r="67" spans="1:8" x14ac:dyDescent="0.2">
      <c r="A67" s="2">
        <v>2019</v>
      </c>
      <c r="B67" s="2">
        <v>6</v>
      </c>
      <c r="C67" s="14">
        <v>247809.2</v>
      </c>
      <c r="D67" s="14">
        <v>269351.57165677293</v>
      </c>
      <c r="E67" s="14">
        <v>12196</v>
      </c>
      <c r="F67" s="14">
        <v>631751.6</v>
      </c>
      <c r="G67" s="14">
        <v>644517.86844688479</v>
      </c>
      <c r="H67" s="14">
        <v>831</v>
      </c>
    </row>
    <row r="68" spans="1:8" x14ac:dyDescent="0.2">
      <c r="A68" s="2">
        <v>2019</v>
      </c>
      <c r="B68" s="2">
        <v>7</v>
      </c>
      <c r="C68" s="14">
        <v>204330.5</v>
      </c>
      <c r="D68" s="14">
        <v>218582.68008631337</v>
      </c>
      <c r="E68" s="14">
        <v>12227</v>
      </c>
      <c r="F68" s="14">
        <v>569223.4</v>
      </c>
      <c r="G68" s="14">
        <v>577653.61663174629</v>
      </c>
      <c r="H68" s="14">
        <v>831</v>
      </c>
    </row>
    <row r="69" spans="1:8" x14ac:dyDescent="0.2">
      <c r="A69" s="2">
        <v>2019</v>
      </c>
      <c r="B69" s="2">
        <v>8</v>
      </c>
      <c r="C69" s="14">
        <v>191659.50000000003</v>
      </c>
      <c r="D69" s="14">
        <v>193921.20771299928</v>
      </c>
      <c r="E69" s="14">
        <v>12250</v>
      </c>
      <c r="F69" s="14">
        <v>577923.19999999995</v>
      </c>
      <c r="G69" s="14">
        <v>579265.43154062645</v>
      </c>
      <c r="H69" s="14">
        <v>835</v>
      </c>
    </row>
    <row r="70" spans="1:8" x14ac:dyDescent="0.2">
      <c r="A70" s="2">
        <v>2019</v>
      </c>
      <c r="B70" s="2">
        <v>9</v>
      </c>
      <c r="C70" s="14">
        <v>216311</v>
      </c>
      <c r="D70" s="14">
        <v>220253.1015121548</v>
      </c>
      <c r="E70" s="14">
        <v>12270</v>
      </c>
      <c r="F70" s="14">
        <v>585653.9</v>
      </c>
      <c r="G70" s="14">
        <v>588008.74640650291</v>
      </c>
      <c r="H70" s="14">
        <v>842</v>
      </c>
    </row>
    <row r="71" spans="1:8" x14ac:dyDescent="0.2">
      <c r="A71" s="2">
        <v>2019</v>
      </c>
      <c r="B71" s="2">
        <v>10</v>
      </c>
      <c r="C71" s="14">
        <v>234900.1</v>
      </c>
      <c r="D71" s="14">
        <v>244836.12483245693</v>
      </c>
      <c r="E71" s="14">
        <v>12283</v>
      </c>
      <c r="F71" s="14">
        <v>575937.69999999995</v>
      </c>
      <c r="G71" s="14">
        <v>581868.0847227748</v>
      </c>
      <c r="H71" s="14">
        <v>842</v>
      </c>
    </row>
    <row r="72" spans="1:8" x14ac:dyDescent="0.2">
      <c r="A72" s="2">
        <v>2019</v>
      </c>
      <c r="B72" s="2">
        <v>11</v>
      </c>
      <c r="C72" s="14">
        <v>294930.30000000005</v>
      </c>
      <c r="D72" s="14">
        <v>336491.78239508724</v>
      </c>
      <c r="E72" s="14">
        <v>12313</v>
      </c>
      <c r="F72" s="14">
        <v>606956.5</v>
      </c>
      <c r="G72" s="14">
        <v>631855.50530849712</v>
      </c>
      <c r="H72" s="14">
        <v>847</v>
      </c>
    </row>
    <row r="73" spans="1:8" x14ac:dyDescent="0.2">
      <c r="A73" s="2">
        <v>2019</v>
      </c>
      <c r="B73" s="2">
        <v>12</v>
      </c>
      <c r="C73" s="14">
        <v>536429.10000000009</v>
      </c>
      <c r="D73" s="14">
        <v>524012.05960840778</v>
      </c>
      <c r="E73" s="14">
        <v>12333</v>
      </c>
      <c r="F73" s="14">
        <v>674500.3</v>
      </c>
      <c r="G73" s="14">
        <v>667069.49947674223</v>
      </c>
      <c r="H73" s="14">
        <v>847</v>
      </c>
    </row>
    <row r="74" spans="1:8" x14ac:dyDescent="0.2">
      <c r="A74" s="2">
        <v>2020</v>
      </c>
      <c r="B74" s="2">
        <v>1</v>
      </c>
      <c r="C74" s="14">
        <v>778801.09999999986</v>
      </c>
      <c r="D74" s="14">
        <v>850594.89033966023</v>
      </c>
      <c r="E74" s="14">
        <v>12366</v>
      </c>
      <c r="F74" s="14">
        <v>819637.5</v>
      </c>
      <c r="G74" s="14">
        <v>862337.24783545674</v>
      </c>
      <c r="H74" s="14">
        <v>845</v>
      </c>
    </row>
    <row r="75" spans="1:8" x14ac:dyDescent="0.2">
      <c r="A75" s="2">
        <v>2020</v>
      </c>
      <c r="B75" s="2">
        <v>2</v>
      </c>
      <c r="C75" s="14">
        <v>580295.69999999995</v>
      </c>
      <c r="D75" s="14">
        <v>644701.43223376211</v>
      </c>
      <c r="E75" s="14">
        <v>12368</v>
      </c>
      <c r="F75" s="14">
        <v>731992.39999999991</v>
      </c>
      <c r="G75" s="14">
        <v>770409.65248075372</v>
      </c>
      <c r="H75" s="14">
        <v>848</v>
      </c>
    </row>
    <row r="76" spans="1:8" x14ac:dyDescent="0.2">
      <c r="A76" s="2">
        <v>2020</v>
      </c>
      <c r="B76" s="2">
        <v>3</v>
      </c>
      <c r="C76" s="14">
        <v>560185.49999999988</v>
      </c>
      <c r="D76" s="14">
        <v>612220.2919605528</v>
      </c>
      <c r="E76" s="14">
        <v>12373</v>
      </c>
      <c r="F76" s="14">
        <v>694545.50000000012</v>
      </c>
      <c r="G76" s="14">
        <v>725551.96475131612</v>
      </c>
      <c r="H76" s="14">
        <v>850</v>
      </c>
    </row>
    <row r="77" spans="1:8" x14ac:dyDescent="0.2">
      <c r="A77" s="2">
        <v>2020</v>
      </c>
      <c r="B77" s="2">
        <v>4</v>
      </c>
      <c r="C77" s="14">
        <v>528909.5</v>
      </c>
      <c r="D77" s="14">
        <v>608935.32362578029</v>
      </c>
      <c r="E77" s="14">
        <v>12390</v>
      </c>
      <c r="F77" s="14">
        <v>528462.30000000005</v>
      </c>
      <c r="G77" s="14">
        <v>575388.42717388447</v>
      </c>
      <c r="H77" s="14">
        <v>850</v>
      </c>
    </row>
    <row r="78" spans="1:8" x14ac:dyDescent="0.2">
      <c r="A78" s="2">
        <v>2020</v>
      </c>
      <c r="B78" s="2">
        <v>5</v>
      </c>
      <c r="C78" s="14">
        <v>442749.39999999997</v>
      </c>
      <c r="D78" s="14">
        <v>472070.047963825</v>
      </c>
      <c r="E78" s="14">
        <v>12397</v>
      </c>
      <c r="F78" s="14">
        <v>405529.5</v>
      </c>
      <c r="G78" s="14">
        <v>422703.52454360423</v>
      </c>
      <c r="H78" s="14">
        <v>849</v>
      </c>
    </row>
    <row r="79" spans="1:8" x14ac:dyDescent="0.2">
      <c r="A79" s="2">
        <v>2020</v>
      </c>
      <c r="B79" s="2">
        <v>6</v>
      </c>
      <c r="C79" s="14">
        <v>353825.80000000005</v>
      </c>
      <c r="D79" s="14">
        <v>353632.09778451355</v>
      </c>
      <c r="E79" s="14">
        <v>12442</v>
      </c>
      <c r="F79" s="14">
        <v>489018.2</v>
      </c>
      <c r="G79" s="14">
        <v>488904.7759619194</v>
      </c>
      <c r="H79" s="14">
        <v>849</v>
      </c>
    </row>
    <row r="80" spans="1:8" x14ac:dyDescent="0.2">
      <c r="A80" s="2">
        <v>2020</v>
      </c>
      <c r="B80" s="2">
        <v>7</v>
      </c>
      <c r="C80" s="14">
        <v>241685.6</v>
      </c>
      <c r="D80" s="14">
        <v>252147.32911127651</v>
      </c>
      <c r="E80" s="14">
        <v>12444</v>
      </c>
      <c r="F80" s="14">
        <v>486204.2</v>
      </c>
      <c r="G80" s="14">
        <v>492344.60307424597</v>
      </c>
      <c r="H80" s="14">
        <v>849</v>
      </c>
    </row>
    <row r="81" spans="1:8" x14ac:dyDescent="0.2">
      <c r="A81" s="2">
        <v>2020</v>
      </c>
      <c r="B81" s="2">
        <v>8</v>
      </c>
      <c r="C81" s="14">
        <v>236776.8</v>
      </c>
      <c r="D81" s="14">
        <v>239661.82362187744</v>
      </c>
      <c r="E81" s="14">
        <v>12454</v>
      </c>
      <c r="F81" s="14">
        <v>518711.60000000009</v>
      </c>
      <c r="G81" s="14">
        <v>520409.62124359672</v>
      </c>
      <c r="H81" s="14">
        <v>849</v>
      </c>
    </row>
    <row r="82" spans="1:8" x14ac:dyDescent="0.2">
      <c r="A82" s="2">
        <v>2020</v>
      </c>
      <c r="B82" s="2">
        <v>9</v>
      </c>
      <c r="C82" s="14">
        <v>218889.99999999997</v>
      </c>
      <c r="D82" s="14">
        <v>230812.50385799608</v>
      </c>
      <c r="E82" s="14">
        <v>12489</v>
      </c>
      <c r="F82" s="14">
        <v>476490.7</v>
      </c>
      <c r="G82" s="14">
        <v>483527.57136857684</v>
      </c>
      <c r="H82" s="14">
        <v>850</v>
      </c>
    </row>
    <row r="83" spans="1:8" x14ac:dyDescent="0.2">
      <c r="A83" s="2">
        <v>2020</v>
      </c>
      <c r="B83" s="2">
        <v>10</v>
      </c>
      <c r="C83" s="14">
        <v>253306.80000000002</v>
      </c>
      <c r="D83" s="14">
        <v>265163.07335184945</v>
      </c>
      <c r="E83" s="14">
        <v>12533</v>
      </c>
      <c r="F83" s="14">
        <v>510799.90000000008</v>
      </c>
      <c r="G83" s="14">
        <v>517781.63811475295</v>
      </c>
      <c r="H83" s="14">
        <v>848</v>
      </c>
    </row>
    <row r="84" spans="1:8" x14ac:dyDescent="0.2">
      <c r="A84" s="2">
        <v>2020</v>
      </c>
      <c r="B84" s="2">
        <v>11</v>
      </c>
      <c r="C84" s="14">
        <v>345775.69999999995</v>
      </c>
      <c r="D84" s="14">
        <v>386899.17028040142</v>
      </c>
      <c r="E84" s="14">
        <v>12538</v>
      </c>
      <c r="F84" s="14">
        <v>545762.99999999988</v>
      </c>
      <c r="G84" s="14">
        <v>569907.39803697704</v>
      </c>
      <c r="H84" s="14">
        <v>846</v>
      </c>
    </row>
    <row r="85" spans="1:8" x14ac:dyDescent="0.2">
      <c r="A85" s="2">
        <v>2020</v>
      </c>
      <c r="B85" s="2">
        <v>12</v>
      </c>
      <c r="C85" s="14">
        <v>588559.10000000009</v>
      </c>
      <c r="D85" s="14">
        <v>623822.07842218212</v>
      </c>
      <c r="E85" s="14">
        <v>12553</v>
      </c>
      <c r="F85" s="14">
        <v>615512.49999999988</v>
      </c>
      <c r="G85" s="14">
        <v>636064.14078537549</v>
      </c>
      <c r="H85" s="14">
        <v>844</v>
      </c>
    </row>
    <row r="86" spans="1:8" x14ac:dyDescent="0.2">
      <c r="A86" s="2">
        <v>2021</v>
      </c>
      <c r="B86" s="2">
        <v>1</v>
      </c>
      <c r="C86" s="14">
        <v>817440.5</v>
      </c>
      <c r="D86" s="14">
        <v>791954.39725398622</v>
      </c>
      <c r="E86" s="14">
        <v>12598</v>
      </c>
      <c r="F86" s="14">
        <v>697427.10000000009</v>
      </c>
      <c r="G86" s="14">
        <v>682525.29156548588</v>
      </c>
      <c r="H86" s="14">
        <v>852</v>
      </c>
    </row>
    <row r="87" spans="1:8" x14ac:dyDescent="0.2">
      <c r="A87" s="2">
        <v>2021</v>
      </c>
      <c r="B87" s="2">
        <v>2</v>
      </c>
      <c r="C87" s="14">
        <v>651920.30000000005</v>
      </c>
      <c r="D87" s="14">
        <v>663531.83400662162</v>
      </c>
      <c r="E87" s="14">
        <v>12630</v>
      </c>
      <c r="F87" s="14">
        <v>695485.60000000009</v>
      </c>
      <c r="G87" s="14">
        <v>702259.89855159144</v>
      </c>
      <c r="H87" s="14">
        <v>854</v>
      </c>
    </row>
    <row r="88" spans="1:8" x14ac:dyDescent="0.2">
      <c r="A88" s="2">
        <v>2021</v>
      </c>
      <c r="B88" s="2">
        <v>3</v>
      </c>
      <c r="C88" s="14">
        <v>615647.39999999991</v>
      </c>
      <c r="D88" s="14">
        <v>678620.45819639368</v>
      </c>
      <c r="E88" s="14">
        <v>12667</v>
      </c>
      <c r="F88" s="14">
        <v>635577.99999999988</v>
      </c>
      <c r="G88" s="14">
        <v>672214.36141296278</v>
      </c>
      <c r="H88" s="14">
        <v>852</v>
      </c>
    </row>
    <row r="89" spans="1:8" x14ac:dyDescent="0.2">
      <c r="A89" s="2">
        <v>2021</v>
      </c>
      <c r="B89" s="2">
        <v>4</v>
      </c>
      <c r="C89" s="14">
        <v>602805.29999999993</v>
      </c>
      <c r="D89" s="14">
        <v>628676.24957237882</v>
      </c>
      <c r="E89" s="14">
        <v>12664</v>
      </c>
      <c r="F89" s="14">
        <v>647181.39999999991</v>
      </c>
      <c r="G89" s="14">
        <v>662316.92324408609</v>
      </c>
      <c r="H89" s="14">
        <v>852</v>
      </c>
    </row>
    <row r="90" spans="1:8" x14ac:dyDescent="0.2">
      <c r="A90" s="2">
        <v>2021</v>
      </c>
      <c r="B90" s="2">
        <v>5</v>
      </c>
      <c r="C90" s="14">
        <v>395730.30000000005</v>
      </c>
      <c r="D90" s="14">
        <v>437442.99788851972</v>
      </c>
      <c r="E90" s="14">
        <v>12683</v>
      </c>
      <c r="F90" s="14">
        <v>616693.69999999995</v>
      </c>
      <c r="G90" s="14">
        <v>641250.12935564364</v>
      </c>
      <c r="H90" s="14">
        <v>854</v>
      </c>
    </row>
    <row r="91" spans="1:8" x14ac:dyDescent="0.2">
      <c r="A91" s="2">
        <v>2021</v>
      </c>
      <c r="B91" s="2">
        <v>6</v>
      </c>
      <c r="C91" s="14">
        <v>296963.7</v>
      </c>
      <c r="D91" s="14">
        <v>319771.66139962629</v>
      </c>
      <c r="E91" s="14">
        <v>12704</v>
      </c>
      <c r="F91" s="14">
        <v>592226.5</v>
      </c>
      <c r="G91" s="14">
        <v>605658.04384127015</v>
      </c>
      <c r="H91" s="14">
        <v>853</v>
      </c>
    </row>
    <row r="92" spans="1:8" x14ac:dyDescent="0.2">
      <c r="A92" s="2">
        <v>2021</v>
      </c>
      <c r="B92" s="2">
        <v>7</v>
      </c>
      <c r="C92" s="14">
        <v>250587.09999999998</v>
      </c>
      <c r="D92" s="14">
        <v>256914.27225716482</v>
      </c>
      <c r="E92" s="14">
        <v>12722</v>
      </c>
      <c r="F92" s="14">
        <v>536184.89999999991</v>
      </c>
      <c r="G92" s="14">
        <v>539905.25202399562</v>
      </c>
      <c r="H92" s="14">
        <v>852</v>
      </c>
    </row>
    <row r="93" spans="1:8" x14ac:dyDescent="0.2">
      <c r="A93" s="2">
        <v>2021</v>
      </c>
      <c r="B93" s="2">
        <v>8</v>
      </c>
      <c r="C93" s="14">
        <v>213003.00000000003</v>
      </c>
      <c r="D93" s="14">
        <v>215068.36393166456</v>
      </c>
      <c r="E93" s="14">
        <v>12747</v>
      </c>
      <c r="F93" s="14">
        <v>531006.1</v>
      </c>
      <c r="G93" s="14">
        <v>532226.00196937076</v>
      </c>
      <c r="H93" s="14">
        <v>858</v>
      </c>
    </row>
    <row r="94" spans="1:8" x14ac:dyDescent="0.2">
      <c r="A94" s="2">
        <v>2021</v>
      </c>
      <c r="B94" s="2">
        <v>9</v>
      </c>
      <c r="C94" s="14">
        <v>236099.8</v>
      </c>
      <c r="D94" s="14">
        <v>246924.81553866569</v>
      </c>
      <c r="E94" s="14">
        <v>12801</v>
      </c>
      <c r="F94" s="14">
        <v>558475.69999999995</v>
      </c>
      <c r="G94" s="14">
        <v>564851.7232145624</v>
      </c>
      <c r="H94" s="14">
        <v>859</v>
      </c>
    </row>
    <row r="95" spans="1:8" x14ac:dyDescent="0.2">
      <c r="A95" s="2">
        <v>2021</v>
      </c>
      <c r="B95" s="2">
        <v>10</v>
      </c>
      <c r="C95" s="14">
        <v>259007.49999999997</v>
      </c>
      <c r="D95" s="14">
        <v>259075.64158076339</v>
      </c>
      <c r="E95" s="14">
        <v>12832</v>
      </c>
      <c r="F95" s="14">
        <v>524253.6</v>
      </c>
      <c r="G95" s="14">
        <v>524293.92768828268</v>
      </c>
      <c r="H95" s="14">
        <v>864</v>
      </c>
    </row>
    <row r="96" spans="1:8" x14ac:dyDescent="0.2">
      <c r="A96" s="2">
        <v>2021</v>
      </c>
      <c r="B96" s="2">
        <v>11</v>
      </c>
      <c r="C96" s="14">
        <v>387130.40000000008</v>
      </c>
      <c r="D96" s="14">
        <v>396169.64440489566</v>
      </c>
      <c r="E96" s="14">
        <v>12853</v>
      </c>
      <c r="F96" s="14">
        <v>556834.1</v>
      </c>
      <c r="G96" s="14">
        <v>562164.32814481319</v>
      </c>
      <c r="H96" s="14">
        <v>861</v>
      </c>
    </row>
    <row r="97" spans="1:8" x14ac:dyDescent="0.2">
      <c r="A97" s="2">
        <v>2021</v>
      </c>
      <c r="B97" s="2">
        <v>12</v>
      </c>
      <c r="C97" s="14">
        <v>598658.9</v>
      </c>
      <c r="D97" s="14">
        <v>594490.20352500316</v>
      </c>
      <c r="E97" s="14">
        <v>12879</v>
      </c>
      <c r="F97" s="14">
        <v>678709.50000000012</v>
      </c>
      <c r="G97" s="14">
        <v>676256.76048956346</v>
      </c>
      <c r="H97" s="14">
        <v>860</v>
      </c>
    </row>
    <row r="98" spans="1:8" x14ac:dyDescent="0.2">
      <c r="A98" s="2">
        <v>2022</v>
      </c>
      <c r="B98" s="2">
        <v>1</v>
      </c>
      <c r="C98" s="14">
        <v>801222.20000000019</v>
      </c>
      <c r="D98" s="14">
        <v>844172.65197466663</v>
      </c>
      <c r="E98" s="14">
        <v>12919</v>
      </c>
      <c r="F98" s="14">
        <v>680732.4</v>
      </c>
      <c r="G98" s="14">
        <v>706058.9493956581</v>
      </c>
      <c r="H98" s="14">
        <v>864</v>
      </c>
    </row>
    <row r="99" spans="1:8" x14ac:dyDescent="0.2">
      <c r="A99" s="2">
        <v>2022</v>
      </c>
      <c r="B99" s="2">
        <v>2</v>
      </c>
      <c r="C99" s="14">
        <v>655989.6</v>
      </c>
      <c r="D99" s="14">
        <v>653257.76455619652</v>
      </c>
      <c r="E99" s="14">
        <v>12921</v>
      </c>
      <c r="F99" s="14">
        <v>668917.80000000005</v>
      </c>
      <c r="G99" s="14">
        <v>667306.00236972235</v>
      </c>
      <c r="H99" s="14">
        <v>864</v>
      </c>
    </row>
    <row r="100" spans="1:8" x14ac:dyDescent="0.2">
      <c r="A100" s="2">
        <v>2022</v>
      </c>
      <c r="B100" s="2">
        <v>3</v>
      </c>
      <c r="C100" s="14">
        <v>632685.00000000012</v>
      </c>
      <c r="D100" s="14">
        <v>687692.0261028473</v>
      </c>
      <c r="E100" s="14">
        <v>12983</v>
      </c>
      <c r="F100" s="14">
        <v>742427.1</v>
      </c>
      <c r="G100" s="14">
        <v>774748.66145483626</v>
      </c>
      <c r="H100" s="14">
        <v>864</v>
      </c>
    </row>
    <row r="101" spans="1:8" x14ac:dyDescent="0.2">
      <c r="A101" s="2">
        <v>2022</v>
      </c>
      <c r="B101" s="2">
        <v>4</v>
      </c>
      <c r="C101" s="14">
        <v>540874.89999999991</v>
      </c>
      <c r="D101" s="14">
        <v>589371.72690927982</v>
      </c>
      <c r="E101" s="14">
        <v>12974</v>
      </c>
      <c r="F101" s="14">
        <v>644462.59999999986</v>
      </c>
      <c r="G101" s="14">
        <v>673078.47251704335</v>
      </c>
      <c r="H101" s="14">
        <v>867</v>
      </c>
    </row>
    <row r="102" spans="1:8" x14ac:dyDescent="0.2">
      <c r="A102" s="2">
        <v>2022</v>
      </c>
      <c r="B102" s="2">
        <v>5</v>
      </c>
      <c r="C102" s="14">
        <v>410725.79999999993</v>
      </c>
      <c r="D102" s="14">
        <v>425490.48442058673</v>
      </c>
      <c r="E102" s="14">
        <v>12992</v>
      </c>
      <c r="F102" s="14">
        <v>617677.1</v>
      </c>
      <c r="G102" s="14">
        <v>626360.91181427066</v>
      </c>
      <c r="H102" s="14">
        <v>865</v>
      </c>
    </row>
    <row r="103" spans="1:8" x14ac:dyDescent="0.2">
      <c r="A103" s="2">
        <v>2022</v>
      </c>
      <c r="B103" s="2">
        <v>6</v>
      </c>
      <c r="C103" s="14">
        <v>300000</v>
      </c>
      <c r="D103" s="14">
        <v>309530.49223147804</v>
      </c>
      <c r="E103" s="14">
        <v>12984</v>
      </c>
      <c r="F103" s="14">
        <v>594536.69999999995</v>
      </c>
      <c r="G103" s="14">
        <v>600157.61467865633</v>
      </c>
      <c r="H103" s="14">
        <v>866</v>
      </c>
    </row>
    <row r="104" spans="1:8" x14ac:dyDescent="0.2">
      <c r="A104" s="2">
        <v>2022</v>
      </c>
      <c r="B104" s="2">
        <v>7</v>
      </c>
      <c r="C104" s="14">
        <v>200000</v>
      </c>
      <c r="D104" s="14">
        <v>213141.81514848743</v>
      </c>
      <c r="E104" s="14">
        <v>12989</v>
      </c>
      <c r="F104" s="14">
        <v>530844.5</v>
      </c>
      <c r="G104" s="14">
        <v>538627.7973557323</v>
      </c>
      <c r="H104" s="14">
        <v>870</v>
      </c>
    </row>
    <row r="105" spans="1:8" x14ac:dyDescent="0.2">
      <c r="A105" s="2">
        <v>2022</v>
      </c>
      <c r="B105" s="2">
        <v>8</v>
      </c>
      <c r="C105" s="14">
        <v>203855.80000000005</v>
      </c>
      <c r="D105" s="14">
        <v>222954.11269187846</v>
      </c>
      <c r="E105" s="14">
        <v>13022</v>
      </c>
      <c r="F105" s="14">
        <v>540137.19999999995</v>
      </c>
      <c r="G105" s="14">
        <v>551468.28621064301</v>
      </c>
      <c r="H105" s="14">
        <v>874</v>
      </c>
    </row>
    <row r="106" spans="1:8" x14ac:dyDescent="0.2">
      <c r="A106" s="2">
        <v>2022</v>
      </c>
      <c r="B106" s="2">
        <v>9</v>
      </c>
      <c r="C106" s="14">
        <v>229170.69999999998</v>
      </c>
      <c r="D106" s="14">
        <v>247268.42775342098</v>
      </c>
      <c r="E106" s="14">
        <v>13046</v>
      </c>
      <c r="F106" s="14">
        <v>592716.9</v>
      </c>
      <c r="G106" s="14">
        <v>603434.34870866081</v>
      </c>
      <c r="H106" s="14">
        <v>874</v>
      </c>
    </row>
    <row r="107" spans="1:8" x14ac:dyDescent="0.2">
      <c r="A107" s="2">
        <v>2022</v>
      </c>
      <c r="B107" s="2">
        <v>10</v>
      </c>
      <c r="C107" s="14">
        <v>262774.5</v>
      </c>
      <c r="D107" s="14">
        <v>252437.51522571119</v>
      </c>
      <c r="E107" s="14">
        <v>13054</v>
      </c>
      <c r="F107" s="14">
        <v>613011.5</v>
      </c>
      <c r="G107" s="14">
        <v>606866.41589653771</v>
      </c>
      <c r="H107" s="14">
        <v>878</v>
      </c>
    </row>
    <row r="108" spans="1:8" x14ac:dyDescent="0.2">
      <c r="A108" s="2">
        <v>2022</v>
      </c>
      <c r="B108" s="2">
        <v>11</v>
      </c>
      <c r="C108" s="14">
        <v>373131.19999999995</v>
      </c>
      <c r="D108" s="14">
        <v>385387.09837396443</v>
      </c>
      <c r="E108" s="14">
        <v>13097</v>
      </c>
      <c r="F108" s="14">
        <v>614137.79999999993</v>
      </c>
      <c r="G108" s="14">
        <v>621423.35343915282</v>
      </c>
      <c r="H108" s="14">
        <v>881</v>
      </c>
    </row>
    <row r="109" spans="1:8" x14ac:dyDescent="0.2">
      <c r="A109" s="2">
        <v>2022</v>
      </c>
      <c r="B109" s="2">
        <v>12</v>
      </c>
      <c r="C109" s="14">
        <v>532939.4</v>
      </c>
      <c r="D109" s="14">
        <v>600804.42680403194</v>
      </c>
      <c r="E109" s="14">
        <v>13150</v>
      </c>
      <c r="F109" s="14">
        <v>667388.4</v>
      </c>
      <c r="G109" s="14">
        <v>707561.71895741497</v>
      </c>
      <c r="H109" s="14">
        <v>881</v>
      </c>
    </row>
    <row r="110" spans="1:8" x14ac:dyDescent="0.2">
      <c r="A110" s="2">
        <v>2023</v>
      </c>
      <c r="B110" s="2">
        <v>1</v>
      </c>
      <c r="C110" s="14">
        <v>738759.56440953573</v>
      </c>
      <c r="D110" s="14">
        <v>738759.56440953573</v>
      </c>
      <c r="E110" s="14">
        <v>13130.327368355669</v>
      </c>
      <c r="F110" s="14">
        <v>754198.89303407259</v>
      </c>
      <c r="G110" s="14">
        <v>754198.89303407259</v>
      </c>
      <c r="H110" s="14">
        <v>884.40174325576845</v>
      </c>
    </row>
    <row r="111" spans="1:8" x14ac:dyDescent="0.2">
      <c r="A111" s="2">
        <v>2023</v>
      </c>
      <c r="B111" s="2">
        <v>2</v>
      </c>
      <c r="C111" s="14">
        <v>647254.63408260874</v>
      </c>
      <c r="D111" s="14">
        <v>647254.63408260874</v>
      </c>
      <c r="E111" s="14">
        <v>13152.852694763516</v>
      </c>
      <c r="F111" s="14">
        <v>710484.31023376528</v>
      </c>
      <c r="G111" s="14">
        <v>710484.31023376528</v>
      </c>
      <c r="H111" s="14">
        <v>887.05593397241466</v>
      </c>
    </row>
    <row r="112" spans="1:8" x14ac:dyDescent="0.2">
      <c r="A112" s="2">
        <v>2023</v>
      </c>
      <c r="B112" s="2">
        <v>3</v>
      </c>
      <c r="C112" s="14">
        <v>625597.47463588486</v>
      </c>
      <c r="D112" s="14">
        <v>625597.47463588486</v>
      </c>
      <c r="E112" s="14">
        <v>13175.156412110715</v>
      </c>
      <c r="F112" s="14">
        <v>734115.13182109734</v>
      </c>
      <c r="G112" s="14">
        <v>734115.13182109734</v>
      </c>
      <c r="H112" s="14">
        <v>886.24271695541961</v>
      </c>
    </row>
    <row r="113" spans="1:8" x14ac:dyDescent="0.2">
      <c r="A113" s="2">
        <v>2023</v>
      </c>
      <c r="B113" s="2">
        <v>4</v>
      </c>
      <c r="C113" s="14">
        <v>564887.84409087664</v>
      </c>
      <c r="D113" s="14">
        <v>564887.84409087664</v>
      </c>
      <c r="E113" s="14">
        <v>13197.259941638193</v>
      </c>
      <c r="F113" s="14">
        <v>668332.253061158</v>
      </c>
      <c r="G113" s="14">
        <v>668332.253061158</v>
      </c>
      <c r="H113" s="14">
        <v>886.80888879576321</v>
      </c>
    </row>
    <row r="114" spans="1:8" x14ac:dyDescent="0.2">
      <c r="A114" s="2">
        <v>2023</v>
      </c>
      <c r="B114" s="2">
        <v>5</v>
      </c>
      <c r="C114" s="14">
        <v>402029.10128542921</v>
      </c>
      <c r="D114" s="14">
        <v>402029.10128542921</v>
      </c>
      <c r="E114" s="14">
        <v>13219.182633960514</v>
      </c>
      <c r="F114" s="14">
        <v>629010.68226718751</v>
      </c>
      <c r="G114" s="14">
        <v>629010.68226718751</v>
      </c>
      <c r="H114" s="14">
        <v>890.03902820927101</v>
      </c>
    </row>
    <row r="115" spans="1:8" x14ac:dyDescent="0.2">
      <c r="A115" s="2">
        <v>2023</v>
      </c>
      <c r="B115" s="2">
        <v>6</v>
      </c>
      <c r="C115" s="14">
        <v>303703.36455629929</v>
      </c>
      <c r="D115" s="14">
        <v>303703.36455629929</v>
      </c>
      <c r="E115" s="14">
        <v>13240.941969217391</v>
      </c>
      <c r="F115" s="14">
        <v>618383.2150039163</v>
      </c>
      <c r="G115" s="14">
        <v>618383.2150039163</v>
      </c>
      <c r="H115" s="14">
        <v>891.34629044235805</v>
      </c>
    </row>
    <row r="116" spans="1:8" x14ac:dyDescent="0.2">
      <c r="A116" s="2">
        <v>2023</v>
      </c>
      <c r="B116" s="2">
        <v>7</v>
      </c>
      <c r="C116" s="14">
        <v>228861.2768852509</v>
      </c>
      <c r="D116" s="14">
        <v>228861.2768852509</v>
      </c>
      <c r="E116" s="14">
        <v>13262.553737878065</v>
      </c>
      <c r="F116" s="14">
        <v>568481.15232569177</v>
      </c>
      <c r="G116" s="14">
        <v>568481.15232569177</v>
      </c>
      <c r="H116" s="14">
        <v>891.98574543914219</v>
      </c>
    </row>
    <row r="117" spans="1:8" x14ac:dyDescent="0.2">
      <c r="A117" s="2">
        <v>2023</v>
      </c>
      <c r="B117" s="2">
        <v>8</v>
      </c>
      <c r="C117" s="14">
        <v>213582.29045921197</v>
      </c>
      <c r="D117" s="14">
        <v>213582.29045921197</v>
      </c>
      <c r="E117" s="14">
        <v>13281.474767815105</v>
      </c>
      <c r="F117" s="14">
        <v>571305.72157196281</v>
      </c>
      <c r="G117" s="14">
        <v>571305.72157196281</v>
      </c>
      <c r="H117" s="14">
        <v>892.14154400303619</v>
      </c>
    </row>
    <row r="118" spans="1:8" x14ac:dyDescent="0.2">
      <c r="A118" s="2">
        <v>2023</v>
      </c>
      <c r="B118" s="2">
        <v>9</v>
      </c>
      <c r="C118" s="14">
        <v>246434.03584326786</v>
      </c>
      <c r="D118" s="14">
        <v>246434.03584326786</v>
      </c>
      <c r="E118" s="14">
        <v>13300.275380605148</v>
      </c>
      <c r="F118" s="14">
        <v>622344.75913460506</v>
      </c>
      <c r="G118" s="14">
        <v>622344.75913460506</v>
      </c>
      <c r="H118" s="14">
        <v>893.48101879867158</v>
      </c>
    </row>
    <row r="119" spans="1:8" x14ac:dyDescent="0.2">
      <c r="A119" s="2">
        <v>2023</v>
      </c>
      <c r="B119" s="2">
        <v>10</v>
      </c>
      <c r="C119" s="14">
        <v>254817.02643906604</v>
      </c>
      <c r="D119" s="14">
        <v>254817.02643906604</v>
      </c>
      <c r="E119" s="14">
        <v>13318.967216046278</v>
      </c>
      <c r="F119" s="14">
        <v>550882.53160760959</v>
      </c>
      <c r="G119" s="14">
        <v>550882.53160760959</v>
      </c>
      <c r="H119" s="14">
        <v>894.81274360664247</v>
      </c>
    </row>
    <row r="120" spans="1:8" x14ac:dyDescent="0.2">
      <c r="A120" s="2">
        <v>2023</v>
      </c>
      <c r="B120" s="2">
        <v>11</v>
      </c>
      <c r="C120" s="14">
        <v>379513.58030031971</v>
      </c>
      <c r="D120" s="14">
        <v>379513.58030031971</v>
      </c>
      <c r="E120" s="14">
        <v>13337.560788806941</v>
      </c>
      <c r="F120" s="14">
        <v>634136.25870404509</v>
      </c>
      <c r="G120" s="14">
        <v>634136.25870404509</v>
      </c>
      <c r="H120" s="14">
        <v>896.13746755856118</v>
      </c>
    </row>
    <row r="121" spans="1:8" x14ac:dyDescent="0.2">
      <c r="A121" s="2">
        <v>2023</v>
      </c>
      <c r="B121" s="2">
        <v>12</v>
      </c>
      <c r="C121" s="14">
        <v>653437.19691436633</v>
      </c>
      <c r="D121" s="14">
        <v>653437.19691436633</v>
      </c>
      <c r="E121" s="14">
        <v>13356.065597183586</v>
      </c>
      <c r="F121" s="14">
        <v>737640.30166256905</v>
      </c>
      <c r="G121" s="14">
        <v>737640.30166256905</v>
      </c>
      <c r="H121" s="14">
        <v>897.455867373258</v>
      </c>
    </row>
    <row r="122" spans="1:8" x14ac:dyDescent="0.2">
      <c r="A122" s="2">
        <v>2024</v>
      </c>
      <c r="B122" s="2">
        <v>1</v>
      </c>
      <c r="C122" s="14">
        <v>735466.3248216979</v>
      </c>
      <c r="D122" s="14">
        <v>735466.3248216979</v>
      </c>
      <c r="E122" s="14">
        <v>13374.490221345493</v>
      </c>
      <c r="F122" s="14">
        <v>793242.11847552483</v>
      </c>
      <c r="G122" s="14">
        <v>793242.11847552483</v>
      </c>
      <c r="H122" s="14">
        <v>898.76855435636526</v>
      </c>
    </row>
    <row r="123" spans="1:8" x14ac:dyDescent="0.2">
      <c r="A123" s="2">
        <v>2024</v>
      </c>
      <c r="B123" s="2">
        <v>2</v>
      </c>
      <c r="C123" s="14">
        <v>642788.80033841904</v>
      </c>
      <c r="D123" s="14">
        <v>642788.80033841904</v>
      </c>
      <c r="E123" s="14">
        <v>13392.842412083082</v>
      </c>
      <c r="F123" s="14">
        <v>746658.78860090836</v>
      </c>
      <c r="G123" s="14">
        <v>746658.78860090836</v>
      </c>
      <c r="H123" s="14">
        <v>900.07608072330936</v>
      </c>
    </row>
    <row r="124" spans="1:8" x14ac:dyDescent="0.2">
      <c r="A124" s="2">
        <v>2024</v>
      </c>
      <c r="B124" s="2">
        <v>3</v>
      </c>
      <c r="C124" s="14">
        <v>621670.57221843884</v>
      </c>
      <c r="D124" s="14">
        <v>621670.57221843884</v>
      </c>
      <c r="E124" s="14">
        <v>13411.129170977558</v>
      </c>
      <c r="F124" s="14">
        <v>772133.86894057388</v>
      </c>
      <c r="G124" s="14">
        <v>772133.86894057388</v>
      </c>
      <c r="H124" s="14">
        <v>901.37894531110555</v>
      </c>
    </row>
    <row r="125" spans="1:8" x14ac:dyDescent="0.2">
      <c r="A125" s="2">
        <v>2024</v>
      </c>
      <c r="B125" s="2">
        <v>4</v>
      </c>
      <c r="C125" s="14">
        <v>560671.4896598513</v>
      </c>
      <c r="D125" s="14">
        <v>560671.4896598513</v>
      </c>
      <c r="E125" s="14">
        <v>13429.356822821188</v>
      </c>
      <c r="F125" s="14">
        <v>705469.35955655179</v>
      </c>
      <c r="G125" s="14">
        <v>705469.35955655179</v>
      </c>
      <c r="H125" s="14">
        <v>902.67759873803459</v>
      </c>
    </row>
    <row r="126" spans="1:8" x14ac:dyDescent="0.2">
      <c r="A126" s="2">
        <v>2024</v>
      </c>
      <c r="B126" s="2">
        <v>5</v>
      </c>
      <c r="C126" s="14">
        <v>395936.83105855447</v>
      </c>
      <c r="D126" s="14">
        <v>395936.83105855447</v>
      </c>
      <c r="E126" s="14">
        <v>13447.531081037312</v>
      </c>
      <c r="F126" s="14">
        <v>663534.3118043975</v>
      </c>
      <c r="G126" s="14">
        <v>663534.3118043975</v>
      </c>
      <c r="H126" s="14">
        <v>903.97244806458207</v>
      </c>
    </row>
    <row r="127" spans="1:8" x14ac:dyDescent="0.2">
      <c r="A127" s="2">
        <v>2024</v>
      </c>
      <c r="B127" s="2">
        <v>6</v>
      </c>
      <c r="C127" s="14">
        <v>296733.21203017375</v>
      </c>
      <c r="D127" s="14">
        <v>296733.21203017375</v>
      </c>
      <c r="E127" s="14">
        <v>13465.657106776629</v>
      </c>
      <c r="F127" s="14">
        <v>652453.10071534605</v>
      </c>
      <c r="G127" s="14">
        <v>652453.10071534605</v>
      </c>
      <c r="H127" s="14">
        <v>905.26386100383002</v>
      </c>
    </row>
    <row r="128" spans="1:8" x14ac:dyDescent="0.2">
      <c r="A128" s="2">
        <v>2024</v>
      </c>
      <c r="B128" s="2">
        <v>7</v>
      </c>
      <c r="C128" s="14">
        <v>221380.08177805544</v>
      </c>
      <c r="D128" s="14">
        <v>221380.08177805544</v>
      </c>
      <c r="E128" s="14">
        <v>13483.739562301151</v>
      </c>
      <c r="F128" s="14">
        <v>601815.68437138782</v>
      </c>
      <c r="G128" s="14">
        <v>601815.68437138782</v>
      </c>
      <c r="H128" s="14">
        <v>906.55216972486937</v>
      </c>
    </row>
    <row r="129" spans="1:8" x14ac:dyDescent="0.2">
      <c r="A129" s="2">
        <v>2024</v>
      </c>
      <c r="B129" s="2">
        <v>8</v>
      </c>
      <c r="C129" s="14">
        <v>206355.83947023758</v>
      </c>
      <c r="D129" s="14">
        <v>206355.83947023758</v>
      </c>
      <c r="E129" s="14">
        <v>13501.876816473667</v>
      </c>
      <c r="F129" s="14">
        <v>604909.14300039574</v>
      </c>
      <c r="G129" s="14">
        <v>604909.14300039574</v>
      </c>
      <c r="H129" s="14">
        <v>907.84438264885353</v>
      </c>
    </row>
    <row r="130" spans="1:8" x14ac:dyDescent="0.2">
      <c r="A130" s="2">
        <v>2024</v>
      </c>
      <c r="B130" s="2">
        <v>9</v>
      </c>
      <c r="C130" s="14">
        <v>239864.17314788868</v>
      </c>
      <c r="D130" s="14">
        <v>239864.17314788868</v>
      </c>
      <c r="E130" s="14">
        <v>13519.978516522862</v>
      </c>
      <c r="F130" s="14">
        <v>656395.68766831222</v>
      </c>
      <c r="G130" s="14">
        <v>656395.68766831222</v>
      </c>
      <c r="H130" s="14">
        <v>909.13406247178409</v>
      </c>
    </row>
    <row r="131" spans="1:8" x14ac:dyDescent="0.2">
      <c r="A131" s="2">
        <v>2024</v>
      </c>
      <c r="B131" s="2">
        <v>10</v>
      </c>
      <c r="C131" s="14">
        <v>248506.76210606514</v>
      </c>
      <c r="D131" s="14">
        <v>248506.76210606514</v>
      </c>
      <c r="E131" s="14">
        <v>13538.048099191987</v>
      </c>
      <c r="F131" s="14">
        <v>582780.92457209784</v>
      </c>
      <c r="G131" s="14">
        <v>582780.92457209784</v>
      </c>
      <c r="H131" s="14">
        <v>910.42145404902863</v>
      </c>
    </row>
    <row r="132" spans="1:8" x14ac:dyDescent="0.2">
      <c r="A132" s="2">
        <v>2024</v>
      </c>
      <c r="B132" s="2">
        <v>11</v>
      </c>
      <c r="C132" s="14">
        <v>374820.51881062932</v>
      </c>
      <c r="D132" s="14">
        <v>374820.51881062932</v>
      </c>
      <c r="E132" s="14">
        <v>13556.088669020774</v>
      </c>
      <c r="F132" s="14">
        <v>666516.76387597714</v>
      </c>
      <c r="G132" s="14">
        <v>666516.76387597714</v>
      </c>
      <c r="H132" s="14">
        <v>911.70677856767202</v>
      </c>
    </row>
    <row r="133" spans="1:8" x14ac:dyDescent="0.2">
      <c r="A133" s="2">
        <v>2024</v>
      </c>
      <c r="B133" s="2">
        <v>12</v>
      </c>
      <c r="C133" s="14">
        <v>652342.00807387871</v>
      </c>
      <c r="D133" s="14">
        <v>652342.00807387871</v>
      </c>
      <c r="E133" s="14">
        <v>13574.103030457038</v>
      </c>
      <c r="F133" s="14">
        <v>770862.39102328441</v>
      </c>
      <c r="G133" s="14">
        <v>770862.39102328441</v>
      </c>
      <c r="H133" s="14">
        <v>912.99023583434769</v>
      </c>
    </row>
    <row r="134" spans="1:8" x14ac:dyDescent="0.2">
      <c r="A134" s="2">
        <v>2025</v>
      </c>
      <c r="B134" s="2">
        <v>1</v>
      </c>
      <c r="C134" s="14">
        <v>733666.32253925561</v>
      </c>
      <c r="D134" s="14">
        <v>733666.32253925561</v>
      </c>
      <c r="E134" s="14">
        <v>13592.093716864205</v>
      </c>
      <c r="F134" s="14">
        <v>823624.59740568616</v>
      </c>
      <c r="G134" s="14">
        <v>823624.59740568616</v>
      </c>
      <c r="H134" s="14">
        <v>914.27200634192093</v>
      </c>
    </row>
    <row r="135" spans="1:8" x14ac:dyDescent="0.2">
      <c r="A135" s="2">
        <v>2025</v>
      </c>
      <c r="B135" s="2">
        <v>2</v>
      </c>
      <c r="C135" s="14">
        <v>639815.83167769632</v>
      </c>
      <c r="D135" s="14">
        <v>639815.83167769632</v>
      </c>
      <c r="E135" s="14">
        <v>13610.06301672498</v>
      </c>
      <c r="F135" s="14">
        <v>775288.9365402658</v>
      </c>
      <c r="G135" s="14">
        <v>775288.9365402658</v>
      </c>
      <c r="H135" s="14">
        <v>915.55225313640153</v>
      </c>
    </row>
    <row r="136" spans="1:8" x14ac:dyDescent="0.2">
      <c r="A136" s="2">
        <v>2025</v>
      </c>
      <c r="B136" s="2">
        <v>3</v>
      </c>
      <c r="C136" s="14">
        <v>619094.85312751704</v>
      </c>
      <c r="D136" s="14">
        <v>619094.85312751704</v>
      </c>
      <c r="E136" s="14">
        <v>13628.012997312066</v>
      </c>
      <c r="F136" s="14">
        <v>800775.72315959109</v>
      </c>
      <c r="G136" s="14">
        <v>800775.72315959109</v>
      </c>
      <c r="H136" s="14">
        <v>916.83112350339695</v>
      </c>
    </row>
    <row r="137" spans="1:8" x14ac:dyDescent="0.2">
      <c r="A137" s="2">
        <v>2025</v>
      </c>
      <c r="B137" s="2">
        <v>4</v>
      </c>
      <c r="C137" s="14">
        <v>557818.32090928417</v>
      </c>
      <c r="D137" s="14">
        <v>557818.32090928417</v>
      </c>
      <c r="E137" s="14">
        <v>13645.945526070851</v>
      </c>
      <c r="F137" s="14">
        <v>732629.09555840935</v>
      </c>
      <c r="G137" s="14">
        <v>732629.09555840935</v>
      </c>
      <c r="H137" s="14">
        <v>918.10875049155118</v>
      </c>
    </row>
    <row r="138" spans="1:8" x14ac:dyDescent="0.2">
      <c r="A138" s="2">
        <v>2025</v>
      </c>
      <c r="B138" s="2">
        <v>5</v>
      </c>
      <c r="C138" s="14">
        <v>391271.65578845399</v>
      </c>
      <c r="D138" s="14">
        <v>391271.65578845399</v>
      </c>
      <c r="E138" s="14">
        <v>13663.862289935145</v>
      </c>
      <c r="F138" s="14">
        <v>689646.96853330592</v>
      </c>
      <c r="G138" s="14">
        <v>689646.96853330592</v>
      </c>
      <c r="H138" s="14">
        <v>919.38525428871924</v>
      </c>
    </row>
    <row r="139" spans="1:8" x14ac:dyDescent="0.2">
      <c r="A139" s="2">
        <v>2025</v>
      </c>
      <c r="B139" s="2">
        <v>6</v>
      </c>
      <c r="C139" s="14">
        <v>291216.56856886478</v>
      </c>
      <c r="D139" s="14">
        <v>291216.56856886478</v>
      </c>
      <c r="E139" s="14">
        <v>13681.764812775875</v>
      </c>
      <c r="F139" s="14">
        <v>678143.85593471536</v>
      </c>
      <c r="G139" s="14">
        <v>678143.85593471536</v>
      </c>
      <c r="H139" s="14">
        <v>920.6607434651221</v>
      </c>
    </row>
    <row r="140" spans="1:8" x14ac:dyDescent="0.2">
      <c r="A140" s="2">
        <v>2025</v>
      </c>
      <c r="B140" s="2">
        <v>7</v>
      </c>
      <c r="C140" s="14">
        <v>215498.95707800557</v>
      </c>
      <c r="D140" s="14">
        <v>215498.95707800557</v>
      </c>
      <c r="E140" s="14">
        <v>13699.654471163085</v>
      </c>
      <c r="F140" s="14">
        <v>626268.64827769436</v>
      </c>
      <c r="G140" s="14">
        <v>626268.64827769436</v>
      </c>
      <c r="H140" s="14">
        <v>921.93531609633362</v>
      </c>
    </row>
    <row r="141" spans="1:8" x14ac:dyDescent="0.2">
      <c r="A141" s="2">
        <v>2025</v>
      </c>
      <c r="B141" s="2">
        <v>8</v>
      </c>
      <c r="C141" s="14">
        <v>200696.82635269879</v>
      </c>
      <c r="D141" s="14">
        <v>200696.82635269879</v>
      </c>
      <c r="E141" s="14">
        <v>13718.303877984807</v>
      </c>
      <c r="F141" s="14">
        <v>628899.77977352496</v>
      </c>
      <c r="G141" s="14">
        <v>628899.77977352496</v>
      </c>
      <c r="H141" s="14">
        <v>923.26401802058547</v>
      </c>
    </row>
    <row r="142" spans="1:8" x14ac:dyDescent="0.2">
      <c r="A142" s="2">
        <v>2025</v>
      </c>
      <c r="B142" s="2">
        <v>9</v>
      </c>
      <c r="C142" s="14">
        <v>234623.02131824297</v>
      </c>
      <c r="D142" s="14">
        <v>234623.02131824297</v>
      </c>
      <c r="E142" s="14">
        <v>13736.942787167973</v>
      </c>
      <c r="F142" s="14">
        <v>680868.21493667783</v>
      </c>
      <c r="G142" s="14">
        <v>680868.21493667783</v>
      </c>
      <c r="H142" s="14">
        <v>924.59197202654275</v>
      </c>
    </row>
    <row r="143" spans="1:8" x14ac:dyDescent="0.2">
      <c r="A143" s="2">
        <v>2025</v>
      </c>
      <c r="B143" s="2">
        <v>10</v>
      </c>
      <c r="C143" s="14">
        <v>243280.45908927222</v>
      </c>
      <c r="D143" s="14">
        <v>243280.45908927222</v>
      </c>
      <c r="E143" s="14">
        <v>13755.572213438445</v>
      </c>
      <c r="F143" s="14">
        <v>605209.96919885522</v>
      </c>
      <c r="G143" s="14">
        <v>605209.96919885522</v>
      </c>
      <c r="H143" s="14">
        <v>925.91925040970591</v>
      </c>
    </row>
    <row r="144" spans="1:8" x14ac:dyDescent="0.2">
      <c r="A144" s="2">
        <v>2025</v>
      </c>
      <c r="B144" s="2">
        <v>11</v>
      </c>
      <c r="C144" s="14">
        <v>370948.70182852825</v>
      </c>
      <c r="D144" s="14">
        <v>370948.70182852825</v>
      </c>
      <c r="E144" s="14">
        <v>13774.193073436349</v>
      </c>
      <c r="F144" s="14">
        <v>689413.74970717146</v>
      </c>
      <c r="G144" s="14">
        <v>689413.74970717146</v>
      </c>
      <c r="H144" s="14">
        <v>927.24591847732609</v>
      </c>
    </row>
    <row r="145" spans="1:8" x14ac:dyDescent="0.2">
      <c r="A145" s="2">
        <v>2025</v>
      </c>
      <c r="B145" s="2">
        <v>12</v>
      </c>
      <c r="C145" s="14">
        <v>651220.35726407857</v>
      </c>
      <c r="D145" s="14">
        <v>651220.35726407857</v>
      </c>
      <c r="E145" s="14">
        <v>13792.806195197274</v>
      </c>
      <c r="F145" s="14">
        <v>793611.57917150017</v>
      </c>
      <c r="G145" s="14">
        <v>793611.57917150017</v>
      </c>
      <c r="H145" s="14">
        <v>928.57203522390682</v>
      </c>
    </row>
    <row r="146" spans="1:8" x14ac:dyDescent="0.2">
      <c r="A146" s="2">
        <v>2026</v>
      </c>
      <c r="B146" s="2">
        <v>1</v>
      </c>
      <c r="C146" s="14">
        <v>735183.37900020904</v>
      </c>
      <c r="D146" s="14">
        <v>735183.37900020904</v>
      </c>
      <c r="E146" s="14">
        <v>13811.412326716983</v>
      </c>
      <c r="F146" s="14">
        <v>847249.06846091012</v>
      </c>
      <c r="G146" s="14">
        <v>847249.06846091012</v>
      </c>
      <c r="H146" s="14">
        <v>929.89765394140534</v>
      </c>
    </row>
    <row r="147" spans="1:8" x14ac:dyDescent="0.2">
      <c r="A147" s="2">
        <v>2026</v>
      </c>
      <c r="B147" s="2">
        <v>2</v>
      </c>
      <c r="C147" s="14">
        <v>640088.17834196321</v>
      </c>
      <c r="D147" s="14">
        <v>640088.17834196321</v>
      </c>
      <c r="E147" s="14">
        <v>13830.012143688253</v>
      </c>
      <c r="F147" s="14">
        <v>797694.88295035844</v>
      </c>
      <c r="G147" s="14">
        <v>797694.88295035844</v>
      </c>
      <c r="H147" s="14">
        <v>931.22282277045747</v>
      </c>
    </row>
    <row r="148" spans="1:8" x14ac:dyDescent="0.2">
      <c r="A148" s="2">
        <v>2026</v>
      </c>
      <c r="B148" s="2">
        <v>3</v>
      </c>
      <c r="C148" s="14">
        <v>619751.51052960695</v>
      </c>
      <c r="D148" s="14">
        <v>619751.51052960695</v>
      </c>
      <c r="E148" s="14">
        <v>13848.606256489837</v>
      </c>
      <c r="F148" s="14">
        <v>823680.16309870617</v>
      </c>
      <c r="G148" s="14">
        <v>823680.16309870617</v>
      </c>
      <c r="H148" s="14">
        <v>932.54758519831364</v>
      </c>
    </row>
    <row r="149" spans="1:8" x14ac:dyDescent="0.2">
      <c r="A149" s="2">
        <v>2026</v>
      </c>
      <c r="B149" s="2">
        <v>4</v>
      </c>
      <c r="C149" s="14">
        <v>558123.8269631858</v>
      </c>
      <c r="D149" s="14">
        <v>558123.8269631858</v>
      </c>
      <c r="E149" s="14">
        <v>13867.195216499889</v>
      </c>
      <c r="F149" s="14">
        <v>754378.43959082756</v>
      </c>
      <c r="G149" s="14">
        <v>754378.43959082756</v>
      </c>
      <c r="H149" s="14">
        <v>933.87198050864777</v>
      </c>
    </row>
    <row r="150" spans="1:8" x14ac:dyDescent="0.2">
      <c r="A150" s="2">
        <v>2026</v>
      </c>
      <c r="B150" s="2">
        <v>5</v>
      </c>
      <c r="C150" s="14">
        <v>389697.1642461461</v>
      </c>
      <c r="D150" s="14">
        <v>389697.1642461461</v>
      </c>
      <c r="E150" s="14">
        <v>13885.779521799077</v>
      </c>
      <c r="F150" s="14">
        <v>710814.02739376901</v>
      </c>
      <c r="G150" s="14">
        <v>710814.02739376901</v>
      </c>
      <c r="H150" s="14">
        <v>935.19604418788242</v>
      </c>
    </row>
    <row r="151" spans="1:8" x14ac:dyDescent="0.2">
      <c r="A151" s="2">
        <v>2026</v>
      </c>
      <c r="B151" s="2">
        <v>6</v>
      </c>
      <c r="C151" s="14">
        <v>288726.87969030149</v>
      </c>
      <c r="D151" s="14">
        <v>288726.87969030149</v>
      </c>
      <c r="E151" s="14">
        <v>13904.359622322438</v>
      </c>
      <c r="F151" s="14">
        <v>699240.32926361042</v>
      </c>
      <c r="G151" s="14">
        <v>699240.32926361042</v>
      </c>
      <c r="H151" s="14">
        <v>936.51980829224158</v>
      </c>
    </row>
    <row r="152" spans="1:8" x14ac:dyDescent="0.2">
      <c r="A152" s="2">
        <v>2026</v>
      </c>
      <c r="B152" s="2">
        <v>7</v>
      </c>
      <c r="C152" s="14">
        <v>212493.77771126776</v>
      </c>
      <c r="D152" s="14">
        <v>212493.77771126776</v>
      </c>
      <c r="E152" s="14">
        <v>13922.935924513273</v>
      </c>
      <c r="F152" s="14">
        <v>646487.79174336372</v>
      </c>
      <c r="G152" s="14">
        <v>646487.79174336372</v>
      </c>
      <c r="H152" s="14">
        <v>937.84330177932122</v>
      </c>
    </row>
    <row r="153" spans="1:8" x14ac:dyDescent="0.2">
      <c r="A153" s="2">
        <v>2026</v>
      </c>
      <c r="B153" s="2">
        <v>8</v>
      </c>
      <c r="C153" s="14">
        <v>197810.13776648213</v>
      </c>
      <c r="D153" s="14">
        <v>197810.13776648213</v>
      </c>
      <c r="E153" s="14">
        <v>13941.426429927385</v>
      </c>
      <c r="F153" s="14">
        <v>648951.54203826492</v>
      </c>
      <c r="G153" s="14">
        <v>648951.54203826492</v>
      </c>
      <c r="H153" s="14">
        <v>939.16068256032872</v>
      </c>
    </row>
    <row r="154" spans="1:8" x14ac:dyDescent="0.2">
      <c r="A154" s="2">
        <v>2026</v>
      </c>
      <c r="B154" s="2">
        <v>9</v>
      </c>
      <c r="C154" s="14">
        <v>232147.1509151739</v>
      </c>
      <c r="D154" s="14">
        <v>232147.1509151739</v>
      </c>
      <c r="E154" s="14">
        <v>13959.913835829972</v>
      </c>
      <c r="F154" s="14">
        <v>701464.39778066752</v>
      </c>
      <c r="G154" s="14">
        <v>701464.39778066752</v>
      </c>
      <c r="H154" s="14">
        <v>940.47784251249288</v>
      </c>
    </row>
    <row r="155" spans="1:8" x14ac:dyDescent="0.2">
      <c r="A155" s="2">
        <v>2026</v>
      </c>
      <c r="B155" s="2">
        <v>10</v>
      </c>
      <c r="C155" s="14">
        <v>240772.05050265844</v>
      </c>
      <c r="D155" s="14">
        <v>240772.05050265844</v>
      </c>
      <c r="E155" s="14">
        <v>13978.39844182693</v>
      </c>
      <c r="F155" s="14">
        <v>624011.96980194398</v>
      </c>
      <c r="G155" s="14">
        <v>624011.96980194398</v>
      </c>
      <c r="H155" s="14">
        <v>941.79480298163719</v>
      </c>
    </row>
    <row r="156" spans="1:8" x14ac:dyDescent="0.2">
      <c r="A156" s="2">
        <v>2026</v>
      </c>
      <c r="B156" s="2">
        <v>11</v>
      </c>
      <c r="C156" s="14">
        <v>369701.40078037285</v>
      </c>
      <c r="D156" s="14">
        <v>369701.40078037285</v>
      </c>
      <c r="E156" s="14">
        <v>13996.88051856357</v>
      </c>
      <c r="F156" s="14">
        <v>708782.63161106082</v>
      </c>
      <c r="G156" s="14">
        <v>708782.63161106082</v>
      </c>
      <c r="H156" s="14">
        <v>943.11158325024826</v>
      </c>
    </row>
    <row r="157" spans="1:8" x14ac:dyDescent="0.2">
      <c r="A157" s="2">
        <v>2026</v>
      </c>
      <c r="B157" s="2">
        <v>12</v>
      </c>
      <c r="C157" s="14">
        <v>653136.68174535665</v>
      </c>
      <c r="D157" s="14">
        <v>653136.68174535665</v>
      </c>
      <c r="E157" s="14">
        <v>14015.360310524009</v>
      </c>
      <c r="F157" s="14">
        <v>813633.95468763739</v>
      </c>
      <c r="G157" s="14">
        <v>813633.95468763739</v>
      </c>
      <c r="H157" s="14">
        <v>944.4282007369244</v>
      </c>
    </row>
    <row r="158" spans="1:8" x14ac:dyDescent="0.2">
      <c r="A158" s="2">
        <v>2027</v>
      </c>
      <c r="B158" s="2">
        <v>1</v>
      </c>
      <c r="C158" s="14">
        <v>738162.02001974825</v>
      </c>
      <c r="D158" s="14">
        <v>738162.02001974825</v>
      </c>
      <c r="E158" s="14">
        <v>14033.838038559959</v>
      </c>
      <c r="F158" s="14">
        <v>865611.07142201124</v>
      </c>
      <c r="G158" s="14">
        <v>865611.07142201124</v>
      </c>
      <c r="H158" s="14">
        <v>945.74467117654035</v>
      </c>
    </row>
    <row r="159" spans="1:8" x14ac:dyDescent="0.2">
      <c r="A159" s="2">
        <v>2027</v>
      </c>
      <c r="B159" s="2">
        <v>2</v>
      </c>
      <c r="C159" s="14">
        <v>641797.50035322795</v>
      </c>
      <c r="D159" s="14">
        <v>641797.50035322795</v>
      </c>
      <c r="E159" s="14">
        <v>14052.313902175109</v>
      </c>
      <c r="F159" s="14">
        <v>815160.6717991326</v>
      </c>
      <c r="G159" s="14">
        <v>815160.6717991326</v>
      </c>
      <c r="H159" s="14">
        <v>947.06100878300367</v>
      </c>
    </row>
    <row r="160" spans="1:8" x14ac:dyDescent="0.2">
      <c r="A160" s="2">
        <v>2027</v>
      </c>
      <c r="B160" s="2">
        <v>3</v>
      </c>
      <c r="C160" s="14">
        <v>621882.50575660507</v>
      </c>
      <c r="D160" s="14">
        <v>621882.50575660507</v>
      </c>
      <c r="E160" s="14">
        <v>14070.788081588651</v>
      </c>
      <c r="F160" s="14">
        <v>841955.9830559633</v>
      </c>
      <c r="G160" s="14">
        <v>841955.9830559633</v>
      </c>
      <c r="H160" s="14">
        <v>948.37722639627145</v>
      </c>
    </row>
    <row r="161" spans="1:8" x14ac:dyDescent="0.2">
      <c r="A161" s="2">
        <v>2027</v>
      </c>
      <c r="B161" s="2">
        <v>4</v>
      </c>
      <c r="C161" s="14">
        <v>559921.35004108131</v>
      </c>
      <c r="D161" s="14">
        <v>559921.35004108131</v>
      </c>
      <c r="E161" s="14">
        <v>14089.260739599387</v>
      </c>
      <c r="F161" s="14">
        <v>771723.60267622489</v>
      </c>
      <c r="G161" s="14">
        <v>771723.60267622489</v>
      </c>
      <c r="H161" s="14">
        <v>949.69333561516225</v>
      </c>
    </row>
    <row r="162" spans="1:8" x14ac:dyDescent="0.2">
      <c r="A162" s="2">
        <v>2027</v>
      </c>
      <c r="B162" s="2">
        <v>5</v>
      </c>
      <c r="C162" s="14">
        <v>389631.98370152758</v>
      </c>
      <c r="D162" s="14">
        <v>389631.98370152758</v>
      </c>
      <c r="E162" s="14">
        <v>14107.7320232696</v>
      </c>
      <c r="F162" s="14">
        <v>727855.4799552873</v>
      </c>
      <c r="G162" s="14">
        <v>727855.4799552873</v>
      </c>
      <c r="H162" s="14">
        <v>951.00934691732505</v>
      </c>
    </row>
    <row r="163" spans="1:8" x14ac:dyDescent="0.2">
      <c r="A163" s="2">
        <v>2027</v>
      </c>
      <c r="B163" s="2">
        <v>6</v>
      </c>
      <c r="C163" s="14">
        <v>287758.40983983461</v>
      </c>
      <c r="D163" s="14">
        <v>287758.40983983461</v>
      </c>
      <c r="E163" s="14">
        <v>14126.202065446212</v>
      </c>
      <c r="F163" s="14">
        <v>716415.85038481094</v>
      </c>
      <c r="G163" s="14">
        <v>716415.85038481094</v>
      </c>
      <c r="H163" s="14">
        <v>952.32526976761596</v>
      </c>
    </row>
    <row r="164" spans="1:8" x14ac:dyDescent="0.2">
      <c r="A164" s="2">
        <v>2027</v>
      </c>
      <c r="B164" s="2">
        <v>7</v>
      </c>
      <c r="C164" s="14">
        <v>210999.81435504978</v>
      </c>
      <c r="D164" s="14">
        <v>210999.81435504978</v>
      </c>
      <c r="E164" s="14">
        <v>14144.670986134843</v>
      </c>
      <c r="F164" s="14">
        <v>662991.80531341175</v>
      </c>
      <c r="G164" s="14">
        <v>662991.80531341175</v>
      </c>
      <c r="H164" s="14">
        <v>953.64111271599643</v>
      </c>
    </row>
    <row r="165" spans="1:8" x14ac:dyDescent="0.2">
      <c r="A165" s="2">
        <v>2027</v>
      </c>
      <c r="B165" s="2">
        <v>8</v>
      </c>
      <c r="C165" s="14">
        <v>196421.64640747011</v>
      </c>
      <c r="D165" s="14">
        <v>196421.64640747011</v>
      </c>
      <c r="E165" s="14">
        <v>14163.263397238998</v>
      </c>
      <c r="F165" s="14">
        <v>665526.57500814658</v>
      </c>
      <c r="G165" s="14">
        <v>665526.57500814658</v>
      </c>
      <c r="H165" s="14">
        <v>954.96575390414409</v>
      </c>
    </row>
    <row r="166" spans="1:8" x14ac:dyDescent="0.2">
      <c r="A166" s="2">
        <v>2027</v>
      </c>
      <c r="B166" s="2">
        <v>9</v>
      </c>
      <c r="C166" s="14">
        <v>231175.73279002635</v>
      </c>
      <c r="D166" s="14">
        <v>231175.73279002635</v>
      </c>
      <c r="E166" s="14">
        <v>14181.854893187648</v>
      </c>
      <c r="F166" s="14">
        <v>718737.20675541239</v>
      </c>
      <c r="G166" s="14">
        <v>718737.20675541239</v>
      </c>
      <c r="H166" s="14">
        <v>956.29032989081406</v>
      </c>
    </row>
    <row r="167" spans="1:8" x14ac:dyDescent="0.2">
      <c r="A167" s="2">
        <v>2027</v>
      </c>
      <c r="B167" s="2">
        <v>10</v>
      </c>
      <c r="C167" s="14">
        <v>239756.84282026516</v>
      </c>
      <c r="D167" s="14">
        <v>239756.84282026516</v>
      </c>
      <c r="E167" s="14">
        <v>14200.445562441824</v>
      </c>
      <c r="F167" s="14">
        <v>639725.71190248861</v>
      </c>
      <c r="G167" s="14">
        <v>639725.71190248861</v>
      </c>
      <c r="H167" s="14">
        <v>957.61484697853109</v>
      </c>
    </row>
    <row r="168" spans="1:8" x14ac:dyDescent="0.2">
      <c r="A168" s="2">
        <v>2027</v>
      </c>
      <c r="B168" s="2">
        <v>11</v>
      </c>
      <c r="C168" s="14">
        <v>369933.65321207873</v>
      </c>
      <c r="D168" s="14">
        <v>369933.65321207873</v>
      </c>
      <c r="E168" s="14">
        <v>14219.03548491171</v>
      </c>
      <c r="F168" s="14">
        <v>725212.0034055406</v>
      </c>
      <c r="G168" s="14">
        <v>725212.0034055406</v>
      </c>
      <c r="H168" s="14">
        <v>958.93931086060275</v>
      </c>
    </row>
    <row r="169" spans="1:8" x14ac:dyDescent="0.2">
      <c r="A169" s="2">
        <v>2027</v>
      </c>
      <c r="B169" s="2">
        <v>12</v>
      </c>
      <c r="C169" s="14">
        <v>656546.9137942713</v>
      </c>
      <c r="D169" s="14">
        <v>656546.9137942713</v>
      </c>
      <c r="E169" s="14">
        <v>14237.624732783197</v>
      </c>
      <c r="F169" s="14">
        <v>830835.35766330326</v>
      </c>
      <c r="G169" s="14">
        <v>830835.35766330326</v>
      </c>
      <c r="H169" s="14">
        <v>960.26372668000954</v>
      </c>
    </row>
  </sheetData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35" sqref="L35"/>
    </sheetView>
  </sheetViews>
  <sheetFormatPr defaultRowHeight="12.75" x14ac:dyDescent="0.2"/>
  <cols>
    <col min="1" max="1" width="10" style="34" bestFit="1" customWidth="1"/>
    <col min="2" max="2" width="9.140625" style="22" bestFit="1" customWidth="1"/>
    <col min="3" max="3" width="6.5703125" style="22" bestFit="1" customWidth="1"/>
    <col min="4" max="4" width="6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9.140625" style="39" bestFit="1" customWidth="1"/>
    <col min="9" max="9" width="5.85546875" style="39" bestFit="1" customWidth="1"/>
    <col min="10" max="10" width="6.28515625" style="39" bestFit="1" customWidth="1"/>
    <col min="11" max="11" width="9.710937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2851562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SUMIF(Div14Monthly!$A$2:$A$306,'PanamaCity(14)'!$A3,Div14Monthly!C$2:C$306)</f>
        <v>3207756.5</v>
      </c>
      <c r="C3" s="21">
        <f>SUMIF(Div14Monthly!$A$2:$A$306,'PanamaCity(14)'!$A3,Div14Monthly!E$2:E$306)/12</f>
        <v>15624.5</v>
      </c>
      <c r="D3" s="21">
        <f t="shared" ref="D3:D14" si="0">B3/C3</f>
        <v>205.30298569554225</v>
      </c>
      <c r="E3" s="21">
        <f>SUMIF(Div14Monthly!$A$2:$A$306,'PanamaCity(14)'!$A3,Div14Monthly!D$2:D$306)</f>
        <v>3325305.3081599511</v>
      </c>
      <c r="F3" s="21">
        <f t="shared" ref="F3:F14" si="1">E3/C3</f>
        <v>212.82635016544216</v>
      </c>
      <c r="H3" s="21">
        <f>SUMIF(Div14Monthly!$A$2:$A$306,'PanamaCity(14)'!$A3,Div14Monthly!F$2:F$306)</f>
        <v>9076777.2000000011</v>
      </c>
      <c r="I3" s="21">
        <f>SUMIF(Div14Monthly!$A$2:$A$306,'PanamaCity(14)'!$A3,Div14Monthly!H$2:H$306)/12</f>
        <v>1726.8333333333333</v>
      </c>
      <c r="J3" s="21">
        <f t="shared" ref="J3:J14" si="2">H3/I3</f>
        <v>5256.3134060418888</v>
      </c>
      <c r="K3" s="21">
        <f>SUMIF(Div14Monthly!$A$2:$A$306,'PanamaCity(14)'!$A3,Div14Monthly!G$2:G$306)</f>
        <v>9207311.1148119774</v>
      </c>
      <c r="L3" s="21">
        <f t="shared" ref="L3:L14" si="3">K3/I3</f>
        <v>5331.9049019275999</v>
      </c>
      <c r="N3" s="21">
        <f t="shared" ref="N3:N14" si="4">SUM(B3,H3)</f>
        <v>12284533.700000001</v>
      </c>
      <c r="O3" s="21">
        <f t="shared" ref="O3:O14" si="5">SUM(C3,I3)</f>
        <v>17351.333333333332</v>
      </c>
      <c r="P3" s="21">
        <f>N3/O3</f>
        <v>707.98787989395635</v>
      </c>
      <c r="Q3" s="21">
        <f t="shared" ref="Q3:Q14" si="6">SUM(E3,K3)</f>
        <v>12532616.422971928</v>
      </c>
      <c r="R3" s="21">
        <f t="shared" ref="R3:R14" si="7">Q3/O3</f>
        <v>722.28549715518091</v>
      </c>
    </row>
    <row r="4" spans="1:19" x14ac:dyDescent="0.2">
      <c r="A4" s="34">
        <f t="shared" ref="A4:A14" si="8">A3+1</f>
        <v>2017</v>
      </c>
      <c r="B4" s="21">
        <f>SUMIF(Div14Monthly!$A$2:$A$306,'PanamaCity(14)'!$A4,Div14Monthly!C$2:C$306)</f>
        <v>2933501.7000000011</v>
      </c>
      <c r="C4" s="21">
        <f>SUMIF(Div14Monthly!$A$2:$A$306,'PanamaCity(14)'!$A4,Div14Monthly!E$2:E$306)/12</f>
        <v>15386.916666666666</v>
      </c>
      <c r="D4" s="21">
        <f t="shared" si="0"/>
        <v>190.649092573236</v>
      </c>
      <c r="E4" s="21">
        <f>SUMIF(Div14Monthly!$A$2:$A$306,'PanamaCity(14)'!$A4,Div14Monthly!D$2:D$306)</f>
        <v>3546858.7138145454</v>
      </c>
      <c r="F4" s="21">
        <f t="shared" si="1"/>
        <v>230.51133574397375</v>
      </c>
      <c r="H4" s="21">
        <f>SUMIF(Div14Monthly!$A$2:$A$306,'PanamaCity(14)'!$A4,Div14Monthly!F$2:F$306)</f>
        <v>8871671.6999999993</v>
      </c>
      <c r="I4" s="21">
        <f>SUMIF(Div14Monthly!$A$2:$A$306,'PanamaCity(14)'!$A4,Div14Monthly!H$2:H$306)/12</f>
        <v>1717.9166666666667</v>
      </c>
      <c r="J4" s="21">
        <f t="shared" si="2"/>
        <v>5164.2037545476587</v>
      </c>
      <c r="K4" s="21">
        <f>SUMIF(Div14Monthly!$A$2:$A$306,'PanamaCity(14)'!$A4,Div14Monthly!G$2:G$306)</f>
        <v>9559235.3676463924</v>
      </c>
      <c r="L4" s="21">
        <f t="shared" si="3"/>
        <v>5564.4348489816493</v>
      </c>
      <c r="N4" s="21">
        <f t="shared" si="4"/>
        <v>11805173.4</v>
      </c>
      <c r="O4" s="21">
        <f t="shared" si="5"/>
        <v>17104.833333333332</v>
      </c>
      <c r="P4" s="21">
        <f t="shared" ref="P4:P14" si="9">N4/O4</f>
        <v>690.16594140057884</v>
      </c>
      <c r="Q4" s="21">
        <f t="shared" si="6"/>
        <v>13106094.081460938</v>
      </c>
      <c r="R4" s="21">
        <f t="shared" si="7"/>
        <v>766.22167699934357</v>
      </c>
    </row>
    <row r="5" spans="1:19" x14ac:dyDescent="0.2">
      <c r="A5" s="34">
        <f t="shared" si="8"/>
        <v>2018</v>
      </c>
      <c r="B5" s="21">
        <f>SUMIF(Div14Monthly!$A$2:$A$306,'PanamaCity(14)'!$A5,Div14Monthly!C$2:C$306)</f>
        <v>3393140.0999999996</v>
      </c>
      <c r="C5" s="21">
        <f>SUMIF(Div14Monthly!$A$2:$A$306,'PanamaCity(14)'!$A5,Div14Monthly!E$2:E$306)/12</f>
        <v>15379.666666666666</v>
      </c>
      <c r="D5" s="21">
        <f t="shared" si="0"/>
        <v>220.62507423221135</v>
      </c>
      <c r="E5" s="21">
        <f>SUMIF(Div14Monthly!$A$2:$A$306,'PanamaCity(14)'!$A5,Div14Monthly!D$2:D$306)</f>
        <v>3453219.3040836267</v>
      </c>
      <c r="F5" s="21">
        <f t="shared" si="1"/>
        <v>224.53147905786602</v>
      </c>
      <c r="H5" s="21">
        <f>SUMIF(Div14Monthly!$A$2:$A$306,'PanamaCity(14)'!$A5,Div14Monthly!F$2:F$306)</f>
        <v>9131992.2999999989</v>
      </c>
      <c r="I5" s="21">
        <f>SUMIF(Div14Monthly!$A$2:$A$306,'PanamaCity(14)'!$A5,Div14Monthly!H$2:H$306)/12</f>
        <v>1746.75</v>
      </c>
      <c r="J5" s="21">
        <f t="shared" si="2"/>
        <v>5227.9904393874331</v>
      </c>
      <c r="K5" s="21">
        <f>SUMIF(Div14Monthly!$A$2:$A$306,'PanamaCity(14)'!$A5,Div14Monthly!G$2:G$306)</f>
        <v>9200908.4788423683</v>
      </c>
      <c r="L5" s="21">
        <f t="shared" si="3"/>
        <v>5267.4443846242266</v>
      </c>
      <c r="N5" s="21">
        <f t="shared" si="4"/>
        <v>12525132.399999999</v>
      </c>
      <c r="O5" s="21">
        <f t="shared" si="5"/>
        <v>17126.416666666664</v>
      </c>
      <c r="P5" s="21">
        <f t="shared" si="9"/>
        <v>731.33409304339784</v>
      </c>
      <c r="Q5" s="21">
        <f t="shared" si="6"/>
        <v>12654127.782925995</v>
      </c>
      <c r="R5" s="21">
        <f t="shared" si="7"/>
        <v>738.86604706721084</v>
      </c>
    </row>
    <row r="6" spans="1:19" x14ac:dyDescent="0.2">
      <c r="A6" s="34">
        <f t="shared" si="8"/>
        <v>2019</v>
      </c>
      <c r="B6" s="21">
        <f>SUMIF(Div14Monthly!$A$2:$A$306,'PanamaCity(14)'!$A6,Div14Monthly!C$2:C$306)</f>
        <v>2686430.2</v>
      </c>
      <c r="C6" s="21">
        <f>SUMIF(Div14Monthly!$A$2:$A$306,'PanamaCity(14)'!$A6,Div14Monthly!E$2:E$306)/12</f>
        <v>14002.416666666666</v>
      </c>
      <c r="D6" s="21">
        <f t="shared" si="0"/>
        <v>191.85475364371629</v>
      </c>
      <c r="E6" s="21">
        <f>SUMIF(Div14Monthly!$A$2:$A$306,'PanamaCity(14)'!$A6,Div14Monthly!D$2:D$306)</f>
        <v>2937291.3738894425</v>
      </c>
      <c r="F6" s="21">
        <f t="shared" si="1"/>
        <v>209.77031635416097</v>
      </c>
      <c r="H6" s="21">
        <f>SUMIF(Div14Monthly!$A$2:$A$306,'PanamaCity(14)'!$A6,Div14Monthly!F$2:F$306)</f>
        <v>7989412.7999999998</v>
      </c>
      <c r="I6" s="21">
        <f>SUMIF(Div14Monthly!$A$2:$A$306,'PanamaCity(14)'!$A6,Div14Monthly!H$2:H$306)/12</f>
        <v>1589.9166666666667</v>
      </c>
      <c r="J6" s="21">
        <f t="shared" si="2"/>
        <v>5025.0512919964358</v>
      </c>
      <c r="K6" s="21">
        <f>SUMIF(Div14Monthly!$A$2:$A$306,'PanamaCity(14)'!$A6,Div14Monthly!G$2:G$306)</f>
        <v>8277708.211182192</v>
      </c>
      <c r="L6" s="21">
        <f t="shared" si="3"/>
        <v>5206.3786641955185</v>
      </c>
      <c r="N6" s="21">
        <f t="shared" si="4"/>
        <v>10675843</v>
      </c>
      <c r="O6" s="21">
        <f t="shared" si="5"/>
        <v>15592.333333333332</v>
      </c>
      <c r="P6" s="21">
        <f t="shared" si="9"/>
        <v>684.68540094490891</v>
      </c>
      <c r="Q6" s="21">
        <f t="shared" si="6"/>
        <v>11214999.585071635</v>
      </c>
      <c r="R6" s="21">
        <f t="shared" si="7"/>
        <v>719.26371411623029</v>
      </c>
    </row>
    <row r="7" spans="1:19" x14ac:dyDescent="0.2">
      <c r="A7" s="34">
        <f t="shared" si="8"/>
        <v>2020</v>
      </c>
      <c r="B7" s="21">
        <f>SUMIF(Div14Monthly!$A$2:$A$306,'PanamaCity(14)'!$A7,Div14Monthly!C$2:C$306)</f>
        <v>2754403.7</v>
      </c>
      <c r="C7" s="21">
        <f>SUMIF(Div14Monthly!$A$2:$A$306,'PanamaCity(14)'!$A7,Div14Monthly!E$2:E$306)/12</f>
        <v>14343.666666666666</v>
      </c>
      <c r="D7" s="21">
        <f t="shared" si="0"/>
        <v>192.02926030071347</v>
      </c>
      <c r="E7" s="21">
        <f>SUMIF(Div14Monthly!$A$2:$A$306,'PanamaCity(14)'!$A7,Div14Monthly!D$2:D$306)</f>
        <v>3253213.563399489</v>
      </c>
      <c r="F7" s="21">
        <f t="shared" si="1"/>
        <v>226.80487765096018</v>
      </c>
      <c r="H7" s="21">
        <f>SUMIF(Div14Monthly!$A$2:$A$306,'PanamaCity(14)'!$A7,Div14Monthly!F$2:F$306)</f>
        <v>8299552.3000000007</v>
      </c>
      <c r="I7" s="21">
        <f>SUMIF(Div14Monthly!$A$2:$A$306,'PanamaCity(14)'!$A7,Div14Monthly!H$2:H$306)/12</f>
        <v>1596.8333333333333</v>
      </c>
      <c r="J7" s="21">
        <f t="shared" si="2"/>
        <v>5197.5069199457266</v>
      </c>
      <c r="K7" s="21">
        <f>SUMIF(Div14Monthly!$A$2:$A$306,'PanamaCity(14)'!$A7,Div14Monthly!G$2:G$306)</f>
        <v>8857930.1348856688</v>
      </c>
      <c r="L7" s="21">
        <f t="shared" si="3"/>
        <v>5547.1851382229424</v>
      </c>
      <c r="N7" s="21">
        <f t="shared" si="4"/>
        <v>11053956</v>
      </c>
      <c r="O7" s="21">
        <f t="shared" si="5"/>
        <v>15940.5</v>
      </c>
      <c r="P7" s="21">
        <f t="shared" si="9"/>
        <v>693.45102098428526</v>
      </c>
      <c r="Q7" s="21">
        <f t="shared" si="6"/>
        <v>12111143.698285159</v>
      </c>
      <c r="R7" s="21">
        <f t="shared" si="7"/>
        <v>759.77188283210432</v>
      </c>
    </row>
    <row r="8" spans="1:19" x14ac:dyDescent="0.2">
      <c r="A8" s="34">
        <f t="shared" si="8"/>
        <v>2021</v>
      </c>
      <c r="B8" s="21">
        <f>SUMIF(Div14Monthly!$A$2:$A$306,'PanamaCity(14)'!$A8,Div14Monthly!C$2:C$306)</f>
        <v>3282627.2999999993</v>
      </c>
      <c r="C8" s="21">
        <f>SUMIF(Div14Monthly!$A$2:$A$306,'PanamaCity(14)'!$A8,Div14Monthly!E$2:E$306)/12</f>
        <v>14672</v>
      </c>
      <c r="D8" s="21">
        <f t="shared" si="0"/>
        <v>223.73413985823333</v>
      </c>
      <c r="E8" s="21">
        <f>SUMIF(Div14Monthly!$A$2:$A$306,'PanamaCity(14)'!$A8,Div14Monthly!D$2:D$306)</f>
        <v>3371641.1872583339</v>
      </c>
      <c r="F8" s="21">
        <f t="shared" si="1"/>
        <v>229.80106238129321</v>
      </c>
      <c r="H8" s="21">
        <f>SUMIF(Div14Monthly!$A$2:$A$306,'PanamaCity(14)'!$A8,Div14Monthly!F$2:F$306)</f>
        <v>9271410.3999999985</v>
      </c>
      <c r="I8" s="21">
        <f>SUMIF(Div14Monthly!$A$2:$A$306,'PanamaCity(14)'!$A8,Div14Monthly!H$2:H$306)/12</f>
        <v>1601.9166666666667</v>
      </c>
      <c r="J8" s="21">
        <f t="shared" si="2"/>
        <v>5787.6983197211657</v>
      </c>
      <c r="K8" s="21">
        <f>SUMIF(Div14Monthly!$A$2:$A$306,'PanamaCity(14)'!$A8,Div14Monthly!G$2:G$306)</f>
        <v>9368759.7095309738</v>
      </c>
      <c r="L8" s="21">
        <f t="shared" si="3"/>
        <v>5848.4688401587518</v>
      </c>
      <c r="N8" s="21">
        <f t="shared" si="4"/>
        <v>12554037.699999997</v>
      </c>
      <c r="O8" s="21">
        <f t="shared" si="5"/>
        <v>16273.916666666666</v>
      </c>
      <c r="P8" s="21">
        <f t="shared" si="9"/>
        <v>771.42079298673218</v>
      </c>
      <c r="Q8" s="21">
        <f t="shared" si="6"/>
        <v>12740400.896789309</v>
      </c>
      <c r="R8" s="21">
        <f t="shared" si="7"/>
        <v>782.87244292488344</v>
      </c>
    </row>
    <row r="9" spans="1:19" x14ac:dyDescent="0.2">
      <c r="A9" s="34">
        <f t="shared" si="8"/>
        <v>2022</v>
      </c>
      <c r="B9" s="21">
        <f>SUMIF(Div14Monthly!$A$2:$A$306,'PanamaCity(14)'!$A9,Div14Monthly!C$2:C$306)</f>
        <v>3180841.8000000003</v>
      </c>
      <c r="C9" s="21">
        <f>SUMIF(Div14Monthly!$A$2:$A$306,'PanamaCity(14)'!$A9,Div14Monthly!E$2:E$306)/12</f>
        <v>15322.583333333334</v>
      </c>
      <c r="D9" s="21">
        <f t="shared" si="0"/>
        <v>207.59174421197471</v>
      </c>
      <c r="E9" s="21">
        <f>SUMIF(Div14Monthly!$A$2:$A$306,'PanamaCity(14)'!$A9,Div14Monthly!D$2:D$306)</f>
        <v>3443401.0535974312</v>
      </c>
      <c r="F9" s="21">
        <f t="shared" si="1"/>
        <v>224.72718723001003</v>
      </c>
      <c r="H9" s="21">
        <f>SUMIF(Div14Monthly!$A$2:$A$306,'PanamaCity(14)'!$A9,Div14Monthly!F$2:F$306)</f>
        <v>8847208.6999999993</v>
      </c>
      <c r="I9" s="21">
        <f>SUMIF(Div14Monthly!$A$2:$A$306,'PanamaCity(14)'!$A9,Div14Monthly!H$2:H$306)/12</f>
        <v>1609.6666666666667</v>
      </c>
      <c r="J9" s="21">
        <f t="shared" si="2"/>
        <v>5496.2986332574028</v>
      </c>
      <c r="K9" s="21">
        <f>SUMIF(Div14Monthly!$A$2:$A$306,'PanamaCity(14)'!$A9,Div14Monthly!G$2:G$306)</f>
        <v>9130345.8353097495</v>
      </c>
      <c r="L9" s="21">
        <f t="shared" si="3"/>
        <v>5672.1966257877921</v>
      </c>
      <c r="N9" s="21">
        <f t="shared" si="4"/>
        <v>12028050.5</v>
      </c>
      <c r="O9" s="21">
        <f t="shared" si="5"/>
        <v>16932.25</v>
      </c>
      <c r="P9" s="21">
        <f t="shared" si="9"/>
        <v>710.3633893900693</v>
      </c>
      <c r="Q9" s="21">
        <f t="shared" si="6"/>
        <v>12573746.888907181</v>
      </c>
      <c r="R9" s="21">
        <f t="shared" si="7"/>
        <v>742.59161593451438</v>
      </c>
    </row>
    <row r="10" spans="1:19" x14ac:dyDescent="0.2">
      <c r="A10" s="34">
        <f t="shared" si="8"/>
        <v>2023</v>
      </c>
      <c r="B10" s="21">
        <f>SUMIF(Div14Monthly!$A$2:$A$306,'PanamaCity(14)'!$A10,Div14Monthly!C$2:C$306)</f>
        <v>3354437.7778311144</v>
      </c>
      <c r="C10" s="21">
        <f>SUMIF(Div14Monthly!$A$2:$A$306,'PanamaCity(14)'!$A10,Div14Monthly!E$2:E$306)/12</f>
        <v>15400.257821591424</v>
      </c>
      <c r="D10" s="21">
        <f t="shared" si="0"/>
        <v>217.81698830575002</v>
      </c>
      <c r="E10" s="21">
        <f>SUMIF(Div14Monthly!$A$2:$A$306,'PanamaCity(14)'!$A10,Div14Monthly!D$2:D$306)</f>
        <v>3354437.7778311144</v>
      </c>
      <c r="F10" s="21">
        <f t="shared" si="1"/>
        <v>217.81698830575002</v>
      </c>
      <c r="H10" s="21">
        <f>SUMIF(Div14Monthly!$A$2:$A$306,'PanamaCity(14)'!$A10,Div14Monthly!F$2:F$306)</f>
        <v>8922700.9286598489</v>
      </c>
      <c r="I10" s="21">
        <f>SUMIF(Div14Monthly!$A$2:$A$306,'PanamaCity(14)'!$A10,Div14Monthly!H$2:H$306)/12</f>
        <v>1605.3404740125968</v>
      </c>
      <c r="J10" s="21">
        <f t="shared" si="2"/>
        <v>5558.1361543556486</v>
      </c>
      <c r="K10" s="21">
        <f>SUMIF(Div14Monthly!$A$2:$A$306,'PanamaCity(14)'!$A10,Div14Monthly!G$2:G$306)</f>
        <v>8922700.9286598489</v>
      </c>
      <c r="L10" s="21">
        <f t="shared" si="3"/>
        <v>5558.1361543556486</v>
      </c>
      <c r="N10" s="21">
        <f t="shared" si="4"/>
        <v>12277138.706490964</v>
      </c>
      <c r="O10" s="21">
        <f t="shared" si="5"/>
        <v>17005.598295604021</v>
      </c>
      <c r="P10" s="21">
        <f t="shared" si="9"/>
        <v>721.9468843777538</v>
      </c>
      <c r="Q10" s="21">
        <f t="shared" si="6"/>
        <v>12277138.706490964</v>
      </c>
      <c r="R10" s="21">
        <f t="shared" si="7"/>
        <v>721.9468843777538</v>
      </c>
    </row>
    <row r="11" spans="1:19" x14ac:dyDescent="0.2">
      <c r="A11" s="34">
        <f t="shared" si="8"/>
        <v>2024</v>
      </c>
      <c r="B11" s="21">
        <f>SUMIF(Div14Monthly!$A$2:$A$306,'PanamaCity(14)'!$A11,Div14Monthly!C$2:C$306)</f>
        <v>3355721.4785275608</v>
      </c>
      <c r="C11" s="21">
        <f>SUMIF(Div14Monthly!$A$2:$A$306,'PanamaCity(14)'!$A11,Div14Monthly!E$2:E$306)/12</f>
        <v>15483.40032350052</v>
      </c>
      <c r="D11" s="21">
        <f t="shared" si="0"/>
        <v>216.730266505755</v>
      </c>
      <c r="E11" s="21">
        <f>SUMIF(Div14Monthly!$A$2:$A$306,'PanamaCity(14)'!$A11,Div14Monthly!D$2:D$306)</f>
        <v>3355721.4785275608</v>
      </c>
      <c r="F11" s="21">
        <f t="shared" si="1"/>
        <v>216.730266505755</v>
      </c>
      <c r="H11" s="21">
        <f>SUMIF(Div14Monthly!$A$2:$A$306,'PanamaCity(14)'!$A11,Div14Monthly!F$2:F$306)</f>
        <v>8945768.3825677428</v>
      </c>
      <c r="I11" s="21">
        <f>SUMIF(Div14Monthly!$A$2:$A$306,'PanamaCity(14)'!$A11,Div14Monthly!H$2:H$306)/12</f>
        <v>1602.4908707645718</v>
      </c>
      <c r="J11" s="21">
        <f t="shared" si="2"/>
        <v>5582.41456832736</v>
      </c>
      <c r="K11" s="21">
        <f>SUMIF(Div14Monthly!$A$2:$A$306,'PanamaCity(14)'!$A11,Div14Monthly!G$2:G$306)</f>
        <v>8945768.3825677428</v>
      </c>
      <c r="L11" s="21">
        <f t="shared" si="3"/>
        <v>5582.41456832736</v>
      </c>
      <c r="N11" s="21">
        <f t="shared" si="4"/>
        <v>12301489.861095304</v>
      </c>
      <c r="O11" s="21">
        <f t="shared" si="5"/>
        <v>17085.891194265092</v>
      </c>
      <c r="P11" s="21">
        <f t="shared" si="9"/>
        <v>719.97940998385377</v>
      </c>
      <c r="Q11" s="21">
        <f t="shared" si="6"/>
        <v>12301489.861095304</v>
      </c>
      <c r="R11" s="21">
        <f t="shared" si="7"/>
        <v>719.97940998385377</v>
      </c>
    </row>
    <row r="12" spans="1:19" x14ac:dyDescent="0.2">
      <c r="A12" s="34">
        <f t="shared" si="8"/>
        <v>2025</v>
      </c>
      <c r="B12" s="21">
        <f>SUMIF(Div14Monthly!$A$2:$A$306,'PanamaCity(14)'!$A12,Div14Monthly!C$2:C$306)</f>
        <v>3354986.9154740241</v>
      </c>
      <c r="C12" s="21">
        <f>SUMIF(Div14Monthly!$A$2:$A$306,'PanamaCity(14)'!$A12,Div14Monthly!E$2:E$306)/12</f>
        <v>15587.518419441534</v>
      </c>
      <c r="D12" s="21">
        <f t="shared" si="0"/>
        <v>215.23547399883205</v>
      </c>
      <c r="E12" s="21">
        <f>SUMIF(Div14Monthly!$A$2:$A$306,'PanamaCity(14)'!$A12,Div14Monthly!D$2:D$306)</f>
        <v>3354986.9154740241</v>
      </c>
      <c r="F12" s="21">
        <f t="shared" si="1"/>
        <v>215.23547399883205</v>
      </c>
      <c r="H12" s="21">
        <f>SUMIF(Div14Monthly!$A$2:$A$306,'PanamaCity(14)'!$A12,Div14Monthly!F$2:F$306)</f>
        <v>8937722.2578675859</v>
      </c>
      <c r="I12" s="21">
        <f>SUMIF(Div14Monthly!$A$2:$A$306,'PanamaCity(14)'!$A12,Div14Monthly!H$2:H$306)/12</f>
        <v>1602.0982304582942</v>
      </c>
      <c r="J12" s="21">
        <f t="shared" si="2"/>
        <v>5578.7604579719637</v>
      </c>
      <c r="K12" s="21">
        <f>SUMIF(Div14Monthly!$A$2:$A$306,'PanamaCity(14)'!$A12,Div14Monthly!G$2:G$306)</f>
        <v>8937722.2578675859</v>
      </c>
      <c r="L12" s="21">
        <f t="shared" si="3"/>
        <v>5578.7604579719637</v>
      </c>
      <c r="N12" s="21">
        <f t="shared" si="4"/>
        <v>12292709.17334161</v>
      </c>
      <c r="O12" s="21">
        <f t="shared" si="5"/>
        <v>17189.616649899828</v>
      </c>
      <c r="P12" s="21">
        <f t="shared" si="9"/>
        <v>715.12410216624846</v>
      </c>
      <c r="Q12" s="21">
        <f t="shared" si="6"/>
        <v>12292709.17334161</v>
      </c>
      <c r="R12" s="21">
        <f t="shared" si="7"/>
        <v>715.12410216624846</v>
      </c>
    </row>
    <row r="13" spans="1:19" x14ac:dyDescent="0.2">
      <c r="A13" s="34">
        <f t="shared" si="8"/>
        <v>2026</v>
      </c>
      <c r="B13" s="21">
        <f>SUMIF(Div14Monthly!$A$2:$A$306,'PanamaCity(14)'!$A13,Div14Monthly!C$2:C$306)</f>
        <v>3361949.9745029416</v>
      </c>
      <c r="C13" s="21">
        <f>SUMIF(Div14Monthly!$A$2:$A$306,'PanamaCity(14)'!$A13,Div14Monthly!E$2:E$306)/12</f>
        <v>15711.730693925805</v>
      </c>
      <c r="D13" s="21">
        <f t="shared" si="0"/>
        <v>213.97706210702046</v>
      </c>
      <c r="E13" s="21">
        <f>SUMIF(Div14Monthly!$A$2:$A$306,'PanamaCity(14)'!$A13,Div14Monthly!D$2:D$306)</f>
        <v>3361949.9745029416</v>
      </c>
      <c r="F13" s="21">
        <f t="shared" si="1"/>
        <v>213.97706210702046</v>
      </c>
      <c r="H13" s="21">
        <f>SUMIF(Div14Monthly!$A$2:$A$306,'PanamaCity(14)'!$A13,Div14Monthly!F$2:F$306)</f>
        <v>8932071.7886952125</v>
      </c>
      <c r="I13" s="21">
        <f>SUMIF(Div14Monthly!$A$2:$A$306,'PanamaCity(14)'!$A13,Div14Monthly!H$2:H$306)/12</f>
        <v>1604.02119102352</v>
      </c>
      <c r="J13" s="21">
        <f t="shared" si="2"/>
        <v>5568.5497415378222</v>
      </c>
      <c r="K13" s="21">
        <f>SUMIF(Div14Monthly!$A$2:$A$306,'PanamaCity(14)'!$A13,Div14Monthly!G$2:G$306)</f>
        <v>8932071.7886952125</v>
      </c>
      <c r="L13" s="21">
        <f t="shared" si="3"/>
        <v>5568.5497415378222</v>
      </c>
      <c r="N13" s="21">
        <f t="shared" si="4"/>
        <v>12294021.763198154</v>
      </c>
      <c r="O13" s="21">
        <f t="shared" si="5"/>
        <v>17315.751884949324</v>
      </c>
      <c r="P13" s="21">
        <f t="shared" si="9"/>
        <v>709.99064001858289</v>
      </c>
      <c r="Q13" s="21">
        <f t="shared" si="6"/>
        <v>12294021.763198154</v>
      </c>
      <c r="R13" s="21">
        <f t="shared" si="7"/>
        <v>709.99064001858289</v>
      </c>
    </row>
    <row r="14" spans="1:19" x14ac:dyDescent="0.2">
      <c r="A14" s="34">
        <f t="shared" si="8"/>
        <v>2027</v>
      </c>
      <c r="B14" s="21">
        <f>SUMIF(Div14Monthly!$A$2:$A$306,'PanamaCity(14)'!$A14,Div14Monthly!C$2:C$306)</f>
        <v>3371022.0327249947</v>
      </c>
      <c r="C14" s="21">
        <f>SUMIF(Div14Monthly!$A$2:$A$306,'PanamaCity(14)'!$A14,Div14Monthly!E$2:E$306)/12</f>
        <v>15846.352580930872</v>
      </c>
      <c r="D14" s="21">
        <f t="shared" si="0"/>
        <v>212.73173214520062</v>
      </c>
      <c r="E14" s="21">
        <f>SUMIF(Div14Monthly!$A$2:$A$306,'PanamaCity(14)'!$A14,Div14Monthly!D$2:D$306)</f>
        <v>3371022.0327249947</v>
      </c>
      <c r="F14" s="21">
        <f t="shared" si="1"/>
        <v>212.73173214520062</v>
      </c>
      <c r="H14" s="21">
        <f>SUMIF(Div14Monthly!$A$2:$A$306,'PanamaCity(14)'!$A14,Div14Monthly!F$2:F$306)</f>
        <v>8922426.6802207083</v>
      </c>
      <c r="I14" s="21">
        <f>SUMIF(Div14Monthly!$A$2:$A$306,'PanamaCity(14)'!$A14,Div14Monthly!H$2:H$306)/12</f>
        <v>1607.4392531325011</v>
      </c>
      <c r="J14" s="21">
        <f t="shared" si="2"/>
        <v>5550.7084717715506</v>
      </c>
      <c r="K14" s="21">
        <f>SUMIF(Div14Monthly!$A$2:$A$306,'PanamaCity(14)'!$A14,Div14Monthly!G$2:G$306)</f>
        <v>8922426.6802207083</v>
      </c>
      <c r="L14" s="21">
        <f t="shared" si="3"/>
        <v>5550.7084717715506</v>
      </c>
      <c r="N14" s="21">
        <f t="shared" si="4"/>
        <v>12293448.712945703</v>
      </c>
      <c r="O14" s="21">
        <f t="shared" si="5"/>
        <v>17453.791834063373</v>
      </c>
      <c r="P14" s="21">
        <f t="shared" si="9"/>
        <v>704.34257666310759</v>
      </c>
      <c r="Q14" s="21">
        <f t="shared" si="6"/>
        <v>12293448.712945703</v>
      </c>
      <c r="R14" s="21">
        <f t="shared" si="7"/>
        <v>704.34257666310759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-8.5497387348447029E-2</v>
      </c>
      <c r="C17" s="23">
        <f t="shared" si="11"/>
        <v>-1.5205819919570818E-2</v>
      </c>
      <c r="D17" s="23">
        <f t="shared" si="11"/>
        <v>-7.137691189760631E-2</v>
      </c>
      <c r="E17" s="23">
        <f t="shared" si="11"/>
        <v>6.6626485427045079E-2</v>
      </c>
      <c r="F17" s="23">
        <f t="shared" si="11"/>
        <v>8.3095845814129765E-2</v>
      </c>
      <c r="H17" s="23">
        <f t="shared" ref="H17:L27" si="12">H4/H3-1</f>
        <v>-2.2596731800357706E-2</v>
      </c>
      <c r="I17" s="23">
        <f t="shared" si="12"/>
        <v>-5.1635942476594421E-3</v>
      </c>
      <c r="J17" s="23">
        <f t="shared" si="12"/>
        <v>-1.7523622428669228E-2</v>
      </c>
      <c r="K17" s="23">
        <f t="shared" si="12"/>
        <v>3.8222261466571705E-2</v>
      </c>
      <c r="L17" s="23">
        <f t="shared" si="12"/>
        <v>4.3611045457690789E-2</v>
      </c>
      <c r="N17" s="23">
        <f t="shared" ref="N17:R27" si="13">N4/N3-1</f>
        <v>-3.9021448571548212E-2</v>
      </c>
      <c r="O17" s="23">
        <f t="shared" si="13"/>
        <v>-1.420640104506854E-2</v>
      </c>
      <c r="P17" s="23">
        <f t="shared" si="13"/>
        <v>-2.5172660436004746E-2</v>
      </c>
      <c r="Q17" s="23">
        <f t="shared" si="13"/>
        <v>4.5758813573663737E-2</v>
      </c>
      <c r="R17" s="23">
        <f t="shared" si="13"/>
        <v>6.0829381203431732E-2</v>
      </c>
    </row>
    <row r="18" spans="1:18" x14ac:dyDescent="0.2">
      <c r="A18" s="34">
        <f t="shared" si="10"/>
        <v>2018</v>
      </c>
      <c r="B18" s="23">
        <f t="shared" si="11"/>
        <v>0.1566859156754532</v>
      </c>
      <c r="C18" s="23">
        <f t="shared" si="11"/>
        <v>-4.7117951939690261E-4</v>
      </c>
      <c r="D18" s="23">
        <f t="shared" si="11"/>
        <v>0.15723117930634967</v>
      </c>
      <c r="E18" s="23">
        <f t="shared" si="11"/>
        <v>-2.640065965024363E-2</v>
      </c>
      <c r="F18" s="23">
        <f t="shared" si="11"/>
        <v>-2.5941703330154109E-2</v>
      </c>
      <c r="H18" s="23">
        <f t="shared" si="12"/>
        <v>2.9342902758676237E-2</v>
      </c>
      <c r="I18" s="23">
        <f t="shared" si="12"/>
        <v>1.6783895221925693E-2</v>
      </c>
      <c r="J18" s="23">
        <f t="shared" si="12"/>
        <v>1.2351697932832861E-2</v>
      </c>
      <c r="K18" s="23">
        <f t="shared" si="12"/>
        <v>-3.7484890268189797E-2</v>
      </c>
      <c r="L18" s="23">
        <f t="shared" si="12"/>
        <v>-5.3372979002849652E-2</v>
      </c>
      <c r="N18" s="23">
        <f t="shared" si="13"/>
        <v>6.0986736543827247E-2</v>
      </c>
      <c r="O18" s="23">
        <f t="shared" si="13"/>
        <v>1.2618265792319061E-3</v>
      </c>
      <c r="P18" s="23">
        <f t="shared" si="13"/>
        <v>5.9649642460297247E-2</v>
      </c>
      <c r="Q18" s="23">
        <f t="shared" si="13"/>
        <v>-3.4485201748571725E-2</v>
      </c>
      <c r="R18" s="23">
        <f t="shared" si="13"/>
        <v>-3.5701978622246888E-2</v>
      </c>
    </row>
    <row r="19" spans="1:18" x14ac:dyDescent="0.2">
      <c r="A19" s="34">
        <f t="shared" si="10"/>
        <v>2019</v>
      </c>
      <c r="B19" s="23">
        <f t="shared" si="11"/>
        <v>-0.20827607442439511</v>
      </c>
      <c r="C19" s="23">
        <f t="shared" si="11"/>
        <v>-8.9550055267777817E-2</v>
      </c>
      <c r="D19" s="23">
        <f t="shared" si="11"/>
        <v>-0.13040367550523224</v>
      </c>
      <c r="E19" s="23">
        <f t="shared" si="11"/>
        <v>-0.14940491314411175</v>
      </c>
      <c r="F19" s="23">
        <f t="shared" si="11"/>
        <v>-6.574206327612897E-2</v>
      </c>
      <c r="H19" s="23">
        <f t="shared" si="12"/>
        <v>-0.12511831618605274</v>
      </c>
      <c r="I19" s="23">
        <f t="shared" si="12"/>
        <v>-8.9785792662563813E-2</v>
      </c>
      <c r="J19" s="23">
        <f t="shared" si="12"/>
        <v>-3.8817811498288779E-2</v>
      </c>
      <c r="K19" s="23">
        <f t="shared" si="12"/>
        <v>-0.10033794703893528</v>
      </c>
      <c r="L19" s="23">
        <f t="shared" si="12"/>
        <v>-1.1593045122025414E-2</v>
      </c>
      <c r="N19" s="23">
        <f t="shared" si="13"/>
        <v>-0.14764629553935882</v>
      </c>
      <c r="O19" s="23">
        <f t="shared" si="13"/>
        <v>-8.9574098493068632E-2</v>
      </c>
      <c r="P19" s="23">
        <f t="shared" si="13"/>
        <v>-6.378574791223468E-2</v>
      </c>
      <c r="Q19" s="23">
        <f t="shared" si="13"/>
        <v>-0.11372796470382984</v>
      </c>
      <c r="R19" s="23">
        <f t="shared" si="13"/>
        <v>-2.6530293317426512E-2</v>
      </c>
    </row>
    <row r="20" spans="1:18" x14ac:dyDescent="0.2">
      <c r="A20" s="34">
        <f t="shared" si="10"/>
        <v>2020</v>
      </c>
      <c r="B20" s="23">
        <f t="shared" si="11"/>
        <v>2.530253717368125E-2</v>
      </c>
      <c r="C20" s="23">
        <f t="shared" si="11"/>
        <v>2.4370793136899049E-2</v>
      </c>
      <c r="D20" s="23">
        <f t="shared" si="11"/>
        <v>9.0957692568438553E-4</v>
      </c>
      <c r="E20" s="23">
        <f t="shared" si="11"/>
        <v>0.10755561818564674</v>
      </c>
      <c r="F20" s="23">
        <f t="shared" si="11"/>
        <v>8.1205775883177456E-2</v>
      </c>
      <c r="H20" s="23">
        <f t="shared" si="12"/>
        <v>3.8818810313569152E-2</v>
      </c>
      <c r="I20" s="23">
        <f t="shared" si="12"/>
        <v>4.3503328266680796E-3</v>
      </c>
      <c r="J20" s="23">
        <f t="shared" si="12"/>
        <v>3.4319177641821685E-2</v>
      </c>
      <c r="K20" s="23">
        <f t="shared" si="12"/>
        <v>7.0094512744441229E-2</v>
      </c>
      <c r="L20" s="23">
        <f t="shared" si="12"/>
        <v>6.5459409698945592E-2</v>
      </c>
      <c r="N20" s="23">
        <f t="shared" si="13"/>
        <v>3.5417624631609801E-2</v>
      </c>
      <c r="O20" s="23">
        <f t="shared" si="13"/>
        <v>2.2329349894178785E-2</v>
      </c>
      <c r="P20" s="23">
        <f t="shared" si="13"/>
        <v>1.2802405348907975E-2</v>
      </c>
      <c r="Q20" s="23">
        <f t="shared" si="13"/>
        <v>7.9905853443489105E-2</v>
      </c>
      <c r="R20" s="23">
        <f t="shared" si="13"/>
        <v>5.6318938270988772E-2</v>
      </c>
    </row>
    <row r="21" spans="1:18" x14ac:dyDescent="0.2">
      <c r="A21" s="34">
        <f t="shared" si="10"/>
        <v>2021</v>
      </c>
      <c r="B21" s="23">
        <f t="shared" si="11"/>
        <v>0.19177421232769887</v>
      </c>
      <c r="C21" s="23">
        <f t="shared" si="11"/>
        <v>2.2890474309219089E-2</v>
      </c>
      <c r="D21" s="23">
        <f t="shared" si="11"/>
        <v>0.16510441954455657</v>
      </c>
      <c r="E21" s="23">
        <f t="shared" si="11"/>
        <v>3.6403273732540375E-2</v>
      </c>
      <c r="F21" s="23">
        <f t="shared" si="11"/>
        <v>1.3210406942587793E-2</v>
      </c>
      <c r="H21" s="23">
        <f t="shared" si="12"/>
        <v>0.11709765356861457</v>
      </c>
      <c r="I21" s="23">
        <f t="shared" si="12"/>
        <v>3.1833837803987297E-3</v>
      </c>
      <c r="J21" s="23">
        <f t="shared" si="12"/>
        <v>0.11355278768567789</v>
      </c>
      <c r="K21" s="23">
        <f t="shared" si="12"/>
        <v>5.7669180820638655E-2</v>
      </c>
      <c r="L21" s="23">
        <f t="shared" si="12"/>
        <v>5.4312898240913343E-2</v>
      </c>
      <c r="N21" s="23">
        <f t="shared" si="13"/>
        <v>0.13570541623288501</v>
      </c>
      <c r="O21" s="23">
        <f t="shared" si="13"/>
        <v>2.0916324247461926E-2</v>
      </c>
      <c r="P21" s="23">
        <f t="shared" si="13"/>
        <v>0.11243731661361833</v>
      </c>
      <c r="Q21" s="23">
        <f t="shared" si="13"/>
        <v>5.1956876590709467E-2</v>
      </c>
      <c r="R21" s="23">
        <f t="shared" si="13"/>
        <v>3.0404599873675497E-2</v>
      </c>
    </row>
    <row r="22" spans="1:18" x14ac:dyDescent="0.2">
      <c r="A22" s="34">
        <f t="shared" si="10"/>
        <v>2022</v>
      </c>
      <c r="B22" s="23">
        <f t="shared" si="11"/>
        <v>-3.1007327575688914E-2</v>
      </c>
      <c r="C22" s="23">
        <f t="shared" si="11"/>
        <v>4.4341830243547875E-2</v>
      </c>
      <c r="D22" s="23">
        <f t="shared" si="11"/>
        <v>-7.2149899235257831E-2</v>
      </c>
      <c r="E22" s="23">
        <f t="shared" si="11"/>
        <v>2.1283363903099373E-2</v>
      </c>
      <c r="F22" s="23">
        <f t="shared" si="11"/>
        <v>-2.2079424258119595E-2</v>
      </c>
      <c r="H22" s="23">
        <f t="shared" si="12"/>
        <v>-4.5753739905635027E-2</v>
      </c>
      <c r="I22" s="23">
        <f t="shared" si="12"/>
        <v>4.837954533631672E-3</v>
      </c>
      <c r="J22" s="23">
        <f t="shared" si="12"/>
        <v>-5.0348112559847724E-2</v>
      </c>
      <c r="K22" s="23">
        <f t="shared" si="12"/>
        <v>-2.5447752062493612E-2</v>
      </c>
      <c r="L22" s="23">
        <f t="shared" si="12"/>
        <v>-3.013989117298177E-2</v>
      </c>
      <c r="N22" s="23">
        <f t="shared" si="13"/>
        <v>-4.1897850920106561E-2</v>
      </c>
      <c r="O22" s="23">
        <f t="shared" si="13"/>
        <v>4.0453281580443257E-2</v>
      </c>
      <c r="P22" s="23">
        <f t="shared" si="13"/>
        <v>-7.9149284219142135E-2</v>
      </c>
      <c r="Q22" s="23">
        <f t="shared" si="13"/>
        <v>-1.3080750694754451E-2</v>
      </c>
      <c r="R22" s="23">
        <f t="shared" si="13"/>
        <v>-5.1452605535425633E-2</v>
      </c>
    </row>
    <row r="23" spans="1:18" x14ac:dyDescent="0.2">
      <c r="A23" s="34">
        <f t="shared" si="10"/>
        <v>2023</v>
      </c>
      <c r="B23" s="23">
        <f t="shared" si="11"/>
        <v>5.4575483078446174E-2</v>
      </c>
      <c r="C23" s="23">
        <f t="shared" si="11"/>
        <v>5.0692815022330695E-3</v>
      </c>
      <c r="D23" s="23">
        <f t="shared" si="11"/>
        <v>4.9256506479054218E-2</v>
      </c>
      <c r="E23" s="23">
        <f t="shared" si="11"/>
        <v>-2.5835874004096593E-2</v>
      </c>
      <c r="F23" s="23">
        <f t="shared" si="11"/>
        <v>-3.0749278756323162E-2</v>
      </c>
      <c r="H23" s="23">
        <f t="shared" si="12"/>
        <v>8.5328866108753676E-3</v>
      </c>
      <c r="I23" s="23">
        <f t="shared" si="12"/>
        <v>-2.6876326283308272E-3</v>
      </c>
      <c r="J23" s="23">
        <f t="shared" si="12"/>
        <v>1.1250757141192169E-2</v>
      </c>
      <c r="K23" s="23">
        <f t="shared" si="12"/>
        <v>-2.2742282756352594E-2</v>
      </c>
      <c r="L23" s="23">
        <f t="shared" si="12"/>
        <v>-2.0108694912581937E-2</v>
      </c>
      <c r="N23" s="23">
        <f t="shared" si="13"/>
        <v>2.0708942524889196E-2</v>
      </c>
      <c r="O23" s="23">
        <f t="shared" si="13"/>
        <v>4.3318693973937172E-3</v>
      </c>
      <c r="P23" s="23">
        <f t="shared" si="13"/>
        <v>1.6306435777370565E-2</v>
      </c>
      <c r="Q23" s="23">
        <f t="shared" si="13"/>
        <v>-2.3589482517569316E-2</v>
      </c>
      <c r="R23" s="23">
        <f t="shared" si="13"/>
        <v>-2.7800921951940172E-2</v>
      </c>
    </row>
    <row r="24" spans="1:18" x14ac:dyDescent="0.2">
      <c r="A24" s="34">
        <f t="shared" si="10"/>
        <v>2024</v>
      </c>
      <c r="B24" s="23">
        <f t="shared" si="11"/>
        <v>3.8268728814405684E-4</v>
      </c>
      <c r="C24" s="23">
        <f t="shared" si="11"/>
        <v>5.3987733758931178E-3</v>
      </c>
      <c r="D24" s="23">
        <f t="shared" si="11"/>
        <v>-4.9891507932777746E-3</v>
      </c>
      <c r="E24" s="23">
        <f t="shared" si="11"/>
        <v>3.8268728814405684E-4</v>
      </c>
      <c r="F24" s="23">
        <f t="shared" si="11"/>
        <v>-4.9891507932777746E-3</v>
      </c>
      <c r="H24" s="23">
        <f t="shared" si="12"/>
        <v>2.585254632238243E-3</v>
      </c>
      <c r="I24" s="23">
        <f t="shared" si="12"/>
        <v>-1.7750771840333579E-3</v>
      </c>
      <c r="J24" s="23">
        <f t="shared" si="12"/>
        <v>4.3680855051897449E-3</v>
      </c>
      <c r="K24" s="23">
        <f t="shared" si="12"/>
        <v>2.585254632238243E-3</v>
      </c>
      <c r="L24" s="23">
        <f t="shared" si="12"/>
        <v>4.3680855051897449E-3</v>
      </c>
      <c r="N24" s="23">
        <f t="shared" si="13"/>
        <v>1.9834551996602556E-3</v>
      </c>
      <c r="O24" s="23">
        <f t="shared" si="13"/>
        <v>4.7215568229568294E-3</v>
      </c>
      <c r="P24" s="23">
        <f t="shared" si="13"/>
        <v>-2.7252342748120828E-3</v>
      </c>
      <c r="Q24" s="23">
        <f t="shared" si="13"/>
        <v>1.9834551996602556E-3</v>
      </c>
      <c r="R24" s="23">
        <f t="shared" si="13"/>
        <v>-2.7252342748120828E-3</v>
      </c>
    </row>
    <row r="25" spans="1:18" x14ac:dyDescent="0.2">
      <c r="A25" s="34">
        <f t="shared" si="10"/>
        <v>2025</v>
      </c>
      <c r="B25" s="23">
        <f t="shared" si="11"/>
        <v>-2.1889869532887296E-4</v>
      </c>
      <c r="C25" s="23">
        <f t="shared" si="11"/>
        <v>6.7244980925142972E-3</v>
      </c>
      <c r="D25" s="23">
        <f t="shared" si="11"/>
        <v>-6.8970178047709219E-3</v>
      </c>
      <c r="E25" s="23">
        <f t="shared" si="11"/>
        <v>-2.1889869532887296E-4</v>
      </c>
      <c r="F25" s="23">
        <f t="shared" si="11"/>
        <v>-6.8970178047709219E-3</v>
      </c>
      <c r="H25" s="23">
        <f t="shared" si="12"/>
        <v>-8.9943360436606223E-4</v>
      </c>
      <c r="I25" s="23">
        <f t="shared" si="12"/>
        <v>-2.4501874765148202E-4</v>
      </c>
      <c r="J25" s="23">
        <f t="shared" si="12"/>
        <v>-6.5457523992007438E-4</v>
      </c>
      <c r="K25" s="23">
        <f t="shared" si="12"/>
        <v>-8.9943360436606223E-4</v>
      </c>
      <c r="L25" s="23">
        <f t="shared" si="12"/>
        <v>-6.5457523992007438E-4</v>
      </c>
      <c r="N25" s="23">
        <f t="shared" si="13"/>
        <v>-7.1379059389087285E-4</v>
      </c>
      <c r="O25" s="23">
        <f t="shared" si="13"/>
        <v>6.0708250131868979E-3</v>
      </c>
      <c r="P25" s="23">
        <f t="shared" si="13"/>
        <v>-6.743675930557802E-3</v>
      </c>
      <c r="Q25" s="23">
        <f t="shared" si="13"/>
        <v>-7.1379059389087285E-4</v>
      </c>
      <c r="R25" s="23">
        <f t="shared" si="13"/>
        <v>-6.743675930557802E-3</v>
      </c>
    </row>
    <row r="26" spans="1:18" x14ac:dyDescent="0.2">
      <c r="A26" s="34">
        <f t="shared" si="10"/>
        <v>2026</v>
      </c>
      <c r="B26" s="23">
        <f t="shared" si="11"/>
        <v>2.0754355245924394E-3</v>
      </c>
      <c r="C26" s="23">
        <f t="shared" si="11"/>
        <v>7.9687010556694915E-3</v>
      </c>
      <c r="D26" s="23">
        <f t="shared" si="11"/>
        <v>-5.8466751248374971E-3</v>
      </c>
      <c r="E26" s="23">
        <f t="shared" si="11"/>
        <v>2.0754355245924394E-3</v>
      </c>
      <c r="F26" s="23">
        <f t="shared" si="11"/>
        <v>-5.8466751248374971E-3</v>
      </c>
      <c r="H26" s="23">
        <f t="shared" si="12"/>
        <v>-6.3220460530644118E-4</v>
      </c>
      <c r="I26" s="23">
        <f t="shared" si="12"/>
        <v>1.2002763180605225E-3</v>
      </c>
      <c r="J26" s="23">
        <f t="shared" si="12"/>
        <v>-1.8302840767343564E-3</v>
      </c>
      <c r="K26" s="23">
        <f t="shared" si="12"/>
        <v>-6.3220460530644118E-4</v>
      </c>
      <c r="L26" s="23">
        <f t="shared" si="12"/>
        <v>-1.8302840767343564E-3</v>
      </c>
      <c r="N26" s="23">
        <f t="shared" si="13"/>
        <v>1.0677791510693702E-4</v>
      </c>
      <c r="O26" s="23">
        <f t="shared" si="13"/>
        <v>7.3378736488711738E-3</v>
      </c>
      <c r="P26" s="23">
        <f t="shared" si="13"/>
        <v>-7.178421384645417E-3</v>
      </c>
      <c r="Q26" s="23">
        <f t="shared" si="13"/>
        <v>1.0677791510693702E-4</v>
      </c>
      <c r="R26" s="23">
        <f t="shared" si="13"/>
        <v>-7.178421384645417E-3</v>
      </c>
    </row>
    <row r="27" spans="1:18" x14ac:dyDescent="0.2">
      <c r="A27" s="34">
        <f t="shared" si="10"/>
        <v>2027</v>
      </c>
      <c r="B27" s="23">
        <f t="shared" si="11"/>
        <v>2.6984512829921758E-3</v>
      </c>
      <c r="C27" s="23">
        <f t="shared" si="11"/>
        <v>8.5682404839788617E-3</v>
      </c>
      <c r="D27" s="23">
        <f t="shared" si="11"/>
        <v>-5.8199227036633827E-3</v>
      </c>
      <c r="E27" s="23">
        <f t="shared" si="11"/>
        <v>2.6984512829921758E-3</v>
      </c>
      <c r="F27" s="23">
        <f t="shared" si="11"/>
        <v>-5.8199227036633827E-3</v>
      </c>
      <c r="H27" s="23">
        <f t="shared" si="12"/>
        <v>-1.079828812696193E-3</v>
      </c>
      <c r="I27" s="23">
        <f t="shared" si="12"/>
        <v>2.1309332620476074E-3</v>
      </c>
      <c r="J27" s="23">
        <f t="shared" si="12"/>
        <v>-3.2039347037141619E-3</v>
      </c>
      <c r="K27" s="23">
        <f t="shared" si="12"/>
        <v>-1.079828812696193E-3</v>
      </c>
      <c r="L27" s="23">
        <f t="shared" si="12"/>
        <v>-3.2039347037141619E-3</v>
      </c>
      <c r="N27" s="23">
        <f t="shared" si="13"/>
        <v>-4.6612106557875066E-5</v>
      </c>
      <c r="O27" s="23">
        <f t="shared" si="13"/>
        <v>7.9719292602034031E-3</v>
      </c>
      <c r="P27" s="23">
        <f t="shared" si="13"/>
        <v>-7.9551236835002648E-3</v>
      </c>
      <c r="Q27" s="23">
        <f t="shared" si="13"/>
        <v>-4.6612106557875066E-5</v>
      </c>
      <c r="R27" s="23">
        <f t="shared" si="13"/>
        <v>-7.9551236835002648E-3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8.1636459713837119E-3</v>
      </c>
      <c r="C29" s="24">
        <f>AVERAGE(C17:C21)</f>
        <v>-1.1593157452125479E-2</v>
      </c>
      <c r="D29" s="24">
        <f>AVERAGE(D17:D21)</f>
        <v>2.4292917674750412E-2</v>
      </c>
      <c r="E29" s="24">
        <f>AVERAGE(E17:E21)</f>
        <v>6.9559609101753628E-3</v>
      </c>
      <c r="F29" s="24">
        <f>AVERAGE(F17:F21)</f>
        <v>1.7165652406722388E-2</v>
      </c>
      <c r="H29" s="24">
        <f>AVERAGE(H17:H21)</f>
        <v>7.5088637308899035E-3</v>
      </c>
      <c r="I29" s="24">
        <f>AVERAGE(I17:I21)</f>
        <v>-1.412635501624615E-2</v>
      </c>
      <c r="J29" s="24">
        <f>AVERAGE(J17:J21)</f>
        <v>2.0776445866674886E-2</v>
      </c>
      <c r="K29" s="24">
        <f>AVERAGE(K17:K21)</f>
        <v>5.6326235449053021E-3</v>
      </c>
      <c r="L29" s="24">
        <f>AVERAGE(L17:L21)</f>
        <v>1.9683465854534933E-2</v>
      </c>
      <c r="N29" s="24">
        <f>AVERAGE(N17:N21)</f>
        <v>9.0884066594830067E-3</v>
      </c>
      <c r="O29" s="24">
        <f>AVERAGE(O17:O21)</f>
        <v>-1.1854599763452911E-2</v>
      </c>
      <c r="P29" s="24">
        <f>AVERAGE(P17:P21)</f>
        <v>1.9186191214916826E-2</v>
      </c>
      <c r="Q29" s="24">
        <f>AVERAGE(Q17:Q21)</f>
        <v>5.8816754310921484E-3</v>
      </c>
      <c r="R29" s="24">
        <f>AVERAGE(R17:R21)</f>
        <v>1.7064129481684519E-2</v>
      </c>
    </row>
    <row r="30" spans="1:18" x14ac:dyDescent="0.2">
      <c r="A30" s="42" t="s">
        <v>66</v>
      </c>
      <c r="B30" s="24">
        <f>AVERAGE(B23:B27)</f>
        <v>1.1902631695769194E-2</v>
      </c>
      <c r="C30" s="24">
        <f>AVERAGE(C23:C27)</f>
        <v>6.7458989020577672E-3</v>
      </c>
      <c r="D30" s="24">
        <f>AVERAGE(D23:D27)</f>
        <v>5.1407480105009288E-3</v>
      </c>
      <c r="E30" s="24">
        <f>AVERAGE(E23:E27)</f>
        <v>-4.1796397207393586E-3</v>
      </c>
      <c r="F30" s="24">
        <f>AVERAGE(F23:F27)</f>
        <v>-1.0860409036574547E-2</v>
      </c>
      <c r="H30" s="24">
        <f>AVERAGE(H23:H27)</f>
        <v>1.7013348441489828E-3</v>
      </c>
      <c r="I30" s="24">
        <f>AVERAGE(I23:I27)</f>
        <v>-2.7530379598150745E-4</v>
      </c>
      <c r="J30" s="24">
        <f>AVERAGE(J23:J27)</f>
        <v>1.9860097252026644E-3</v>
      </c>
      <c r="K30" s="24">
        <f>AVERAGE(K23:K27)</f>
        <v>-4.5536990292966099E-3</v>
      </c>
      <c r="L30" s="24">
        <f>AVERAGE(L23:L27)</f>
        <v>-4.2858806855521573E-3</v>
      </c>
      <c r="N30" s="24">
        <f>AVERAGE(N23:N27)</f>
        <v>4.4077545878415279E-3</v>
      </c>
      <c r="O30" s="24">
        <f>AVERAGE(O23:O27)</f>
        <v>6.0868108285224041E-3</v>
      </c>
      <c r="P30" s="24">
        <f>AVERAGE(P23:P27)</f>
        <v>-1.6592038992290004E-3</v>
      </c>
      <c r="Q30" s="24">
        <f>AVERAGE(Q23:Q27)</f>
        <v>-4.4519304206501742E-3</v>
      </c>
      <c r="R30" s="24">
        <f>AVERAGE(R23:R27)</f>
        <v>-1.0480675445091148E-2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Q41" sqref="Q41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680265.2</v>
      </c>
      <c r="D2" s="14">
        <v>646489.74079338938</v>
      </c>
      <c r="E2" s="14">
        <v>15453</v>
      </c>
      <c r="F2" s="14">
        <v>1279947.5999999999</v>
      </c>
      <c r="G2" s="14">
        <v>1242815.7731908499</v>
      </c>
      <c r="H2" s="14">
        <v>1680</v>
      </c>
    </row>
    <row r="3" spans="1:8" x14ac:dyDescent="0.2">
      <c r="A3" s="2">
        <v>2014</v>
      </c>
      <c r="B3" s="2">
        <v>2</v>
      </c>
      <c r="C3" s="14">
        <v>704044</v>
      </c>
      <c r="D3" s="14">
        <v>586598.68790508551</v>
      </c>
      <c r="E3" s="14">
        <v>15585</v>
      </c>
      <c r="F3" s="14">
        <v>1271450.8</v>
      </c>
      <c r="G3" s="14">
        <v>1143085.7671197152</v>
      </c>
      <c r="H3" s="14">
        <v>1686</v>
      </c>
    </row>
    <row r="4" spans="1:8" x14ac:dyDescent="0.2">
      <c r="A4" s="2">
        <v>2014</v>
      </c>
      <c r="B4" s="2">
        <v>3</v>
      </c>
      <c r="C4" s="14">
        <v>460151.7</v>
      </c>
      <c r="D4" s="14">
        <v>432041.00468578283</v>
      </c>
      <c r="E4" s="14">
        <v>15519</v>
      </c>
      <c r="F4" s="14">
        <v>1135640.5</v>
      </c>
      <c r="G4" s="14">
        <v>1104625.8236295437</v>
      </c>
      <c r="H4" s="14">
        <v>1696</v>
      </c>
    </row>
    <row r="5" spans="1:8" x14ac:dyDescent="0.2">
      <c r="A5" s="2">
        <v>2014</v>
      </c>
      <c r="B5" s="2">
        <v>4</v>
      </c>
      <c r="C5" s="14">
        <v>344034.19999999995</v>
      </c>
      <c r="D5" s="14">
        <v>278160.07432260085</v>
      </c>
      <c r="E5" s="14">
        <v>15555</v>
      </c>
      <c r="F5" s="14">
        <v>979278.8</v>
      </c>
      <c r="G5" s="14">
        <v>906001.09487964457</v>
      </c>
      <c r="H5" s="14">
        <v>1715</v>
      </c>
    </row>
    <row r="6" spans="1:8" x14ac:dyDescent="0.2">
      <c r="A6" s="2">
        <v>2014</v>
      </c>
      <c r="B6" s="2">
        <v>5</v>
      </c>
      <c r="C6" s="14">
        <v>250256.1</v>
      </c>
      <c r="D6" s="14">
        <v>220979.0095340604</v>
      </c>
      <c r="E6" s="14">
        <v>15439</v>
      </c>
      <c r="F6" s="14">
        <v>860177.5</v>
      </c>
      <c r="G6" s="14">
        <v>827634.41463274474</v>
      </c>
      <c r="H6" s="14">
        <v>1702</v>
      </c>
    </row>
    <row r="7" spans="1:8" x14ac:dyDescent="0.2">
      <c r="A7" s="2">
        <v>2014</v>
      </c>
      <c r="B7" s="2">
        <v>6</v>
      </c>
      <c r="C7" s="14">
        <v>185315.4</v>
      </c>
      <c r="D7" s="14">
        <v>183762.63372515334</v>
      </c>
      <c r="E7" s="14">
        <v>15443</v>
      </c>
      <c r="F7" s="14">
        <v>795455.1</v>
      </c>
      <c r="G7" s="14">
        <v>793724.5870448288</v>
      </c>
      <c r="H7" s="14">
        <v>1708</v>
      </c>
    </row>
    <row r="8" spans="1:8" x14ac:dyDescent="0.2">
      <c r="A8" s="2">
        <v>2014</v>
      </c>
      <c r="B8" s="2">
        <v>7</v>
      </c>
      <c r="C8" s="14">
        <v>158977.60000000001</v>
      </c>
      <c r="D8" s="14">
        <v>158095.08624799983</v>
      </c>
      <c r="E8" s="14">
        <v>15414</v>
      </c>
      <c r="F8" s="14">
        <v>635050.1</v>
      </c>
      <c r="G8" s="14">
        <v>634064.70033930009</v>
      </c>
      <c r="H8" s="14">
        <v>1709</v>
      </c>
    </row>
    <row r="9" spans="1:8" x14ac:dyDescent="0.2">
      <c r="A9" s="2">
        <v>2014</v>
      </c>
      <c r="B9" s="2">
        <v>8</v>
      </c>
      <c r="C9" s="14">
        <v>147424.00000000003</v>
      </c>
      <c r="D9" s="14">
        <v>142018.86010899849</v>
      </c>
      <c r="E9" s="14">
        <v>15400</v>
      </c>
      <c r="F9" s="14">
        <v>608105.9</v>
      </c>
      <c r="G9" s="14">
        <v>602079.60148621805</v>
      </c>
      <c r="H9" s="14">
        <v>1706</v>
      </c>
    </row>
    <row r="10" spans="1:8" x14ac:dyDescent="0.2">
      <c r="A10" s="2">
        <v>2014</v>
      </c>
      <c r="B10" s="2">
        <v>9</v>
      </c>
      <c r="C10" s="14">
        <v>151337</v>
      </c>
      <c r="D10" s="14">
        <v>151337</v>
      </c>
      <c r="E10" s="14">
        <v>15399</v>
      </c>
      <c r="F10" s="14">
        <v>614513.1</v>
      </c>
      <c r="G10" s="14">
        <v>614513.1</v>
      </c>
      <c r="H10" s="14">
        <v>1696</v>
      </c>
    </row>
    <row r="11" spans="1:8" x14ac:dyDescent="0.2">
      <c r="A11" s="2">
        <v>2014</v>
      </c>
      <c r="B11" s="2">
        <v>10</v>
      </c>
      <c r="C11" s="14">
        <v>165348.39999999997</v>
      </c>
      <c r="D11" s="14">
        <v>167124.09956437221</v>
      </c>
      <c r="E11" s="14">
        <v>15374</v>
      </c>
      <c r="F11" s="14">
        <v>601063.10000000009</v>
      </c>
      <c r="G11" s="14">
        <v>603011.94110337726</v>
      </c>
      <c r="H11" s="14">
        <v>1679</v>
      </c>
    </row>
    <row r="12" spans="1:8" x14ac:dyDescent="0.2">
      <c r="A12" s="2">
        <v>2014</v>
      </c>
      <c r="B12" s="2">
        <v>11</v>
      </c>
      <c r="C12" s="14">
        <v>264044.3</v>
      </c>
      <c r="D12" s="14">
        <v>261583.29112994313</v>
      </c>
      <c r="E12" s="14">
        <v>15470</v>
      </c>
      <c r="F12" s="14">
        <v>766588.5</v>
      </c>
      <c r="G12" s="14">
        <v>763882.84977424494</v>
      </c>
      <c r="H12" s="14">
        <v>1694</v>
      </c>
    </row>
    <row r="13" spans="1:8" x14ac:dyDescent="0.2">
      <c r="A13" s="2">
        <v>2014</v>
      </c>
      <c r="B13" s="2">
        <v>12</v>
      </c>
      <c r="C13" s="14">
        <v>448430.7</v>
      </c>
      <c r="D13" s="14">
        <v>384039.37411367393</v>
      </c>
      <c r="E13" s="14">
        <v>15539</v>
      </c>
      <c r="F13" s="14">
        <v>1010671.2</v>
      </c>
      <c r="G13" s="14">
        <v>939480.96942569723</v>
      </c>
      <c r="H13" s="14">
        <v>1713</v>
      </c>
    </row>
    <row r="14" spans="1:8" x14ac:dyDescent="0.2">
      <c r="A14" s="2">
        <v>2015</v>
      </c>
      <c r="B14" s="2">
        <v>1</v>
      </c>
      <c r="C14" s="14">
        <v>551572.5</v>
      </c>
      <c r="D14" s="14">
        <v>569978.10275562922</v>
      </c>
      <c r="E14" s="14">
        <v>15546</v>
      </c>
      <c r="F14" s="14">
        <v>966625.8</v>
      </c>
      <c r="G14" s="14">
        <v>986830.29851345776</v>
      </c>
      <c r="H14" s="14">
        <v>1713</v>
      </c>
    </row>
    <row r="15" spans="1:8" x14ac:dyDescent="0.2">
      <c r="A15" s="2">
        <v>2015</v>
      </c>
      <c r="B15" s="2">
        <v>2</v>
      </c>
      <c r="C15" s="14">
        <v>577895.30000000005</v>
      </c>
      <c r="D15" s="14">
        <v>560063.77546995669</v>
      </c>
      <c r="E15" s="14">
        <v>15631</v>
      </c>
      <c r="F15" s="14">
        <v>1057545.8999999999</v>
      </c>
      <c r="G15" s="14">
        <v>1038063.0962279624</v>
      </c>
      <c r="H15" s="14">
        <v>1713</v>
      </c>
    </row>
    <row r="16" spans="1:8" x14ac:dyDescent="0.2">
      <c r="A16" s="2">
        <v>2015</v>
      </c>
      <c r="B16" s="2">
        <v>3</v>
      </c>
      <c r="C16" s="14">
        <v>558807.9</v>
      </c>
      <c r="D16" s="14">
        <v>491325.01582880015</v>
      </c>
      <c r="E16" s="14">
        <v>15670</v>
      </c>
      <c r="F16" s="14">
        <v>1159577.8999999999</v>
      </c>
      <c r="G16" s="14">
        <v>1085234.4288129441</v>
      </c>
      <c r="H16" s="14">
        <v>1730</v>
      </c>
    </row>
    <row r="17" spans="1:8" x14ac:dyDescent="0.2">
      <c r="A17" s="2">
        <v>2015</v>
      </c>
      <c r="B17" s="2">
        <v>4</v>
      </c>
      <c r="C17" s="14">
        <v>261854.2</v>
      </c>
      <c r="D17" s="14">
        <v>307316.30732743687</v>
      </c>
      <c r="E17" s="14">
        <v>15621</v>
      </c>
      <c r="F17" s="14">
        <v>800637.9</v>
      </c>
      <c r="G17" s="14">
        <v>850455.05339778773</v>
      </c>
      <c r="H17" s="14">
        <v>1714</v>
      </c>
    </row>
    <row r="18" spans="1:8" x14ac:dyDescent="0.2">
      <c r="A18" s="2">
        <v>2015</v>
      </c>
      <c r="B18" s="2">
        <v>5</v>
      </c>
      <c r="C18" s="14">
        <v>198009.59999999998</v>
      </c>
      <c r="D18" s="14">
        <v>214462.43425303506</v>
      </c>
      <c r="E18" s="14">
        <v>15627</v>
      </c>
      <c r="F18" s="14">
        <v>641876.69999999995</v>
      </c>
      <c r="G18" s="14">
        <v>659889.21994166169</v>
      </c>
      <c r="H18" s="14">
        <v>1711</v>
      </c>
    </row>
    <row r="19" spans="1:8" x14ac:dyDescent="0.2">
      <c r="A19" s="2">
        <v>2015</v>
      </c>
      <c r="B19" s="2">
        <v>6</v>
      </c>
      <c r="C19" s="14">
        <v>181177.4</v>
      </c>
      <c r="D19" s="14">
        <v>182557.08155324092</v>
      </c>
      <c r="E19" s="14">
        <v>15552</v>
      </c>
      <c r="F19" s="14">
        <v>669434.89999999991</v>
      </c>
      <c r="G19" s="14">
        <v>670952.65257337957</v>
      </c>
      <c r="H19" s="14">
        <v>1709</v>
      </c>
    </row>
    <row r="20" spans="1:8" x14ac:dyDescent="0.2">
      <c r="A20" s="2">
        <v>2015</v>
      </c>
      <c r="B20" s="2">
        <v>7</v>
      </c>
      <c r="C20" s="14">
        <v>151079.30000000002</v>
      </c>
      <c r="D20" s="14">
        <v>151143.20188714232</v>
      </c>
      <c r="E20" s="14">
        <v>15591</v>
      </c>
      <c r="F20" s="14">
        <v>633528.1</v>
      </c>
      <c r="G20" s="14">
        <v>633598.38604542485</v>
      </c>
      <c r="H20" s="14">
        <v>1711</v>
      </c>
    </row>
    <row r="21" spans="1:8" x14ac:dyDescent="0.2">
      <c r="A21" s="2">
        <v>2015</v>
      </c>
      <c r="B21" s="2">
        <v>8</v>
      </c>
      <c r="C21" s="14">
        <v>146279.20000000004</v>
      </c>
      <c r="D21" s="14">
        <v>146548.82223547754</v>
      </c>
      <c r="E21" s="14">
        <v>15474</v>
      </c>
      <c r="F21" s="14">
        <v>645945.5</v>
      </c>
      <c r="G21" s="14">
        <v>646245.94565723673</v>
      </c>
      <c r="H21" s="14">
        <v>1719</v>
      </c>
    </row>
    <row r="22" spans="1:8" x14ac:dyDescent="0.2">
      <c r="A22" s="2">
        <v>2015</v>
      </c>
      <c r="B22" s="2">
        <v>9</v>
      </c>
      <c r="C22" s="14">
        <v>144451.20000000001</v>
      </c>
      <c r="D22" s="14">
        <v>144451.20000000001</v>
      </c>
      <c r="E22" s="14">
        <v>15438</v>
      </c>
      <c r="F22" s="14">
        <v>557004.39999999991</v>
      </c>
      <c r="G22" s="14">
        <v>557004.39999999991</v>
      </c>
      <c r="H22" s="14">
        <v>1713</v>
      </c>
    </row>
    <row r="23" spans="1:8" x14ac:dyDescent="0.2">
      <c r="A23" s="2">
        <v>2015</v>
      </c>
      <c r="B23" s="2">
        <v>10</v>
      </c>
      <c r="C23" s="14">
        <v>160575.9</v>
      </c>
      <c r="D23" s="14">
        <v>161409.15344829997</v>
      </c>
      <c r="E23" s="14">
        <v>15422</v>
      </c>
      <c r="F23" s="14">
        <v>613619.80000000005</v>
      </c>
      <c r="G23" s="14">
        <v>614549.04491572862</v>
      </c>
      <c r="H23" s="14">
        <v>1712</v>
      </c>
    </row>
    <row r="24" spans="1:8" x14ac:dyDescent="0.2">
      <c r="A24" s="2">
        <v>2015</v>
      </c>
      <c r="B24" s="2">
        <v>11</v>
      </c>
      <c r="C24" s="14">
        <v>186753.00000000003</v>
      </c>
      <c r="D24" s="14">
        <v>241621.73209158232</v>
      </c>
      <c r="E24" s="14">
        <v>15426</v>
      </c>
      <c r="F24" s="14">
        <v>658746.5</v>
      </c>
      <c r="G24" s="14">
        <v>719982.84926466376</v>
      </c>
      <c r="H24" s="14">
        <v>1712</v>
      </c>
    </row>
    <row r="25" spans="1:8" x14ac:dyDescent="0.2">
      <c r="A25" s="2">
        <v>2015</v>
      </c>
      <c r="B25" s="2">
        <v>12</v>
      </c>
      <c r="C25" s="14">
        <v>289081.2</v>
      </c>
      <c r="D25" s="14">
        <v>434417.60461288964</v>
      </c>
      <c r="E25" s="14">
        <v>15559</v>
      </c>
      <c r="F25" s="14">
        <v>739503.4</v>
      </c>
      <c r="G25" s="14">
        <v>901517.29649208754</v>
      </c>
      <c r="H25" s="14">
        <v>1723</v>
      </c>
    </row>
    <row r="26" spans="1:8" x14ac:dyDescent="0.2">
      <c r="A26" s="2">
        <v>2016</v>
      </c>
      <c r="B26" s="2">
        <v>1</v>
      </c>
      <c r="C26" s="14">
        <v>446168.30000000005</v>
      </c>
      <c r="D26" s="14">
        <v>363493.22383172315</v>
      </c>
      <c r="E26" s="14">
        <v>15542</v>
      </c>
      <c r="F26" s="14">
        <v>930426.99999999988</v>
      </c>
      <c r="G26" s="14">
        <v>837400.28598785412</v>
      </c>
      <c r="H26" s="14">
        <v>1740</v>
      </c>
    </row>
    <row r="27" spans="1:8" x14ac:dyDescent="0.2">
      <c r="A27" s="2">
        <v>2016</v>
      </c>
      <c r="B27" s="2">
        <v>2</v>
      </c>
      <c r="C27" s="14">
        <v>576523</v>
      </c>
      <c r="D27" s="14">
        <v>571256.28091513831</v>
      </c>
      <c r="E27" s="14">
        <v>15670</v>
      </c>
      <c r="F27" s="14">
        <v>1073796.3999999999</v>
      </c>
      <c r="G27" s="14">
        <v>1067939.5488794369</v>
      </c>
      <c r="H27" s="14">
        <v>1733</v>
      </c>
    </row>
    <row r="28" spans="1:8" x14ac:dyDescent="0.2">
      <c r="A28" s="2">
        <v>2016</v>
      </c>
      <c r="B28" s="2">
        <v>3</v>
      </c>
      <c r="C28" s="14">
        <v>402684.10000000003</v>
      </c>
      <c r="D28" s="14">
        <v>421574.40869901614</v>
      </c>
      <c r="E28" s="14">
        <v>15796</v>
      </c>
      <c r="F28" s="14">
        <v>914293.5</v>
      </c>
      <c r="G28" s="14">
        <v>935387.77471193904</v>
      </c>
      <c r="H28" s="14">
        <v>1753</v>
      </c>
    </row>
    <row r="29" spans="1:8" x14ac:dyDescent="0.2">
      <c r="A29" s="2">
        <v>2016</v>
      </c>
      <c r="B29" s="2">
        <v>4</v>
      </c>
      <c r="C29" s="14">
        <v>294440.39999999997</v>
      </c>
      <c r="D29" s="14">
        <v>337241.23271994223</v>
      </c>
      <c r="E29" s="14">
        <v>15670</v>
      </c>
      <c r="F29" s="14">
        <v>902039.9</v>
      </c>
      <c r="G29" s="14">
        <v>949951.22764089098</v>
      </c>
      <c r="H29" s="14">
        <v>1742</v>
      </c>
    </row>
    <row r="30" spans="1:8" x14ac:dyDescent="0.2">
      <c r="A30" s="2">
        <v>2016</v>
      </c>
      <c r="B30" s="2">
        <v>5</v>
      </c>
      <c r="C30" s="14">
        <v>222185.1</v>
      </c>
      <c r="D30" s="14">
        <v>236545.76722411509</v>
      </c>
      <c r="E30" s="14">
        <v>15678</v>
      </c>
      <c r="F30" s="14">
        <v>694706.4</v>
      </c>
      <c r="G30" s="14">
        <v>710630.48248897237</v>
      </c>
      <c r="H30" s="14">
        <v>1726</v>
      </c>
    </row>
    <row r="31" spans="1:8" x14ac:dyDescent="0.2">
      <c r="A31" s="2">
        <v>2016</v>
      </c>
      <c r="B31" s="2">
        <v>6</v>
      </c>
      <c r="C31" s="14">
        <v>177508.30000000002</v>
      </c>
      <c r="D31" s="14">
        <v>178916.75961875753</v>
      </c>
      <c r="E31" s="14">
        <v>15672</v>
      </c>
      <c r="F31" s="14">
        <v>688903.8</v>
      </c>
      <c r="G31" s="14">
        <v>690462.92102329223</v>
      </c>
      <c r="H31" s="14">
        <v>1722</v>
      </c>
    </row>
    <row r="32" spans="1:8" x14ac:dyDescent="0.2">
      <c r="A32" s="2">
        <v>2016</v>
      </c>
      <c r="B32" s="2">
        <v>7</v>
      </c>
      <c r="C32" s="14">
        <v>151050.70000000001</v>
      </c>
      <c r="D32" s="14">
        <v>151114.45910022935</v>
      </c>
      <c r="E32" s="14">
        <v>15623</v>
      </c>
      <c r="F32" s="14">
        <v>637454.9</v>
      </c>
      <c r="G32" s="14">
        <v>637525.59833650035</v>
      </c>
      <c r="H32" s="14">
        <v>1719</v>
      </c>
    </row>
    <row r="33" spans="1:8" x14ac:dyDescent="0.2">
      <c r="A33" s="2">
        <v>2016</v>
      </c>
      <c r="B33" s="2">
        <v>8</v>
      </c>
      <c r="C33" s="14">
        <v>141309.80000000002</v>
      </c>
      <c r="D33" s="14">
        <v>141581.09247632077</v>
      </c>
      <c r="E33" s="14">
        <v>15632</v>
      </c>
      <c r="F33" s="14">
        <v>615428.80000000005</v>
      </c>
      <c r="G33" s="14">
        <v>615728.31882989116</v>
      </c>
      <c r="H33" s="14">
        <v>1712</v>
      </c>
    </row>
    <row r="34" spans="1:8" x14ac:dyDescent="0.2">
      <c r="A34" s="2">
        <v>2016</v>
      </c>
      <c r="B34" s="2">
        <v>9</v>
      </c>
      <c r="C34" s="14">
        <v>151103</v>
      </c>
      <c r="D34" s="14">
        <v>151103</v>
      </c>
      <c r="E34" s="14">
        <v>15492</v>
      </c>
      <c r="F34" s="14">
        <v>594728.4</v>
      </c>
      <c r="G34" s="14">
        <v>594728.4</v>
      </c>
      <c r="H34" s="14">
        <v>1709</v>
      </c>
    </row>
    <row r="35" spans="1:8" x14ac:dyDescent="0.2">
      <c r="A35" s="2">
        <v>2016</v>
      </c>
      <c r="B35" s="2">
        <v>10</v>
      </c>
      <c r="C35" s="14">
        <v>155972.5</v>
      </c>
      <c r="D35" s="14">
        <v>157430.71260429072</v>
      </c>
      <c r="E35" s="14">
        <v>15514</v>
      </c>
      <c r="F35" s="14">
        <v>615916</v>
      </c>
      <c r="G35" s="14">
        <v>617549.53185978031</v>
      </c>
      <c r="H35" s="14">
        <v>1722</v>
      </c>
    </row>
    <row r="36" spans="1:8" x14ac:dyDescent="0.2">
      <c r="A36" s="2">
        <v>2016</v>
      </c>
      <c r="B36" s="2">
        <v>11</v>
      </c>
      <c r="C36" s="14">
        <v>177538.8</v>
      </c>
      <c r="D36" s="14">
        <v>215014.87492807681</v>
      </c>
      <c r="E36" s="14">
        <v>15582</v>
      </c>
      <c r="F36" s="14">
        <v>594497</v>
      </c>
      <c r="G36" s="14">
        <v>636065.28654578771</v>
      </c>
      <c r="H36" s="14">
        <v>1712</v>
      </c>
    </row>
    <row r="37" spans="1:8" x14ac:dyDescent="0.2">
      <c r="A37" s="2">
        <v>2016</v>
      </c>
      <c r="B37" s="2">
        <v>12</v>
      </c>
      <c r="C37" s="14">
        <v>311272.5</v>
      </c>
      <c r="D37" s="14">
        <v>400033.49604234076</v>
      </c>
      <c r="E37" s="14">
        <v>15623</v>
      </c>
      <c r="F37" s="14">
        <v>814585.1</v>
      </c>
      <c r="G37" s="14">
        <v>913941.73850763112</v>
      </c>
      <c r="H37" s="14">
        <v>1732</v>
      </c>
    </row>
    <row r="38" spans="1:8" x14ac:dyDescent="0.2">
      <c r="A38" s="2">
        <v>2017</v>
      </c>
      <c r="B38" s="2">
        <v>1</v>
      </c>
      <c r="C38" s="14">
        <v>443037.30000000005</v>
      </c>
      <c r="D38" s="14">
        <v>641474.00457877107</v>
      </c>
      <c r="E38" s="14">
        <v>15306</v>
      </c>
      <c r="F38" s="14">
        <v>987185.5</v>
      </c>
      <c r="G38" s="14">
        <v>1210242.8965071458</v>
      </c>
      <c r="H38" s="14">
        <v>1706</v>
      </c>
    </row>
    <row r="39" spans="1:8" x14ac:dyDescent="0.2">
      <c r="A39" s="2">
        <v>2017</v>
      </c>
      <c r="B39" s="2">
        <v>2</v>
      </c>
      <c r="C39" s="14">
        <v>346624.3</v>
      </c>
      <c r="D39" s="14">
        <v>533084.66307972278</v>
      </c>
      <c r="E39" s="14">
        <v>15369</v>
      </c>
      <c r="F39" s="14">
        <v>812510.4</v>
      </c>
      <c r="G39" s="14">
        <v>1020989.030353636</v>
      </c>
      <c r="H39" s="14">
        <v>1704</v>
      </c>
    </row>
    <row r="40" spans="1:8" x14ac:dyDescent="0.2">
      <c r="A40" s="2">
        <v>2017</v>
      </c>
      <c r="B40" s="2">
        <v>3</v>
      </c>
      <c r="C40" s="14">
        <v>299408.00000000006</v>
      </c>
      <c r="D40" s="14">
        <v>430866.60859267914</v>
      </c>
      <c r="E40" s="14">
        <v>15530</v>
      </c>
      <c r="F40" s="14">
        <v>799760.4</v>
      </c>
      <c r="G40" s="14">
        <v>946651.14288454165</v>
      </c>
      <c r="H40" s="14">
        <v>1721</v>
      </c>
    </row>
    <row r="41" spans="1:8" x14ac:dyDescent="0.2">
      <c r="A41" s="2">
        <v>2017</v>
      </c>
      <c r="B41" s="2">
        <v>4</v>
      </c>
      <c r="C41" s="14">
        <v>299473.30000000005</v>
      </c>
      <c r="D41" s="14">
        <v>321599.71030747332</v>
      </c>
      <c r="E41" s="14">
        <v>15470</v>
      </c>
      <c r="F41" s="14">
        <v>819120.5</v>
      </c>
      <c r="G41" s="14">
        <v>843695.76622399793</v>
      </c>
      <c r="H41" s="14">
        <v>1704</v>
      </c>
    </row>
    <row r="42" spans="1:8" x14ac:dyDescent="0.2">
      <c r="A42" s="2">
        <v>2017</v>
      </c>
      <c r="B42" s="2">
        <v>5</v>
      </c>
      <c r="C42" s="14">
        <v>205963.80000000002</v>
      </c>
      <c r="D42" s="14">
        <v>213262.10746563695</v>
      </c>
      <c r="E42" s="14">
        <v>15486</v>
      </c>
      <c r="F42" s="14">
        <v>751249.2</v>
      </c>
      <c r="G42" s="14">
        <v>759437.39747263247</v>
      </c>
      <c r="H42" s="14">
        <v>1723</v>
      </c>
    </row>
    <row r="43" spans="1:8" x14ac:dyDescent="0.2">
      <c r="A43" s="2">
        <v>2017</v>
      </c>
      <c r="B43" s="2">
        <v>6</v>
      </c>
      <c r="C43" s="14">
        <v>177442.09999999998</v>
      </c>
      <c r="D43" s="14">
        <v>176867.31982692608</v>
      </c>
      <c r="E43" s="14">
        <v>15485</v>
      </c>
      <c r="F43" s="14">
        <v>676128.39999999991</v>
      </c>
      <c r="G43" s="14">
        <v>675486.01752138056</v>
      </c>
      <c r="H43" s="14">
        <v>1716</v>
      </c>
    </row>
    <row r="44" spans="1:8" x14ac:dyDescent="0.2">
      <c r="A44" s="2">
        <v>2017</v>
      </c>
      <c r="B44" s="2">
        <v>7</v>
      </c>
      <c r="C44" s="14">
        <v>163223.6</v>
      </c>
      <c r="D44" s="14">
        <v>163285.76320761821</v>
      </c>
      <c r="E44" s="14">
        <v>15395</v>
      </c>
      <c r="F44" s="14">
        <v>670089.29999999993</v>
      </c>
      <c r="G44" s="14">
        <v>670158.93572150206</v>
      </c>
      <c r="H44" s="14">
        <v>1710</v>
      </c>
    </row>
    <row r="45" spans="1:8" x14ac:dyDescent="0.2">
      <c r="A45" s="2">
        <v>2017</v>
      </c>
      <c r="B45" s="2">
        <v>8</v>
      </c>
      <c r="C45" s="14">
        <v>149022.20000000001</v>
      </c>
      <c r="D45" s="14">
        <v>149284.43046354313</v>
      </c>
      <c r="E45" s="14">
        <v>15294</v>
      </c>
      <c r="F45" s="14">
        <v>647311.5</v>
      </c>
      <c r="G45" s="14">
        <v>647608.33431794902</v>
      </c>
      <c r="H45" s="14">
        <v>1716</v>
      </c>
    </row>
    <row r="46" spans="1:8" x14ac:dyDescent="0.2">
      <c r="A46" s="2">
        <v>2017</v>
      </c>
      <c r="B46" s="2">
        <v>9</v>
      </c>
      <c r="C46" s="14">
        <v>151518</v>
      </c>
      <c r="D46" s="14">
        <v>151518</v>
      </c>
      <c r="E46" s="14">
        <v>15268</v>
      </c>
      <c r="F46" s="14">
        <v>580980.09999999986</v>
      </c>
      <c r="G46" s="14">
        <v>580980.09999999986</v>
      </c>
      <c r="H46" s="14">
        <v>1727</v>
      </c>
    </row>
    <row r="47" spans="1:8" x14ac:dyDescent="0.2">
      <c r="A47" s="2">
        <v>2017</v>
      </c>
      <c r="B47" s="2">
        <v>10</v>
      </c>
      <c r="C47" s="14">
        <v>160062.69999999998</v>
      </c>
      <c r="D47" s="14">
        <v>161541.08088869974</v>
      </c>
      <c r="E47" s="14">
        <v>15291</v>
      </c>
      <c r="F47" s="14">
        <v>612683.9</v>
      </c>
      <c r="G47" s="14">
        <v>614373.15511677612</v>
      </c>
      <c r="H47" s="14">
        <v>1731</v>
      </c>
    </row>
    <row r="48" spans="1:8" x14ac:dyDescent="0.2">
      <c r="A48" s="2">
        <v>2017</v>
      </c>
      <c r="B48" s="2">
        <v>11</v>
      </c>
      <c r="C48" s="14">
        <v>196764.7</v>
      </c>
      <c r="D48" s="14">
        <v>198279.52538610841</v>
      </c>
      <c r="E48" s="14">
        <v>15331</v>
      </c>
      <c r="F48" s="14">
        <v>672535.1</v>
      </c>
      <c r="G48" s="14">
        <v>674262.8073642141</v>
      </c>
      <c r="H48" s="14">
        <v>1732</v>
      </c>
    </row>
    <row r="49" spans="1:8" x14ac:dyDescent="0.2">
      <c r="A49" s="2">
        <v>2017</v>
      </c>
      <c r="B49" s="2">
        <v>12</v>
      </c>
      <c r="C49" s="14">
        <v>340961.69999999995</v>
      </c>
      <c r="D49" s="14">
        <v>405795.50001736626</v>
      </c>
      <c r="E49" s="14">
        <v>15418</v>
      </c>
      <c r="F49" s="14">
        <v>842117.4</v>
      </c>
      <c r="G49" s="14">
        <v>915349.78416261892</v>
      </c>
      <c r="H49" s="14">
        <v>1725</v>
      </c>
    </row>
    <row r="50" spans="1:8" x14ac:dyDescent="0.2">
      <c r="A50" s="2">
        <v>2018</v>
      </c>
      <c r="B50" s="2">
        <v>1</v>
      </c>
      <c r="C50" s="14">
        <v>618254.39999999991</v>
      </c>
      <c r="D50" s="14">
        <v>542816.16915882344</v>
      </c>
      <c r="E50" s="14">
        <v>15515</v>
      </c>
      <c r="F50" s="14">
        <v>1142450</v>
      </c>
      <c r="G50" s="14">
        <v>1056233.0361526774</v>
      </c>
      <c r="H50" s="14">
        <v>1759</v>
      </c>
    </row>
    <row r="51" spans="1:8" x14ac:dyDescent="0.2">
      <c r="A51" s="2">
        <v>2018</v>
      </c>
      <c r="B51" s="2">
        <v>2</v>
      </c>
      <c r="C51" s="14">
        <v>559404.5</v>
      </c>
      <c r="D51" s="14">
        <v>586275.17958083632</v>
      </c>
      <c r="E51" s="14">
        <v>15511</v>
      </c>
      <c r="F51" s="14">
        <v>1093821.5</v>
      </c>
      <c r="G51" s="14">
        <v>1124544.2934470086</v>
      </c>
      <c r="H51" s="14">
        <v>1760</v>
      </c>
    </row>
    <row r="52" spans="1:8" x14ac:dyDescent="0.2">
      <c r="A52" s="2">
        <v>2018</v>
      </c>
      <c r="B52" s="2">
        <v>3</v>
      </c>
      <c r="C52" s="14">
        <v>288084.89999999997</v>
      </c>
      <c r="D52" s="14">
        <v>432399.93347552576</v>
      </c>
      <c r="E52" s="14">
        <v>15533</v>
      </c>
      <c r="F52" s="14">
        <v>779662.9</v>
      </c>
      <c r="G52" s="14">
        <v>944354.66837191966</v>
      </c>
      <c r="H52" s="14">
        <v>1760</v>
      </c>
    </row>
    <row r="53" spans="1:8" x14ac:dyDescent="0.2">
      <c r="A53" s="2">
        <v>2018</v>
      </c>
      <c r="B53" s="2">
        <v>4</v>
      </c>
      <c r="C53" s="14">
        <v>318646.8</v>
      </c>
      <c r="D53" s="14">
        <v>302499.07458135398</v>
      </c>
      <c r="E53" s="14">
        <v>15537</v>
      </c>
      <c r="F53" s="14">
        <v>1019117.1</v>
      </c>
      <c r="G53" s="14">
        <v>1000720.3172788871</v>
      </c>
      <c r="H53" s="14">
        <v>1758</v>
      </c>
    </row>
    <row r="54" spans="1:8" x14ac:dyDescent="0.2">
      <c r="A54" s="2">
        <v>2018</v>
      </c>
      <c r="B54" s="2">
        <v>5</v>
      </c>
      <c r="C54" s="14">
        <v>233767</v>
      </c>
      <c r="D54" s="14">
        <v>232734.02068877293</v>
      </c>
      <c r="E54" s="14">
        <v>15532</v>
      </c>
      <c r="F54" s="14">
        <v>720307.4</v>
      </c>
      <c r="G54" s="14">
        <v>719135.81775543781</v>
      </c>
      <c r="H54" s="14">
        <v>1750</v>
      </c>
    </row>
    <row r="55" spans="1:8" x14ac:dyDescent="0.2">
      <c r="A55" s="2">
        <v>2018</v>
      </c>
      <c r="B55" s="2">
        <v>6</v>
      </c>
      <c r="C55" s="14">
        <v>175485.10000000003</v>
      </c>
      <c r="D55" s="14">
        <v>176913.22123306539</v>
      </c>
      <c r="E55" s="14">
        <v>15515</v>
      </c>
      <c r="F55" s="14">
        <v>712243.29999999993</v>
      </c>
      <c r="G55" s="14">
        <v>713865.00112552848</v>
      </c>
      <c r="H55" s="14">
        <v>1751</v>
      </c>
    </row>
    <row r="56" spans="1:8" x14ac:dyDescent="0.2">
      <c r="A56" s="2">
        <v>2018</v>
      </c>
      <c r="B56" s="2">
        <v>7</v>
      </c>
      <c r="C56" s="14">
        <v>161436.90000000002</v>
      </c>
      <c r="D56" s="14">
        <v>161483.7873019008</v>
      </c>
      <c r="E56" s="14">
        <v>15539</v>
      </c>
      <c r="F56" s="14">
        <v>670426.90000000014</v>
      </c>
      <c r="G56" s="14">
        <v>670480.08693689248</v>
      </c>
      <c r="H56" s="14">
        <v>1753</v>
      </c>
    </row>
    <row r="57" spans="1:8" x14ac:dyDescent="0.2">
      <c r="A57" s="2">
        <v>2018</v>
      </c>
      <c r="B57" s="2">
        <v>8</v>
      </c>
      <c r="C57" s="14">
        <v>147597</v>
      </c>
      <c r="D57" s="14">
        <v>147878.4849005772</v>
      </c>
      <c r="E57" s="14">
        <v>15526</v>
      </c>
      <c r="F57" s="14">
        <v>630138.89999999991</v>
      </c>
      <c r="G57" s="14">
        <v>630459.33136834553</v>
      </c>
      <c r="H57" s="14">
        <v>1758</v>
      </c>
    </row>
    <row r="58" spans="1:8" x14ac:dyDescent="0.2">
      <c r="A58" s="2">
        <v>2018</v>
      </c>
      <c r="B58" s="2">
        <v>9</v>
      </c>
      <c r="C58" s="14">
        <v>171608.4</v>
      </c>
      <c r="D58" s="14">
        <v>171608.4</v>
      </c>
      <c r="E58" s="14">
        <v>15547</v>
      </c>
      <c r="F58" s="14">
        <v>673832</v>
      </c>
      <c r="G58" s="14">
        <v>673832</v>
      </c>
      <c r="H58" s="14">
        <v>1765</v>
      </c>
    </row>
    <row r="59" spans="1:8" x14ac:dyDescent="0.2">
      <c r="A59" s="2">
        <v>2018</v>
      </c>
      <c r="B59" s="2">
        <v>10</v>
      </c>
      <c r="C59" s="14">
        <v>166574.50000000003</v>
      </c>
      <c r="D59" s="14">
        <v>168402.82137631311</v>
      </c>
      <c r="E59" s="14">
        <v>15526</v>
      </c>
      <c r="F59" s="14">
        <v>558668.4</v>
      </c>
      <c r="G59" s="14">
        <v>560763.85760745744</v>
      </c>
      <c r="H59" s="14">
        <v>1770</v>
      </c>
    </row>
    <row r="60" spans="1:8" x14ac:dyDescent="0.2">
      <c r="A60" s="2">
        <v>2018</v>
      </c>
      <c r="B60" s="2">
        <v>11</v>
      </c>
      <c r="C60" s="14">
        <v>186899.9</v>
      </c>
      <c r="D60" s="14">
        <v>206427.92272897763</v>
      </c>
      <c r="E60" s="14">
        <v>14754</v>
      </c>
      <c r="F60" s="14">
        <v>451173.7</v>
      </c>
      <c r="G60" s="14">
        <v>474054.29950660892</v>
      </c>
      <c r="H60" s="14">
        <v>1720</v>
      </c>
    </row>
    <row r="61" spans="1:8" x14ac:dyDescent="0.2">
      <c r="A61" s="2">
        <v>2018</v>
      </c>
      <c r="B61" s="2">
        <v>12</v>
      </c>
      <c r="C61" s="14">
        <v>365380.69999999995</v>
      </c>
      <c r="D61" s="14">
        <v>323780.28905748052</v>
      </c>
      <c r="E61" s="14">
        <v>14521</v>
      </c>
      <c r="F61" s="14">
        <v>680150.20000000007</v>
      </c>
      <c r="G61" s="14">
        <v>632465.76929160557</v>
      </c>
      <c r="H61" s="14">
        <v>1657</v>
      </c>
    </row>
    <row r="62" spans="1:8" x14ac:dyDescent="0.2">
      <c r="A62" s="2">
        <v>2019</v>
      </c>
      <c r="B62" s="2">
        <v>1</v>
      </c>
      <c r="C62" s="14">
        <v>396010</v>
      </c>
      <c r="D62" s="14">
        <v>484471.34484941565</v>
      </c>
      <c r="E62" s="14">
        <v>14355</v>
      </c>
      <c r="F62" s="14">
        <v>729924.5</v>
      </c>
      <c r="G62" s="14">
        <v>830704.02963297931</v>
      </c>
      <c r="H62" s="14">
        <v>1631</v>
      </c>
    </row>
    <row r="63" spans="1:8" x14ac:dyDescent="0.2">
      <c r="A63" s="2">
        <v>2019</v>
      </c>
      <c r="B63" s="2">
        <v>2</v>
      </c>
      <c r="C63" s="14">
        <v>435612.10000000003</v>
      </c>
      <c r="D63" s="14">
        <v>498867.64098115906</v>
      </c>
      <c r="E63" s="14">
        <v>14118</v>
      </c>
      <c r="F63" s="14">
        <v>855873.9</v>
      </c>
      <c r="G63" s="14">
        <v>929067.53492438642</v>
      </c>
      <c r="H63" s="14">
        <v>1628</v>
      </c>
    </row>
    <row r="64" spans="1:8" x14ac:dyDescent="0.2">
      <c r="A64" s="2">
        <v>2019</v>
      </c>
      <c r="B64" s="2">
        <v>3</v>
      </c>
      <c r="C64" s="14">
        <v>275041.59999999998</v>
      </c>
      <c r="D64" s="14">
        <v>385251.47368631052</v>
      </c>
      <c r="E64" s="14">
        <v>14070</v>
      </c>
      <c r="F64" s="14">
        <v>704004.9</v>
      </c>
      <c r="G64" s="14">
        <v>831136.95377472264</v>
      </c>
      <c r="H64" s="14">
        <v>1616</v>
      </c>
    </row>
    <row r="65" spans="1:8" x14ac:dyDescent="0.2">
      <c r="A65" s="2">
        <v>2019</v>
      </c>
      <c r="B65" s="2">
        <v>4</v>
      </c>
      <c r="C65" s="14">
        <v>273203.09999999998</v>
      </c>
      <c r="D65" s="14">
        <v>260129.89220304665</v>
      </c>
      <c r="E65" s="14">
        <v>14020</v>
      </c>
      <c r="F65" s="14">
        <v>742320.29999999993</v>
      </c>
      <c r="G65" s="14">
        <v>727265.0644459367</v>
      </c>
      <c r="H65" s="14">
        <v>1606</v>
      </c>
    </row>
    <row r="66" spans="1:8" x14ac:dyDescent="0.2">
      <c r="A66" s="2">
        <v>2019</v>
      </c>
      <c r="B66" s="2">
        <v>5</v>
      </c>
      <c r="C66" s="14">
        <v>180559.89999999997</v>
      </c>
      <c r="D66" s="14">
        <v>182555.25441677429</v>
      </c>
      <c r="E66" s="14">
        <v>13947</v>
      </c>
      <c r="F66" s="14">
        <v>564109.6</v>
      </c>
      <c r="G66" s="14">
        <v>566395.17953187565</v>
      </c>
      <c r="H66" s="14">
        <v>1588</v>
      </c>
    </row>
    <row r="67" spans="1:8" x14ac:dyDescent="0.2">
      <c r="A67" s="2">
        <v>2019</v>
      </c>
      <c r="B67" s="2">
        <v>6</v>
      </c>
      <c r="C67" s="14">
        <v>137388.80000000002</v>
      </c>
      <c r="D67" s="14">
        <v>138610.84859644726</v>
      </c>
      <c r="E67" s="14">
        <v>13896</v>
      </c>
      <c r="F67" s="14">
        <v>546076.60000000009</v>
      </c>
      <c r="G67" s="14">
        <v>547471.73455062171</v>
      </c>
      <c r="H67" s="14">
        <v>1576</v>
      </c>
    </row>
    <row r="68" spans="1:8" x14ac:dyDescent="0.2">
      <c r="A68" s="2">
        <v>2019</v>
      </c>
      <c r="B68" s="2">
        <v>7</v>
      </c>
      <c r="C68" s="14">
        <v>122263.90000000001</v>
      </c>
      <c r="D68" s="14">
        <v>122319.39515984296</v>
      </c>
      <c r="E68" s="14">
        <v>13891</v>
      </c>
      <c r="F68" s="14">
        <v>552561.69999999995</v>
      </c>
      <c r="G68" s="14">
        <v>552624.71791567747</v>
      </c>
      <c r="H68" s="14">
        <v>1566</v>
      </c>
    </row>
    <row r="69" spans="1:8" x14ac:dyDescent="0.2">
      <c r="A69" s="2">
        <v>2019</v>
      </c>
      <c r="B69" s="2">
        <v>8</v>
      </c>
      <c r="C69" s="14">
        <v>118866.6</v>
      </c>
      <c r="D69" s="14">
        <v>119102.38815597168</v>
      </c>
      <c r="E69" s="14">
        <v>13890</v>
      </c>
      <c r="F69" s="14">
        <v>574839.5</v>
      </c>
      <c r="G69" s="14">
        <v>575106.0030154601</v>
      </c>
      <c r="H69" s="14">
        <v>1558</v>
      </c>
    </row>
    <row r="70" spans="1:8" x14ac:dyDescent="0.2">
      <c r="A70" s="2">
        <v>2019</v>
      </c>
      <c r="B70" s="2">
        <v>9</v>
      </c>
      <c r="C70" s="14">
        <v>128916.79999999999</v>
      </c>
      <c r="D70" s="14">
        <v>128916.79999999999</v>
      </c>
      <c r="E70" s="14">
        <v>13878</v>
      </c>
      <c r="F70" s="14">
        <v>602576.29999999993</v>
      </c>
      <c r="G70" s="14">
        <v>602576.29999999993</v>
      </c>
      <c r="H70" s="14">
        <v>1570</v>
      </c>
    </row>
    <row r="71" spans="1:8" x14ac:dyDescent="0.2">
      <c r="A71" s="2">
        <v>2019</v>
      </c>
      <c r="B71" s="2">
        <v>10</v>
      </c>
      <c r="C71" s="14">
        <v>111091.29999999999</v>
      </c>
      <c r="D71" s="14">
        <v>111856.43139733686</v>
      </c>
      <c r="E71" s="14">
        <v>13911</v>
      </c>
      <c r="F71" s="14">
        <v>604368</v>
      </c>
      <c r="G71" s="14">
        <v>605241.51588368765</v>
      </c>
      <c r="H71" s="14">
        <v>1576</v>
      </c>
    </row>
    <row r="72" spans="1:8" x14ac:dyDescent="0.2">
      <c r="A72" s="2">
        <v>2019</v>
      </c>
      <c r="B72" s="2">
        <v>11</v>
      </c>
      <c r="C72" s="14">
        <v>186342.39999999999</v>
      </c>
      <c r="D72" s="14">
        <v>178291.46913787205</v>
      </c>
      <c r="E72" s="14">
        <v>13977</v>
      </c>
      <c r="F72" s="14">
        <v>667090.19999999995</v>
      </c>
      <c r="G72" s="14">
        <v>657899.28300027782</v>
      </c>
      <c r="H72" s="14">
        <v>1583</v>
      </c>
    </row>
    <row r="73" spans="1:8" x14ac:dyDescent="0.2">
      <c r="A73" s="2">
        <v>2019</v>
      </c>
      <c r="B73" s="2">
        <v>12</v>
      </c>
      <c r="C73" s="14">
        <v>321133.7</v>
      </c>
      <c r="D73" s="14">
        <v>326918.43530526588</v>
      </c>
      <c r="E73" s="14">
        <v>14076</v>
      </c>
      <c r="F73" s="14">
        <v>845667.29999999993</v>
      </c>
      <c r="G73" s="14">
        <v>852219.89450656623</v>
      </c>
      <c r="H73" s="14">
        <v>1581</v>
      </c>
    </row>
    <row r="74" spans="1:8" x14ac:dyDescent="0.2">
      <c r="A74" s="2">
        <v>2020</v>
      </c>
      <c r="B74" s="2">
        <v>1</v>
      </c>
      <c r="C74" s="14">
        <v>378533.39999999997</v>
      </c>
      <c r="D74" s="14">
        <v>518503.06210695225</v>
      </c>
      <c r="E74" s="14">
        <v>14091</v>
      </c>
      <c r="F74" s="14">
        <v>905315.3</v>
      </c>
      <c r="G74" s="14">
        <v>1063516.3239261978</v>
      </c>
      <c r="H74" s="14">
        <v>1581</v>
      </c>
    </row>
    <row r="75" spans="1:8" x14ac:dyDescent="0.2">
      <c r="A75" s="2">
        <v>2020</v>
      </c>
      <c r="B75" s="2">
        <v>2</v>
      </c>
      <c r="C75" s="14">
        <v>368169.70000000007</v>
      </c>
      <c r="D75" s="14">
        <v>471142.75262440939</v>
      </c>
      <c r="E75" s="14">
        <v>14112</v>
      </c>
      <c r="F75" s="14">
        <v>828423.60000000009</v>
      </c>
      <c r="G75" s="14">
        <v>944507.46794935537</v>
      </c>
      <c r="H75" s="14">
        <v>1580</v>
      </c>
    </row>
    <row r="76" spans="1:8" x14ac:dyDescent="0.2">
      <c r="A76" s="2">
        <v>2020</v>
      </c>
      <c r="B76" s="2">
        <v>3</v>
      </c>
      <c r="C76" s="14">
        <v>327913.2</v>
      </c>
      <c r="D76" s="14">
        <v>394005.73995339678</v>
      </c>
      <c r="E76" s="14">
        <v>14192</v>
      </c>
      <c r="F76" s="14">
        <v>849990.00000000012</v>
      </c>
      <c r="G76" s="14">
        <v>923717.483364088</v>
      </c>
      <c r="H76" s="14">
        <v>1577</v>
      </c>
    </row>
    <row r="77" spans="1:8" x14ac:dyDescent="0.2">
      <c r="A77" s="2">
        <v>2020</v>
      </c>
      <c r="B77" s="2">
        <v>4</v>
      </c>
      <c r="C77" s="14">
        <v>219733.6</v>
      </c>
      <c r="D77" s="14">
        <v>287827.48574777268</v>
      </c>
      <c r="E77" s="14">
        <v>14208</v>
      </c>
      <c r="F77" s="14">
        <v>591435.60000000009</v>
      </c>
      <c r="G77" s="14">
        <v>666204.01318369131</v>
      </c>
      <c r="H77" s="14">
        <v>1577</v>
      </c>
    </row>
    <row r="78" spans="1:8" x14ac:dyDescent="0.2">
      <c r="A78" s="2">
        <v>2020</v>
      </c>
      <c r="B78" s="2">
        <v>5</v>
      </c>
      <c r="C78" s="14">
        <v>202416.40000000002</v>
      </c>
      <c r="D78" s="14">
        <v>218309.90453170083</v>
      </c>
      <c r="E78" s="14">
        <v>14302</v>
      </c>
      <c r="F78" s="14">
        <v>493066.79999999993</v>
      </c>
      <c r="G78" s="14">
        <v>510755.28864268714</v>
      </c>
      <c r="H78" s="14">
        <v>1608</v>
      </c>
    </row>
    <row r="79" spans="1:8" x14ac:dyDescent="0.2">
      <c r="A79" s="2">
        <v>2020</v>
      </c>
      <c r="B79" s="2">
        <v>6</v>
      </c>
      <c r="C79" s="14">
        <v>174541.89999999997</v>
      </c>
      <c r="D79" s="14">
        <v>175661.15904661102</v>
      </c>
      <c r="E79" s="14">
        <v>14369</v>
      </c>
      <c r="F79" s="14">
        <v>655143.9</v>
      </c>
      <c r="G79" s="14">
        <v>656380.15547178558</v>
      </c>
      <c r="H79" s="14">
        <v>1598</v>
      </c>
    </row>
    <row r="80" spans="1:8" x14ac:dyDescent="0.2">
      <c r="A80" s="2">
        <v>2020</v>
      </c>
      <c r="B80" s="2">
        <v>7</v>
      </c>
      <c r="C80" s="14">
        <v>148044.9</v>
      </c>
      <c r="D80" s="14">
        <v>148102.26491634603</v>
      </c>
      <c r="E80" s="14">
        <v>14415</v>
      </c>
      <c r="F80" s="14">
        <v>667923.1</v>
      </c>
      <c r="G80" s="14">
        <v>667986.57669572614</v>
      </c>
      <c r="H80" s="14">
        <v>1602</v>
      </c>
    </row>
    <row r="81" spans="1:8" x14ac:dyDescent="0.2">
      <c r="A81" s="2">
        <v>2020</v>
      </c>
      <c r="B81" s="2">
        <v>8</v>
      </c>
      <c r="C81" s="14">
        <v>140312.79999999996</v>
      </c>
      <c r="D81" s="14">
        <v>140557.41639388731</v>
      </c>
      <c r="E81" s="14">
        <v>14505</v>
      </c>
      <c r="F81" s="14">
        <v>652847.5</v>
      </c>
      <c r="G81" s="14">
        <v>653120.49338131677</v>
      </c>
      <c r="H81" s="14">
        <v>1620</v>
      </c>
    </row>
    <row r="82" spans="1:8" x14ac:dyDescent="0.2">
      <c r="A82" s="2">
        <v>2020</v>
      </c>
      <c r="B82" s="2">
        <v>9</v>
      </c>
      <c r="C82" s="14">
        <v>134082.1</v>
      </c>
      <c r="D82" s="14">
        <v>134082.1</v>
      </c>
      <c r="E82" s="14">
        <v>14566</v>
      </c>
      <c r="F82" s="14">
        <v>555551.4</v>
      </c>
      <c r="G82" s="14">
        <v>555551.4</v>
      </c>
      <c r="H82" s="14">
        <v>1610</v>
      </c>
    </row>
    <row r="83" spans="1:8" x14ac:dyDescent="0.2">
      <c r="A83" s="2">
        <v>2020</v>
      </c>
      <c r="B83" s="2">
        <v>10</v>
      </c>
      <c r="C83" s="14">
        <v>169534.19999999998</v>
      </c>
      <c r="D83" s="14">
        <v>170788.25474527644</v>
      </c>
      <c r="E83" s="14">
        <v>14488</v>
      </c>
      <c r="F83" s="14">
        <v>652599.4</v>
      </c>
      <c r="G83" s="14">
        <v>653998.76817647705</v>
      </c>
      <c r="H83" s="14">
        <v>1605</v>
      </c>
    </row>
    <row r="84" spans="1:8" x14ac:dyDescent="0.2">
      <c r="A84" s="2">
        <v>2020</v>
      </c>
      <c r="B84" s="2">
        <v>11</v>
      </c>
      <c r="C84" s="14">
        <v>192582.2</v>
      </c>
      <c r="D84" s="14">
        <v>226593.99820520068</v>
      </c>
      <c r="E84" s="14">
        <v>14415</v>
      </c>
      <c r="F84" s="14">
        <v>676883.3</v>
      </c>
      <c r="G84" s="14">
        <v>714877.93692828808</v>
      </c>
      <c r="H84" s="14">
        <v>1599</v>
      </c>
    </row>
    <row r="85" spans="1:8" x14ac:dyDescent="0.2">
      <c r="A85" s="2">
        <v>2020</v>
      </c>
      <c r="B85" s="2">
        <v>12</v>
      </c>
      <c r="C85" s="14">
        <v>298539.3</v>
      </c>
      <c r="D85" s="14">
        <v>367639.42512793507</v>
      </c>
      <c r="E85" s="14">
        <v>14461</v>
      </c>
      <c r="F85" s="14">
        <v>770372.4</v>
      </c>
      <c r="G85" s="14">
        <v>847314.22716605547</v>
      </c>
      <c r="H85" s="14">
        <v>1605</v>
      </c>
    </row>
    <row r="86" spans="1:8" x14ac:dyDescent="0.2">
      <c r="A86" s="2">
        <v>2021</v>
      </c>
      <c r="B86" s="2">
        <v>1</v>
      </c>
      <c r="C86" s="14">
        <v>501417.49999999994</v>
      </c>
      <c r="D86" s="14">
        <v>469530.3140629729</v>
      </c>
      <c r="E86" s="14">
        <v>14500</v>
      </c>
      <c r="F86" s="14">
        <v>949989.79999999993</v>
      </c>
      <c r="G86" s="14">
        <v>914539.84828935761</v>
      </c>
      <c r="H86" s="14">
        <v>1611</v>
      </c>
    </row>
    <row r="87" spans="1:8" x14ac:dyDescent="0.2">
      <c r="A87" s="2">
        <v>2021</v>
      </c>
      <c r="B87" s="2">
        <v>2</v>
      </c>
      <c r="C87" s="14">
        <v>486596.1</v>
      </c>
      <c r="D87" s="14">
        <v>518874.13950806548</v>
      </c>
      <c r="E87" s="14">
        <v>14537</v>
      </c>
      <c r="F87" s="14">
        <v>940871.90000000014</v>
      </c>
      <c r="G87" s="14">
        <v>976504.11408070195</v>
      </c>
      <c r="H87" s="14">
        <v>1607</v>
      </c>
    </row>
    <row r="88" spans="1:8" x14ac:dyDescent="0.2">
      <c r="A88" s="2">
        <v>2021</v>
      </c>
      <c r="B88" s="2">
        <v>3</v>
      </c>
      <c r="C88" s="14">
        <v>394812</v>
      </c>
      <c r="D88" s="14">
        <v>424731.88771284604</v>
      </c>
      <c r="E88" s="14">
        <v>14585</v>
      </c>
      <c r="F88" s="14">
        <v>943050.5</v>
      </c>
      <c r="G88" s="14">
        <v>975949.45650015899</v>
      </c>
      <c r="H88" s="14">
        <v>1602</v>
      </c>
    </row>
    <row r="89" spans="1:8" x14ac:dyDescent="0.2">
      <c r="A89" s="2">
        <v>2021</v>
      </c>
      <c r="B89" s="2">
        <v>4</v>
      </c>
      <c r="C89" s="14">
        <v>307371</v>
      </c>
      <c r="D89" s="14">
        <v>314205.95819742256</v>
      </c>
      <c r="E89" s="14">
        <v>14610</v>
      </c>
      <c r="F89" s="14">
        <v>1067680.7</v>
      </c>
      <c r="G89" s="14">
        <v>1075237.7347689457</v>
      </c>
      <c r="H89" s="14">
        <v>1605</v>
      </c>
    </row>
    <row r="90" spans="1:8" x14ac:dyDescent="0.2">
      <c r="A90" s="2">
        <v>2021</v>
      </c>
      <c r="B90" s="2">
        <v>5</v>
      </c>
      <c r="C90" s="14">
        <v>241331.00000000003</v>
      </c>
      <c r="D90" s="14">
        <v>239644.38029494334</v>
      </c>
      <c r="E90" s="14">
        <v>14624</v>
      </c>
      <c r="F90" s="14">
        <v>852416.8</v>
      </c>
      <c r="G90" s="14">
        <v>850547.19903729297</v>
      </c>
      <c r="H90" s="14">
        <v>1602</v>
      </c>
    </row>
    <row r="91" spans="1:8" x14ac:dyDescent="0.2">
      <c r="A91" s="2">
        <v>2021</v>
      </c>
      <c r="B91" s="2">
        <v>6</v>
      </c>
      <c r="C91" s="14">
        <v>190701.7</v>
      </c>
      <c r="D91" s="14">
        <v>191695.21504602674</v>
      </c>
      <c r="E91" s="14">
        <v>14670</v>
      </c>
      <c r="F91" s="14">
        <v>684139.5</v>
      </c>
      <c r="G91" s="14">
        <v>685243.5663003237</v>
      </c>
      <c r="H91" s="14">
        <v>1606</v>
      </c>
    </row>
    <row r="92" spans="1:8" x14ac:dyDescent="0.2">
      <c r="A92" s="2">
        <v>2021</v>
      </c>
      <c r="B92" s="2">
        <v>7</v>
      </c>
      <c r="C92" s="14">
        <v>165198.9</v>
      </c>
      <c r="D92" s="14">
        <v>165255.99578506913</v>
      </c>
      <c r="E92" s="14">
        <v>14685</v>
      </c>
      <c r="F92" s="14">
        <v>652998.30000000005</v>
      </c>
      <c r="G92" s="14">
        <v>653061.47468643705</v>
      </c>
      <c r="H92" s="14">
        <v>1599</v>
      </c>
    </row>
    <row r="93" spans="1:8" x14ac:dyDescent="0.2">
      <c r="A93" s="2">
        <v>2021</v>
      </c>
      <c r="B93" s="2">
        <v>8</v>
      </c>
      <c r="C93" s="14">
        <v>142747.30000000002</v>
      </c>
      <c r="D93" s="14">
        <v>142990.53354821986</v>
      </c>
      <c r="E93" s="14">
        <v>14711</v>
      </c>
      <c r="F93" s="14">
        <v>603661.50000000012</v>
      </c>
      <c r="G93" s="14">
        <v>603929.83755379741</v>
      </c>
      <c r="H93" s="14">
        <v>1598</v>
      </c>
    </row>
    <row r="94" spans="1:8" x14ac:dyDescent="0.2">
      <c r="A94" s="2">
        <v>2021</v>
      </c>
      <c r="B94" s="2">
        <v>9</v>
      </c>
      <c r="C94" s="14">
        <v>150499.5</v>
      </c>
      <c r="D94" s="14">
        <v>150499.5</v>
      </c>
      <c r="E94" s="14">
        <v>14715</v>
      </c>
      <c r="F94" s="14">
        <v>572860.49999999988</v>
      </c>
      <c r="G94" s="14">
        <v>572860.49999999988</v>
      </c>
      <c r="H94" s="14">
        <v>1605</v>
      </c>
    </row>
    <row r="95" spans="1:8" x14ac:dyDescent="0.2">
      <c r="A95" s="2">
        <v>2021</v>
      </c>
      <c r="B95" s="2">
        <v>10</v>
      </c>
      <c r="C95" s="14">
        <v>157469.1</v>
      </c>
      <c r="D95" s="14">
        <v>158496.31371806504</v>
      </c>
      <c r="E95" s="14">
        <v>14752</v>
      </c>
      <c r="F95" s="14">
        <v>551149.19999999995</v>
      </c>
      <c r="G95" s="14">
        <v>552279.03932285414</v>
      </c>
      <c r="H95" s="14">
        <v>1595</v>
      </c>
    </row>
    <row r="96" spans="1:8" x14ac:dyDescent="0.2">
      <c r="A96" s="2">
        <v>2021</v>
      </c>
      <c r="B96" s="2">
        <v>11</v>
      </c>
      <c r="C96" s="14">
        <v>213410.40000000002</v>
      </c>
      <c r="D96" s="14">
        <v>217606.88606295487</v>
      </c>
      <c r="E96" s="14">
        <v>14770</v>
      </c>
      <c r="F96" s="14">
        <v>663780</v>
      </c>
      <c r="G96" s="14">
        <v>668399.84666867368</v>
      </c>
      <c r="H96" s="14">
        <v>1596</v>
      </c>
    </row>
    <row r="97" spans="1:8" x14ac:dyDescent="0.2">
      <c r="A97" s="2">
        <v>2021</v>
      </c>
      <c r="B97" s="2">
        <v>12</v>
      </c>
      <c r="C97" s="14">
        <v>331072.8</v>
      </c>
      <c r="D97" s="14">
        <v>378110.06332174741</v>
      </c>
      <c r="E97" s="14">
        <v>14905</v>
      </c>
      <c r="F97" s="14">
        <v>788811.70000000007</v>
      </c>
      <c r="G97" s="14">
        <v>840207.09232243209</v>
      </c>
      <c r="H97" s="14">
        <v>1597</v>
      </c>
    </row>
    <row r="98" spans="1:8" x14ac:dyDescent="0.2">
      <c r="A98" s="2">
        <v>2022</v>
      </c>
      <c r="B98" s="2">
        <v>1</v>
      </c>
      <c r="C98" s="14">
        <v>369360.39999999997</v>
      </c>
      <c r="D98" s="14">
        <v>495415.72916165361</v>
      </c>
      <c r="E98" s="14">
        <v>14973</v>
      </c>
      <c r="F98" s="14">
        <v>808367.5</v>
      </c>
      <c r="G98" s="14">
        <v>945395.99073775019</v>
      </c>
      <c r="H98" s="14">
        <v>1595</v>
      </c>
    </row>
    <row r="99" spans="1:8" x14ac:dyDescent="0.2">
      <c r="A99" s="2">
        <v>2022</v>
      </c>
      <c r="B99" s="2">
        <v>2</v>
      </c>
      <c r="C99" s="14">
        <v>537655</v>
      </c>
      <c r="D99" s="14">
        <v>485031.16584353446</v>
      </c>
      <c r="E99" s="14">
        <v>15033</v>
      </c>
      <c r="F99" s="14">
        <v>991064.3</v>
      </c>
      <c r="G99" s="14">
        <v>934153.7720288639</v>
      </c>
      <c r="H99" s="14">
        <v>1592</v>
      </c>
    </row>
    <row r="100" spans="1:8" x14ac:dyDescent="0.2">
      <c r="A100" s="2">
        <v>2022</v>
      </c>
      <c r="B100" s="2">
        <v>3</v>
      </c>
      <c r="C100" s="14">
        <v>363872.39999999991</v>
      </c>
      <c r="D100" s="14">
        <v>426107.75655439164</v>
      </c>
      <c r="E100" s="14">
        <v>15143</v>
      </c>
      <c r="F100" s="14">
        <v>835867.50000000012</v>
      </c>
      <c r="G100" s="14">
        <v>903443.29218804138</v>
      </c>
      <c r="H100" s="14">
        <v>1609</v>
      </c>
    </row>
    <row r="101" spans="1:8" x14ac:dyDescent="0.2">
      <c r="A101" s="2">
        <v>2022</v>
      </c>
      <c r="B101" s="2">
        <v>4</v>
      </c>
      <c r="C101" s="14">
        <v>309827.3</v>
      </c>
      <c r="D101" s="14">
        <v>344286.30378550972</v>
      </c>
      <c r="E101" s="14">
        <v>15187</v>
      </c>
      <c r="F101" s="14">
        <v>787399.2</v>
      </c>
      <c r="G101" s="14">
        <v>824684.66754551337</v>
      </c>
      <c r="H101" s="14">
        <v>1608</v>
      </c>
    </row>
    <row r="102" spans="1:8" x14ac:dyDescent="0.2">
      <c r="A102" s="2">
        <v>2022</v>
      </c>
      <c r="B102" s="2">
        <v>5</v>
      </c>
      <c r="C102" s="14">
        <v>239978.30000000002</v>
      </c>
      <c r="D102" s="14">
        <v>246416.78963000508</v>
      </c>
      <c r="E102" s="14">
        <v>15231</v>
      </c>
      <c r="F102" s="14">
        <v>699525.8</v>
      </c>
      <c r="G102" s="14">
        <v>706462.47133679572</v>
      </c>
      <c r="H102" s="14">
        <v>1605</v>
      </c>
    </row>
    <row r="103" spans="1:8" x14ac:dyDescent="0.2">
      <c r="A103" s="2">
        <v>2022</v>
      </c>
      <c r="B103" s="2">
        <v>6</v>
      </c>
      <c r="C103" s="14">
        <v>185136</v>
      </c>
      <c r="D103" s="14">
        <v>186423.40670303808</v>
      </c>
      <c r="E103" s="14">
        <v>15281</v>
      </c>
      <c r="F103" s="14">
        <v>654566</v>
      </c>
      <c r="G103" s="14">
        <v>655954.18229879765</v>
      </c>
      <c r="H103" s="14">
        <v>1610</v>
      </c>
    </row>
    <row r="104" spans="1:8" x14ac:dyDescent="0.2">
      <c r="A104" s="2">
        <v>2022</v>
      </c>
      <c r="B104" s="2">
        <v>7</v>
      </c>
      <c r="C104" s="14">
        <v>139345</v>
      </c>
      <c r="D104" s="14">
        <v>139403.63793130635</v>
      </c>
      <c r="E104" s="14">
        <v>15335</v>
      </c>
      <c r="F104" s="14">
        <v>548313.5</v>
      </c>
      <c r="G104" s="14">
        <v>548376.50279674795</v>
      </c>
      <c r="H104" s="14">
        <v>1610</v>
      </c>
    </row>
    <row r="105" spans="1:8" x14ac:dyDescent="0.2">
      <c r="A105" s="2">
        <v>2022</v>
      </c>
      <c r="B105" s="2">
        <v>8</v>
      </c>
      <c r="C105" s="14">
        <v>144856.99999999997</v>
      </c>
      <c r="D105" s="14">
        <v>145107.21448082099</v>
      </c>
      <c r="E105" s="14">
        <v>15393</v>
      </c>
      <c r="F105" s="14">
        <v>586759.6</v>
      </c>
      <c r="G105" s="14">
        <v>587027.85059911048</v>
      </c>
      <c r="H105" s="14">
        <v>1613</v>
      </c>
    </row>
    <row r="106" spans="1:8" x14ac:dyDescent="0.2">
      <c r="A106" s="2">
        <v>2022</v>
      </c>
      <c r="B106" s="2">
        <v>9</v>
      </c>
      <c r="C106" s="14">
        <v>148118.20000000001</v>
      </c>
      <c r="D106" s="14">
        <v>148118.20000000001</v>
      </c>
      <c r="E106" s="14">
        <v>15445</v>
      </c>
      <c r="F106" s="14">
        <v>579953.30000000005</v>
      </c>
      <c r="G106" s="14">
        <v>579953.30000000005</v>
      </c>
      <c r="H106" s="14">
        <v>1613</v>
      </c>
    </row>
    <row r="107" spans="1:8" x14ac:dyDescent="0.2">
      <c r="A107" s="2">
        <v>2022</v>
      </c>
      <c r="B107" s="2">
        <v>10</v>
      </c>
      <c r="C107" s="14">
        <v>171187.20000000001</v>
      </c>
      <c r="D107" s="14">
        <v>166348.60116489881</v>
      </c>
      <c r="E107" s="14">
        <v>15506</v>
      </c>
      <c r="F107" s="14">
        <v>740860.7</v>
      </c>
      <c r="G107" s="14">
        <v>735708.64163743553</v>
      </c>
      <c r="H107" s="14">
        <v>1614</v>
      </c>
    </row>
    <row r="108" spans="1:8" x14ac:dyDescent="0.2">
      <c r="A108" s="2">
        <v>2022</v>
      </c>
      <c r="B108" s="2">
        <v>11</v>
      </c>
      <c r="C108" s="14">
        <v>244408.99999999997</v>
      </c>
      <c r="D108" s="14">
        <v>243955.24969676224</v>
      </c>
      <c r="E108" s="14">
        <v>15600</v>
      </c>
      <c r="F108" s="14">
        <v>736117.39999999991</v>
      </c>
      <c r="G108" s="14">
        <v>735637.24269985629</v>
      </c>
      <c r="H108" s="14">
        <v>1614</v>
      </c>
    </row>
    <row r="109" spans="1:8" x14ac:dyDescent="0.2">
      <c r="A109" s="2">
        <v>2022</v>
      </c>
      <c r="B109" s="2">
        <v>12</v>
      </c>
      <c r="C109" s="14">
        <v>327096</v>
      </c>
      <c r="D109" s="14">
        <v>416786.99864551</v>
      </c>
      <c r="E109" s="14">
        <v>15744</v>
      </c>
      <c r="F109" s="14">
        <v>878413.90000000014</v>
      </c>
      <c r="G109" s="14">
        <v>973547.92144083709</v>
      </c>
      <c r="H109" s="14">
        <v>1633</v>
      </c>
    </row>
    <row r="110" spans="1:8" x14ac:dyDescent="0.2">
      <c r="A110" s="2">
        <v>2023</v>
      </c>
      <c r="B110" s="2">
        <v>1</v>
      </c>
      <c r="C110" s="14">
        <v>513382.0316200126</v>
      </c>
      <c r="D110" s="14">
        <v>513382.0316200126</v>
      </c>
      <c r="E110" s="14">
        <v>15364.743285349294</v>
      </c>
      <c r="F110" s="14">
        <v>1028527.7780938871</v>
      </c>
      <c r="G110" s="14">
        <v>1028527.7780938871</v>
      </c>
      <c r="H110" s="14">
        <v>1607.1062456025218</v>
      </c>
    </row>
    <row r="111" spans="1:8" x14ac:dyDescent="0.2">
      <c r="A111" s="2">
        <v>2023</v>
      </c>
      <c r="B111" s="2">
        <v>2</v>
      </c>
      <c r="C111" s="14">
        <v>521934.89759043156</v>
      </c>
      <c r="D111" s="14">
        <v>521934.89759043156</v>
      </c>
      <c r="E111" s="14">
        <v>15370.769853251453</v>
      </c>
      <c r="F111" s="14">
        <v>986905.53177687991</v>
      </c>
      <c r="G111" s="14">
        <v>986905.53177687991</v>
      </c>
      <c r="H111" s="14">
        <v>1606.7304072950449</v>
      </c>
    </row>
    <row r="112" spans="1:8" x14ac:dyDescent="0.2">
      <c r="A112" s="2">
        <v>2023</v>
      </c>
      <c r="B112" s="2">
        <v>3</v>
      </c>
      <c r="C112" s="14">
        <v>415373.6788870148</v>
      </c>
      <c r="D112" s="14">
        <v>415373.6788870148</v>
      </c>
      <c r="E112" s="14">
        <v>15377.075666576839</v>
      </c>
      <c r="F112" s="14">
        <v>852988.67690190114</v>
      </c>
      <c r="G112" s="14">
        <v>852988.67690190114</v>
      </c>
      <c r="H112" s="14">
        <v>1606.3828024259747</v>
      </c>
    </row>
    <row r="113" spans="1:8" x14ac:dyDescent="0.2">
      <c r="A113" s="2">
        <v>2023</v>
      </c>
      <c r="B113" s="2">
        <v>4</v>
      </c>
      <c r="C113" s="14">
        <v>300666.06012427155</v>
      </c>
      <c r="D113" s="14">
        <v>300666.06012427155</v>
      </c>
      <c r="E113" s="14">
        <v>15383.651588252489</v>
      </c>
      <c r="F113" s="14">
        <v>721448.31186632777</v>
      </c>
      <c r="G113" s="14">
        <v>721448.31186632777</v>
      </c>
      <c r="H113" s="14">
        <v>1606.0626696446118</v>
      </c>
    </row>
    <row r="114" spans="1:8" x14ac:dyDescent="0.2">
      <c r="A114" s="2">
        <v>2023</v>
      </c>
      <c r="B114" s="2">
        <v>5</v>
      </c>
      <c r="C114" s="14">
        <v>220728.87835104045</v>
      </c>
      <c r="D114" s="14">
        <v>220728.87835104045</v>
      </c>
      <c r="E114" s="14">
        <v>15390.488780175805</v>
      </c>
      <c r="F114" s="14">
        <v>641106.34622994601</v>
      </c>
      <c r="G114" s="14">
        <v>641106.34622994601</v>
      </c>
      <c r="H114" s="14">
        <v>1605.7692712651667</v>
      </c>
    </row>
    <row r="115" spans="1:8" x14ac:dyDescent="0.2">
      <c r="A115" s="2">
        <v>2023</v>
      </c>
      <c r="B115" s="2">
        <v>6</v>
      </c>
      <c r="C115" s="14">
        <v>176477.35907414372</v>
      </c>
      <c r="D115" s="14">
        <v>176477.35907414372</v>
      </c>
      <c r="E115" s="14">
        <v>15397.578693432055</v>
      </c>
      <c r="F115" s="14">
        <v>641917.6962505345</v>
      </c>
      <c r="G115" s="14">
        <v>641917.6962505345</v>
      </c>
      <c r="H115" s="14">
        <v>1605.501892501999</v>
      </c>
    </row>
    <row r="116" spans="1:8" x14ac:dyDescent="0.2">
      <c r="A116" s="2">
        <v>2023</v>
      </c>
      <c r="B116" s="2">
        <v>7</v>
      </c>
      <c r="C116" s="14">
        <v>151452.3087746005</v>
      </c>
      <c r="D116" s="14">
        <v>151452.3087746005</v>
      </c>
      <c r="E116" s="14">
        <v>15404.913058831975</v>
      </c>
      <c r="F116" s="14">
        <v>637704.77337891154</v>
      </c>
      <c r="G116" s="14">
        <v>637704.77337891154</v>
      </c>
      <c r="H116" s="14">
        <v>1605.259840729808</v>
      </c>
    </row>
    <row r="117" spans="1:8" x14ac:dyDescent="0.2">
      <c r="A117" s="2">
        <v>2023</v>
      </c>
      <c r="B117" s="2">
        <v>8</v>
      </c>
      <c r="C117" s="14">
        <v>140733.89433803948</v>
      </c>
      <c r="D117" s="14">
        <v>140733.89433803948</v>
      </c>
      <c r="E117" s="14">
        <v>15410.569332256502</v>
      </c>
      <c r="F117" s="14">
        <v>619898.48048089864</v>
      </c>
      <c r="G117" s="14">
        <v>619898.48048089864</v>
      </c>
      <c r="H117" s="14">
        <v>1604.8933465031841</v>
      </c>
    </row>
    <row r="118" spans="1:8" x14ac:dyDescent="0.2">
      <c r="A118" s="2">
        <v>2023</v>
      </c>
      <c r="B118" s="2">
        <v>9</v>
      </c>
      <c r="C118" s="14">
        <v>149936.88547590261</v>
      </c>
      <c r="D118" s="14">
        <v>149936.88547590261</v>
      </c>
      <c r="E118" s="14">
        <v>15416.454322310947</v>
      </c>
      <c r="F118" s="14">
        <v>608189.72348124045</v>
      </c>
      <c r="G118" s="14">
        <v>608189.72348124045</v>
      </c>
      <c r="H118" s="14">
        <v>1604.5508576585992</v>
      </c>
    </row>
    <row r="119" spans="1:8" x14ac:dyDescent="0.2">
      <c r="A119" s="2">
        <v>2023</v>
      </c>
      <c r="B119" s="2">
        <v>10</v>
      </c>
      <c r="C119" s="14">
        <v>156205.57798338967</v>
      </c>
      <c r="D119" s="14">
        <v>156205.57798338967</v>
      </c>
      <c r="E119" s="14">
        <v>15422.560545253918</v>
      </c>
      <c r="F119" s="14">
        <v>621280.6310661413</v>
      </c>
      <c r="G119" s="14">
        <v>621280.6310661413</v>
      </c>
      <c r="H119" s="14">
        <v>1604.2317438503378</v>
      </c>
    </row>
    <row r="120" spans="1:8" x14ac:dyDescent="0.2">
      <c r="A120" s="2">
        <v>2023</v>
      </c>
      <c r="B120" s="2">
        <v>11</v>
      </c>
      <c r="C120" s="14">
        <v>220288.54060931908</v>
      </c>
      <c r="D120" s="14">
        <v>220288.54060931908</v>
      </c>
      <c r="E120" s="14">
        <v>15428.880762216404</v>
      </c>
      <c r="F120" s="14">
        <v>674854.71401464299</v>
      </c>
      <c r="G120" s="14">
        <v>674854.71401464299</v>
      </c>
      <c r="H120" s="14">
        <v>1603.9353941673651</v>
      </c>
    </row>
    <row r="121" spans="1:8" x14ac:dyDescent="0.2">
      <c r="A121" s="2">
        <v>2023</v>
      </c>
      <c r="B121" s="2">
        <v>12</v>
      </c>
      <c r="C121" s="14">
        <v>387257.66500294756</v>
      </c>
      <c r="D121" s="14">
        <v>387257.66500294756</v>
      </c>
      <c r="E121" s="14">
        <v>15435.40797118939</v>
      </c>
      <c r="F121" s="14">
        <v>887878.26511853677</v>
      </c>
      <c r="G121" s="14">
        <v>887878.26511853677</v>
      </c>
      <c r="H121" s="14">
        <v>1603.6612165065496</v>
      </c>
    </row>
    <row r="122" spans="1:8" x14ac:dyDescent="0.2">
      <c r="A122" s="2">
        <v>2024</v>
      </c>
      <c r="B122" s="2">
        <v>1</v>
      </c>
      <c r="C122" s="14">
        <v>511812.5908078478</v>
      </c>
      <c r="D122" s="14">
        <v>511812.5908078478</v>
      </c>
      <c r="E122" s="14">
        <v>15442.135399273697</v>
      </c>
      <c r="F122" s="14">
        <v>1027366.7092732822</v>
      </c>
      <c r="G122" s="14">
        <v>1027366.7092732822</v>
      </c>
      <c r="H122" s="14">
        <v>1603.4086369663285</v>
      </c>
    </row>
    <row r="123" spans="1:8" x14ac:dyDescent="0.2">
      <c r="A123" s="2">
        <v>2024</v>
      </c>
      <c r="B123" s="2">
        <v>2</v>
      </c>
      <c r="C123" s="14">
        <v>520560.91841156542</v>
      </c>
      <c r="D123" s="14">
        <v>520560.91841156542</v>
      </c>
      <c r="E123" s="14">
        <v>15449.056495183338</v>
      </c>
      <c r="F123" s="14">
        <v>985637.69361338147</v>
      </c>
      <c r="G123" s="14">
        <v>985637.69361338147</v>
      </c>
      <c r="H123" s="14">
        <v>1603.1770992601366</v>
      </c>
    </row>
    <row r="124" spans="1:8" x14ac:dyDescent="0.2">
      <c r="A124" s="2">
        <v>2024</v>
      </c>
      <c r="B124" s="2">
        <v>3</v>
      </c>
      <c r="C124" s="14">
        <v>414844.63040806475</v>
      </c>
      <c r="D124" s="14">
        <v>414844.63040806475</v>
      </c>
      <c r="E124" s="14">
        <v>15456.164921994223</v>
      </c>
      <c r="F124" s="14">
        <v>853199.77568508941</v>
      </c>
      <c r="G124" s="14">
        <v>853199.77568508941</v>
      </c>
      <c r="H124" s="14">
        <v>1602.9660641489645</v>
      </c>
    </row>
    <row r="125" spans="1:8" x14ac:dyDescent="0.2">
      <c r="A125" s="2">
        <v>2024</v>
      </c>
      <c r="B125" s="2">
        <v>4</v>
      </c>
      <c r="C125" s="14">
        <v>301054.95371189463</v>
      </c>
      <c r="D125" s="14">
        <v>301054.95371189463</v>
      </c>
      <c r="E125" s="14">
        <v>15463.454550130129</v>
      </c>
      <c r="F125" s="14">
        <v>723404.09162833774</v>
      </c>
      <c r="G125" s="14">
        <v>723404.09162833774</v>
      </c>
      <c r="H125" s="14">
        <v>1602.7750088924142</v>
      </c>
    </row>
    <row r="126" spans="1:8" x14ac:dyDescent="0.2">
      <c r="A126" s="2">
        <v>2024</v>
      </c>
      <c r="B126" s="2">
        <v>5</v>
      </c>
      <c r="C126" s="14">
        <v>221439.31792461319</v>
      </c>
      <c r="D126" s="14">
        <v>221439.31792461319</v>
      </c>
      <c r="E126" s="14">
        <v>15470.919450578107</v>
      </c>
      <c r="F126" s="14">
        <v>643889.26817824505</v>
      </c>
      <c r="G126" s="14">
        <v>643889.26817824505</v>
      </c>
      <c r="H126" s="14">
        <v>1602.6034267176437</v>
      </c>
    </row>
    <row r="127" spans="1:8" x14ac:dyDescent="0.2">
      <c r="A127" s="2">
        <v>2024</v>
      </c>
      <c r="B127" s="2">
        <v>6</v>
      </c>
      <c r="C127" s="14">
        <v>177134.48061766749</v>
      </c>
      <c r="D127" s="14">
        <v>177134.48061766749</v>
      </c>
      <c r="E127" s="14">
        <v>15478.553888325989</v>
      </c>
      <c r="F127" s="14">
        <v>644978.76389551617</v>
      </c>
      <c r="G127" s="14">
        <v>644978.76389551617</v>
      </c>
      <c r="H127" s="14">
        <v>1602.4508263056284</v>
      </c>
    </row>
    <row r="128" spans="1:8" x14ac:dyDescent="0.2">
      <c r="A128" s="2">
        <v>2024</v>
      </c>
      <c r="B128" s="2">
        <v>7</v>
      </c>
      <c r="C128" s="14">
        <v>152045.93099990522</v>
      </c>
      <c r="D128" s="14">
        <v>152045.93099990522</v>
      </c>
      <c r="E128" s="14">
        <v>15486.352316014541</v>
      </c>
      <c r="F128" s="14">
        <v>640825.41971787391</v>
      </c>
      <c r="G128" s="14">
        <v>640825.41971787391</v>
      </c>
      <c r="H128" s="14">
        <v>1602.3167312941605</v>
      </c>
    </row>
    <row r="129" spans="1:8" x14ac:dyDescent="0.2">
      <c r="A129" s="2">
        <v>2024</v>
      </c>
      <c r="B129" s="2">
        <v>8</v>
      </c>
      <c r="C129" s="14">
        <v>141321.51993938762</v>
      </c>
      <c r="D129" s="14">
        <v>141321.51993938762</v>
      </c>
      <c r="E129" s="14">
        <v>15494.31304470845</v>
      </c>
      <c r="F129" s="14">
        <v>623083.34696612763</v>
      </c>
      <c r="G129" s="14">
        <v>623083.34696612763</v>
      </c>
      <c r="H129" s="14">
        <v>1602.2009661423212</v>
      </c>
    </row>
    <row r="130" spans="1:8" x14ac:dyDescent="0.2">
      <c r="A130" s="2">
        <v>2024</v>
      </c>
      <c r="B130" s="2">
        <v>9</v>
      </c>
      <c r="C130" s="14">
        <v>150542.53051004588</v>
      </c>
      <c r="D130" s="14">
        <v>150542.53051004588</v>
      </c>
      <c r="E130" s="14">
        <v>15502.427207223827</v>
      </c>
      <c r="F130" s="14">
        <v>611690.96052826045</v>
      </c>
      <c r="G130" s="14">
        <v>611690.96052826045</v>
      </c>
      <c r="H130" s="14">
        <v>1602.102796629511</v>
      </c>
    </row>
    <row r="131" spans="1:8" x14ac:dyDescent="0.2">
      <c r="A131" s="2">
        <v>2024</v>
      </c>
      <c r="B131" s="2">
        <v>10</v>
      </c>
      <c r="C131" s="14">
        <v>156872.9582672448</v>
      </c>
      <c r="D131" s="14">
        <v>156872.9582672448</v>
      </c>
      <c r="E131" s="14">
        <v>15510.689783116637</v>
      </c>
      <c r="F131" s="14">
        <v>624661.01639827108</v>
      </c>
      <c r="G131" s="14">
        <v>624661.01639827108</v>
      </c>
      <c r="H131" s="14">
        <v>1602.0217884412989</v>
      </c>
    </row>
    <row r="132" spans="1:8" x14ac:dyDescent="0.2">
      <c r="A132" s="2">
        <v>2024</v>
      </c>
      <c r="B132" s="2">
        <v>11</v>
      </c>
      <c r="C132" s="14">
        <v>220840.35760643313</v>
      </c>
      <c r="D132" s="14">
        <v>220840.35760643313</v>
      </c>
      <c r="E132" s="14">
        <v>15519.095916214697</v>
      </c>
      <c r="F132" s="14">
        <v>677754.68073045963</v>
      </c>
      <c r="G132" s="14">
        <v>677754.68073045963</v>
      </c>
      <c r="H132" s="14">
        <v>1601.9575203888205</v>
      </c>
    </row>
    <row r="133" spans="1:8" x14ac:dyDescent="0.2">
      <c r="A133" s="2">
        <v>2024</v>
      </c>
      <c r="B133" s="2">
        <v>12</v>
      </c>
      <c r="C133" s="14">
        <v>387251.28932289022</v>
      </c>
      <c r="D133" s="14">
        <v>387251.28932289022</v>
      </c>
      <c r="E133" s="14">
        <v>15527.640909242613</v>
      </c>
      <c r="F133" s="14">
        <v>889276.65595290053</v>
      </c>
      <c r="G133" s="14">
        <v>889276.65595290053</v>
      </c>
      <c r="H133" s="14">
        <v>1601.909583987632</v>
      </c>
    </row>
    <row r="134" spans="1:8" x14ac:dyDescent="0.2">
      <c r="A134" s="2">
        <v>2025</v>
      </c>
      <c r="B134" s="2">
        <v>1</v>
      </c>
      <c r="C134" s="14">
        <v>510880.15514543524</v>
      </c>
      <c r="D134" s="14">
        <v>510880.15514543524</v>
      </c>
      <c r="E134" s="14">
        <v>15536.320218622566</v>
      </c>
      <c r="F134" s="14">
        <v>1024807.0075125431</v>
      </c>
      <c r="G134" s="14">
        <v>1024807.0075125431</v>
      </c>
      <c r="H134" s="14">
        <v>1601.8775830502816</v>
      </c>
    </row>
    <row r="135" spans="1:8" x14ac:dyDescent="0.2">
      <c r="A135" s="2">
        <v>2025</v>
      </c>
      <c r="B135" s="2">
        <v>2</v>
      </c>
      <c r="C135" s="14">
        <v>519703.27320798888</v>
      </c>
      <c r="D135" s="14">
        <v>519703.27320798888</v>
      </c>
      <c r="E135" s="14">
        <v>15545.12944944526</v>
      </c>
      <c r="F135" s="14">
        <v>982749.10479535116</v>
      </c>
      <c r="G135" s="14">
        <v>982749.10479535116</v>
      </c>
      <c r="H135" s="14">
        <v>1601.8611332921485</v>
      </c>
    </row>
    <row r="136" spans="1:8" x14ac:dyDescent="0.2">
      <c r="A136" s="2">
        <v>2025</v>
      </c>
      <c r="B136" s="2">
        <v>3</v>
      </c>
      <c r="C136" s="14">
        <v>414463.01042300637</v>
      </c>
      <c r="D136" s="14">
        <v>414463.01042300637</v>
      </c>
      <c r="E136" s="14">
        <v>15554.064350605386</v>
      </c>
      <c r="F136" s="14">
        <v>851466.72760920832</v>
      </c>
      <c r="G136" s="14">
        <v>851466.72760920832</v>
      </c>
      <c r="H136" s="14">
        <v>1601.8598619501149</v>
      </c>
    </row>
    <row r="137" spans="1:8" x14ac:dyDescent="0.2">
      <c r="A137" s="2">
        <v>2025</v>
      </c>
      <c r="B137" s="2">
        <v>4</v>
      </c>
      <c r="C137" s="14">
        <v>301299.39108628366</v>
      </c>
      <c r="D137" s="14">
        <v>301299.39108628366</v>
      </c>
      <c r="E137" s="14">
        <v>15563.120810096279</v>
      </c>
      <c r="F137" s="14">
        <v>723139.91475202132</v>
      </c>
      <c r="G137" s="14">
        <v>723139.91475202132</v>
      </c>
      <c r="H137" s="14">
        <v>1601.8734074136553</v>
      </c>
    </row>
    <row r="138" spans="1:8" x14ac:dyDescent="0.2">
      <c r="A138" s="2">
        <v>2025</v>
      </c>
      <c r="B138" s="2">
        <v>5</v>
      </c>
      <c r="C138" s="14">
        <v>221844.0045239958</v>
      </c>
      <c r="D138" s="14">
        <v>221844.0045239958</v>
      </c>
      <c r="E138" s="14">
        <v>15572.294850458535</v>
      </c>
      <c r="F138" s="14">
        <v>644248.7738710742</v>
      </c>
      <c r="G138" s="14">
        <v>644248.7738710742</v>
      </c>
      <c r="H138" s="14">
        <v>1601.9014188679337</v>
      </c>
    </row>
    <row r="139" spans="1:8" x14ac:dyDescent="0.2">
      <c r="A139" s="2">
        <v>2025</v>
      </c>
      <c r="B139" s="2">
        <v>6</v>
      </c>
      <c r="C139" s="14">
        <v>177427.67587090144</v>
      </c>
      <c r="D139" s="14">
        <v>177427.67587090144</v>
      </c>
      <c r="E139" s="14">
        <v>15581.582624377526</v>
      </c>
      <c r="F139" s="14">
        <v>645517.11181465059</v>
      </c>
      <c r="G139" s="14">
        <v>645517.11181465059</v>
      </c>
      <c r="H139" s="14">
        <v>1601.9435559485144</v>
      </c>
    </row>
    <row r="140" spans="1:8" x14ac:dyDescent="0.2">
      <c r="A140" s="2">
        <v>2025</v>
      </c>
      <c r="B140" s="2">
        <v>7</v>
      </c>
      <c r="C140" s="14">
        <v>152311.14284730947</v>
      </c>
      <c r="D140" s="14">
        <v>152311.14284730947</v>
      </c>
      <c r="E140" s="14">
        <v>15590.980410425022</v>
      </c>
      <c r="F140" s="14">
        <v>641312.66376102238</v>
      </c>
      <c r="G140" s="14">
        <v>641312.66376102238</v>
      </c>
      <c r="H140" s="14">
        <v>1601.9994884073158</v>
      </c>
    </row>
    <row r="141" spans="1:8" x14ac:dyDescent="0.2">
      <c r="A141" s="2">
        <v>2025</v>
      </c>
      <c r="B141" s="2">
        <v>8</v>
      </c>
      <c r="C141" s="14">
        <v>141576.1755877017</v>
      </c>
      <c r="D141" s="14">
        <v>141576.1755877017</v>
      </c>
      <c r="E141" s="14">
        <v>15600.968244890471</v>
      </c>
      <c r="F141" s="14">
        <v>623471.01844983641</v>
      </c>
      <c r="G141" s="14">
        <v>623471.01844983641</v>
      </c>
      <c r="H141" s="14">
        <v>1602.1065597054294</v>
      </c>
    </row>
    <row r="142" spans="1:8" x14ac:dyDescent="0.2">
      <c r="A142" s="2">
        <v>2025</v>
      </c>
      <c r="B142" s="2">
        <v>9</v>
      </c>
      <c r="C142" s="14">
        <v>150762.04345049374</v>
      </c>
      <c r="D142" s="14">
        <v>150762.04345049374</v>
      </c>
      <c r="E142" s="14">
        <v>15611.059009945537</v>
      </c>
      <c r="F142" s="14">
        <v>612193.86935008329</v>
      </c>
      <c r="G142" s="14">
        <v>612193.86935008329</v>
      </c>
      <c r="H142" s="14">
        <v>1602.2267949524501</v>
      </c>
    </row>
    <row r="143" spans="1:8" x14ac:dyDescent="0.2">
      <c r="A143" s="2">
        <v>2025</v>
      </c>
      <c r="B143" s="2">
        <v>10</v>
      </c>
      <c r="C143" s="14">
        <v>157090.90024275493</v>
      </c>
      <c r="D143" s="14">
        <v>157090.90024275493</v>
      </c>
      <c r="E143" s="14">
        <v>15621.249337641351</v>
      </c>
      <c r="F143" s="14">
        <v>624969.64387080073</v>
      </c>
      <c r="G143" s="14">
        <v>624969.64387080073</v>
      </c>
      <c r="H143" s="14">
        <v>1602.3598923519874</v>
      </c>
    </row>
    <row r="144" spans="1:8" x14ac:dyDescent="0.2">
      <c r="A144" s="2">
        <v>2025</v>
      </c>
      <c r="B144" s="2">
        <v>11</v>
      </c>
      <c r="C144" s="14">
        <v>220952.68962040727</v>
      </c>
      <c r="D144" s="14">
        <v>220952.68962040727</v>
      </c>
      <c r="E144" s="14">
        <v>15631.53597023029</v>
      </c>
      <c r="F144" s="14">
        <v>677438.11813363247</v>
      </c>
      <c r="G144" s="14">
        <v>677438.11813363247</v>
      </c>
      <c r="H144" s="14">
        <v>1602.5055589930071</v>
      </c>
    </row>
    <row r="145" spans="1:8" x14ac:dyDescent="0.2">
      <c r="A145" s="2">
        <v>2025</v>
      </c>
      <c r="B145" s="2">
        <v>12</v>
      </c>
      <c r="C145" s="14">
        <v>386676.45346774568</v>
      </c>
      <c r="D145" s="14">
        <v>386676.45346774568</v>
      </c>
      <c r="E145" s="14">
        <v>15641.915756560156</v>
      </c>
      <c r="F145" s="14">
        <v>886408.3039473606</v>
      </c>
      <c r="G145" s="14">
        <v>886408.3039473606</v>
      </c>
      <c r="H145" s="14">
        <v>1602.663510566694</v>
      </c>
    </row>
    <row r="146" spans="1:8" x14ac:dyDescent="0.2">
      <c r="A146" s="2">
        <v>2026</v>
      </c>
      <c r="B146" s="2">
        <v>1</v>
      </c>
      <c r="C146" s="14">
        <v>510807.89310824824</v>
      </c>
      <c r="D146" s="14">
        <v>510807.89310824824</v>
      </c>
      <c r="E146" s="14">
        <v>15652.385648586247</v>
      </c>
      <c r="F146" s="14">
        <v>1021112.9466341926</v>
      </c>
      <c r="G146" s="14">
        <v>1021112.9466341926</v>
      </c>
      <c r="H146" s="14">
        <v>1602.8334710925155</v>
      </c>
    </row>
    <row r="147" spans="1:8" x14ac:dyDescent="0.2">
      <c r="A147" s="2">
        <v>2026</v>
      </c>
      <c r="B147" s="2">
        <v>2</v>
      </c>
      <c r="C147" s="14">
        <v>519690.4024565873</v>
      </c>
      <c r="D147" s="14">
        <v>519690.4024565873</v>
      </c>
      <c r="E147" s="14">
        <v>15662.9426979977</v>
      </c>
      <c r="F147" s="14">
        <v>978983.64910603093</v>
      </c>
      <c r="G147" s="14">
        <v>978983.64910603093</v>
      </c>
      <c r="H147" s="14">
        <v>1603.0151726532006</v>
      </c>
    </row>
    <row r="148" spans="1:8" x14ac:dyDescent="0.2">
      <c r="A148" s="2">
        <v>2026</v>
      </c>
      <c r="B148" s="2">
        <v>3</v>
      </c>
      <c r="C148" s="14">
        <v>414865.33179718535</v>
      </c>
      <c r="D148" s="14">
        <v>414865.33179718535</v>
      </c>
      <c r="E148" s="14">
        <v>15673.584052954071</v>
      </c>
      <c r="F148" s="14">
        <v>849296.7391482552</v>
      </c>
      <c r="G148" s="14">
        <v>849296.7391482552</v>
      </c>
      <c r="H148" s="14">
        <v>1603.20835513832</v>
      </c>
    </row>
    <row r="149" spans="1:8" x14ac:dyDescent="0.2">
      <c r="A149" s="2">
        <v>2026</v>
      </c>
      <c r="B149" s="2">
        <v>4</v>
      </c>
      <c r="C149" s="14">
        <v>302265.81562784326</v>
      </c>
      <c r="D149" s="14">
        <v>302265.81562784326</v>
      </c>
      <c r="E149" s="14">
        <v>15684.306954928812</v>
      </c>
      <c r="F149" s="14">
        <v>722831.83117174497</v>
      </c>
      <c r="G149" s="14">
        <v>722831.83117174497</v>
      </c>
      <c r="H149" s="14">
        <v>1603.4127659962128</v>
      </c>
    </row>
    <row r="150" spans="1:8" x14ac:dyDescent="0.2">
      <c r="A150" s="2">
        <v>2026</v>
      </c>
      <c r="B150" s="2">
        <v>5</v>
      </c>
      <c r="C150" s="14">
        <v>222908.26135205192</v>
      </c>
      <c r="D150" s="14">
        <v>222908.26135205192</v>
      </c>
      <c r="E150" s="14">
        <v>15695.108735655971</v>
      </c>
      <c r="F150" s="14">
        <v>644838.11569798563</v>
      </c>
      <c r="G150" s="14">
        <v>644838.11569798563</v>
      </c>
      <c r="H150" s="14">
        <v>1603.6281599939628</v>
      </c>
    </row>
    <row r="151" spans="1:8" x14ac:dyDescent="0.2">
      <c r="A151" s="2">
        <v>2026</v>
      </c>
      <c r="B151" s="2">
        <v>6</v>
      </c>
      <c r="C151" s="14">
        <v>178319.52197200168</v>
      </c>
      <c r="D151" s="14">
        <v>178319.52197200168</v>
      </c>
      <c r="E151" s="14">
        <v>15705.986814176817</v>
      </c>
      <c r="F151" s="14">
        <v>646390.87769953487</v>
      </c>
      <c r="G151" s="14">
        <v>646390.87769953487</v>
      </c>
      <c r="H151" s="14">
        <v>1603.8542989851803</v>
      </c>
    </row>
    <row r="152" spans="1:8" x14ac:dyDescent="0.2">
      <c r="A152" s="2">
        <v>2026</v>
      </c>
      <c r="B152" s="2">
        <v>7</v>
      </c>
      <c r="C152" s="14">
        <v>153094.70282022803</v>
      </c>
      <c r="D152" s="14">
        <v>153094.70282022803</v>
      </c>
      <c r="E152" s="14">
        <v>15716.938693983064</v>
      </c>
      <c r="F152" s="14">
        <v>642259.99373193423</v>
      </c>
      <c r="G152" s="14">
        <v>642259.99373193423</v>
      </c>
      <c r="H152" s="14">
        <v>1604.0909516853199</v>
      </c>
    </row>
    <row r="153" spans="1:8" x14ac:dyDescent="0.2">
      <c r="A153" s="2">
        <v>2026</v>
      </c>
      <c r="B153" s="2">
        <v>8</v>
      </c>
      <c r="C153" s="14">
        <v>142306.53023866806</v>
      </c>
      <c r="D153" s="14">
        <v>142306.53023866806</v>
      </c>
      <c r="E153" s="14">
        <v>15727.836940334728</v>
      </c>
      <c r="F153" s="14">
        <v>624429.90895533352</v>
      </c>
      <c r="G153" s="14">
        <v>624429.90895533352</v>
      </c>
      <c r="H153" s="14">
        <v>1604.3281573300096</v>
      </c>
    </row>
    <row r="154" spans="1:8" x14ac:dyDescent="0.2">
      <c r="A154" s="2">
        <v>2026</v>
      </c>
      <c r="B154" s="2">
        <v>9</v>
      </c>
      <c r="C154" s="14">
        <v>151483.92140229669</v>
      </c>
      <c r="D154" s="14">
        <v>151483.92140229669</v>
      </c>
      <c r="E154" s="14">
        <v>15738.804237344042</v>
      </c>
      <c r="F154" s="14">
        <v>613182.15060028026</v>
      </c>
      <c r="G154" s="14">
        <v>613182.15060028026</v>
      </c>
      <c r="H154" s="14">
        <v>1604.5754338376016</v>
      </c>
    </row>
    <row r="155" spans="1:8" x14ac:dyDescent="0.2">
      <c r="A155" s="2">
        <v>2026</v>
      </c>
      <c r="B155" s="2">
        <v>10</v>
      </c>
      <c r="C155" s="14">
        <v>157829.09678439001</v>
      </c>
      <c r="D155" s="14">
        <v>157829.09678439001</v>
      </c>
      <c r="E155" s="14">
        <v>15749.838325633258</v>
      </c>
      <c r="F155" s="14">
        <v>625981.31394749903</v>
      </c>
      <c r="G155" s="14">
        <v>625981.31394749903</v>
      </c>
      <c r="H155" s="14">
        <v>1604.8325692327987</v>
      </c>
    </row>
    <row r="156" spans="1:8" x14ac:dyDescent="0.2">
      <c r="A156" s="2">
        <v>2026</v>
      </c>
      <c r="B156" s="2">
        <v>11</v>
      </c>
      <c r="C156" s="14">
        <v>221591.5148670458</v>
      </c>
      <c r="D156" s="14">
        <v>221591.5148670458</v>
      </c>
      <c r="E156" s="14">
        <v>15760.937019752766</v>
      </c>
      <c r="F156" s="14">
        <v>677830.6317848881</v>
      </c>
      <c r="G156" s="14">
        <v>677830.6317848881</v>
      </c>
      <c r="H156" s="14">
        <v>1605.0993575740524</v>
      </c>
    </row>
    <row r="157" spans="1:8" x14ac:dyDescent="0.2">
      <c r="A157" s="2">
        <v>2026</v>
      </c>
      <c r="B157" s="2">
        <v>12</v>
      </c>
      <c r="C157" s="14">
        <v>386786.98207639583</v>
      </c>
      <c r="D157" s="14">
        <v>386786.98207639583</v>
      </c>
      <c r="E157" s="14">
        <v>15772.098205762166</v>
      </c>
      <c r="F157" s="14">
        <v>884933.63021753239</v>
      </c>
      <c r="G157" s="14">
        <v>884933.63021753239</v>
      </c>
      <c r="H157" s="14">
        <v>1605.3755987630645</v>
      </c>
    </row>
    <row r="158" spans="1:8" x14ac:dyDescent="0.2">
      <c r="A158" s="2">
        <v>2027</v>
      </c>
      <c r="B158" s="2">
        <v>1</v>
      </c>
      <c r="C158" s="14">
        <v>510866.80694318947</v>
      </c>
      <c r="D158" s="14">
        <v>510866.80694318947</v>
      </c>
      <c r="E158" s="14">
        <v>15783.319838890409</v>
      </c>
      <c r="F158" s="14">
        <v>1016191.31404309</v>
      </c>
      <c r="G158" s="14">
        <v>1016191.31404309</v>
      </c>
      <c r="H158" s="14">
        <v>1605.6610983604598</v>
      </c>
    </row>
    <row r="159" spans="1:8" x14ac:dyDescent="0.2">
      <c r="A159" s="2">
        <v>2027</v>
      </c>
      <c r="B159" s="2">
        <v>2</v>
      </c>
      <c r="C159" s="14">
        <v>519827.88701651979</v>
      </c>
      <c r="D159" s="14">
        <v>519827.88701651979</v>
      </c>
      <c r="E159" s="14">
        <v>15794.599941272549</v>
      </c>
      <c r="F159" s="14">
        <v>974178.30858024571</v>
      </c>
      <c r="G159" s="14">
        <v>974178.30858024571</v>
      </c>
      <c r="H159" s="14">
        <v>1605.9556674074431</v>
      </c>
    </row>
    <row r="160" spans="1:8" x14ac:dyDescent="0.2">
      <c r="A160" s="2">
        <v>2027</v>
      </c>
      <c r="B160" s="2">
        <v>3</v>
      </c>
      <c r="C160" s="14">
        <v>415438.88927360158</v>
      </c>
      <c r="D160" s="14">
        <v>415438.88927360158</v>
      </c>
      <c r="E160" s="14">
        <v>15805.936599760525</v>
      </c>
      <c r="F160" s="14">
        <v>846371.93484657293</v>
      </c>
      <c r="G160" s="14">
        <v>846371.93484657293</v>
      </c>
      <c r="H160" s="14">
        <v>1606.2591222532369</v>
      </c>
    </row>
    <row r="161" spans="1:8" x14ac:dyDescent="0.2">
      <c r="A161" s="2">
        <v>2027</v>
      </c>
      <c r="B161" s="2">
        <v>4</v>
      </c>
      <c r="C161" s="14">
        <v>303422.85722190817</v>
      </c>
      <c r="D161" s="14">
        <v>303422.85722190817</v>
      </c>
      <c r="E161" s="14">
        <v>15817.327963805608</v>
      </c>
      <c r="F161" s="14">
        <v>722017.01224534039</v>
      </c>
      <c r="G161" s="14">
        <v>722017.01224534039</v>
      </c>
      <c r="H161" s="14">
        <v>1606.5712843881161</v>
      </c>
    </row>
    <row r="162" spans="1:8" x14ac:dyDescent="0.2">
      <c r="A162" s="2">
        <v>2027</v>
      </c>
      <c r="B162" s="2">
        <v>5</v>
      </c>
      <c r="C162" s="14">
        <v>224148.98918250919</v>
      </c>
      <c r="D162" s="14">
        <v>224148.98918250919</v>
      </c>
      <c r="E162" s="14">
        <v>15828.772243410085</v>
      </c>
      <c r="F162" s="14">
        <v>645076.12552531145</v>
      </c>
      <c r="G162" s="14">
        <v>645076.12552531145</v>
      </c>
      <c r="H162" s="14">
        <v>1606.8919802818496</v>
      </c>
    </row>
    <row r="163" spans="1:8" x14ac:dyDescent="0.2">
      <c r="A163" s="2">
        <v>2027</v>
      </c>
      <c r="B163" s="2">
        <v>6</v>
      </c>
      <c r="C163" s="14">
        <v>179367.03321239361</v>
      </c>
      <c r="D163" s="14">
        <v>179367.03321239361</v>
      </c>
      <c r="E163" s="14">
        <v>15840.267707146033</v>
      </c>
      <c r="F163" s="14">
        <v>646988.81285575218</v>
      </c>
      <c r="G163" s="14">
        <v>646988.81285575218</v>
      </c>
      <c r="H163" s="14">
        <v>1607.2210412273837</v>
      </c>
    </row>
    <row r="164" spans="1:8" x14ac:dyDescent="0.2">
      <c r="A164" s="2">
        <v>2027</v>
      </c>
      <c r="B164" s="2">
        <v>7</v>
      </c>
      <c r="C164" s="14">
        <v>154013.7794383039</v>
      </c>
      <c r="D164" s="14">
        <v>154013.7794383039</v>
      </c>
      <c r="E164" s="14">
        <v>15851.812680238836</v>
      </c>
      <c r="F164" s="14">
        <v>642998.39787772275</v>
      </c>
      <c r="G164" s="14">
        <v>642998.39787772275</v>
      </c>
      <c r="H164" s="14">
        <v>1607.5583031895826</v>
      </c>
    </row>
    <row r="165" spans="1:8" x14ac:dyDescent="0.2">
      <c r="A165" s="2">
        <v>2027</v>
      </c>
      <c r="B165" s="2">
        <v>8</v>
      </c>
      <c r="C165" s="14">
        <v>143169.95079782006</v>
      </c>
      <c r="D165" s="14">
        <v>143169.95079782006</v>
      </c>
      <c r="E165" s="14">
        <v>15863.427786017897</v>
      </c>
      <c r="F165" s="14">
        <v>625273.23909344489</v>
      </c>
      <c r="G165" s="14">
        <v>625273.23909344489</v>
      </c>
      <c r="H165" s="14">
        <v>1607.9053388914506</v>
      </c>
    </row>
    <row r="166" spans="1:8" x14ac:dyDescent="0.2">
      <c r="A166" s="2">
        <v>2027</v>
      </c>
      <c r="B166" s="2">
        <v>9</v>
      </c>
      <c r="C166" s="14">
        <v>152363.1222035526</v>
      </c>
      <c r="D166" s="14">
        <v>152363.1222035526</v>
      </c>
      <c r="E166" s="14">
        <v>15875.08921421034</v>
      </c>
      <c r="F166" s="14">
        <v>614100.47246407403</v>
      </c>
      <c r="G166" s="14">
        <v>614100.47246407403</v>
      </c>
      <c r="H166" s="14">
        <v>1608.2602609747814</v>
      </c>
    </row>
    <row r="167" spans="1:8" x14ac:dyDescent="0.2">
      <c r="A167" s="2">
        <v>2027</v>
      </c>
      <c r="B167" s="2">
        <v>10</v>
      </c>
      <c r="C167" s="14">
        <v>158739.27283308</v>
      </c>
      <c r="D167" s="14">
        <v>158739.27283308</v>
      </c>
      <c r="E167" s="14">
        <v>15886.795449119802</v>
      </c>
      <c r="F167" s="14">
        <v>627070.63148708059</v>
      </c>
      <c r="G167" s="14">
        <v>627070.63148708059</v>
      </c>
      <c r="H167" s="14">
        <v>1608.6229185608547</v>
      </c>
    </row>
    <row r="168" spans="1:8" x14ac:dyDescent="0.2">
      <c r="A168" s="2">
        <v>2027</v>
      </c>
      <c r="B168" s="2">
        <v>11</v>
      </c>
      <c r="C168" s="14">
        <v>222445.64965826226</v>
      </c>
      <c r="D168" s="14">
        <v>222445.64965826226</v>
      </c>
      <c r="E168" s="14">
        <v>15898.545024644403</v>
      </c>
      <c r="F168" s="14">
        <v>678395.38518963149</v>
      </c>
      <c r="G168" s="14">
        <v>678395.38518963149</v>
      </c>
      <c r="H168" s="14">
        <v>1608.9931648852619</v>
      </c>
    </row>
    <row r="169" spans="1:8" x14ac:dyDescent="0.2">
      <c r="A169" s="2">
        <v>2027</v>
      </c>
      <c r="B169" s="2">
        <v>12</v>
      </c>
      <c r="C169" s="14">
        <v>387217.7949438541</v>
      </c>
      <c r="D169" s="14">
        <v>387217.7949438541</v>
      </c>
      <c r="E169" s="14">
        <v>15910.336522653961</v>
      </c>
      <c r="F169" s="14">
        <v>883765.04601244</v>
      </c>
      <c r="G169" s="14">
        <v>883765.04601244</v>
      </c>
      <c r="H169" s="14">
        <v>1609.3708571695925</v>
      </c>
    </row>
  </sheetData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S30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39" sqref="A39"/>
    </sheetView>
  </sheetViews>
  <sheetFormatPr defaultRowHeight="12.75" x14ac:dyDescent="0.2"/>
  <cols>
    <col min="1" max="1" width="10" style="34" bestFit="1" customWidth="1"/>
    <col min="2" max="2" width="10.140625" style="22" bestFit="1" customWidth="1"/>
    <col min="3" max="3" width="6.5703125" style="22" bestFit="1" customWidth="1"/>
    <col min="4" max="4" width="6.8554687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5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5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SUMIF(Div15Monthly!$A$2:$A$307,'Ocala(15)'!$A3,Div15Monthly!C$2:C$307)</f>
        <v>7291599</v>
      </c>
      <c r="C3" s="21">
        <f>SUMIF(Div15Monthly!$A$2:$A$307,'Ocala(15)'!$A3,Div15Monthly!E$2:E$307)/12</f>
        <v>38958</v>
      </c>
      <c r="D3" s="21">
        <f t="shared" ref="D3:D14" si="0">B3/C3</f>
        <v>187.16563991991376</v>
      </c>
      <c r="E3" s="21">
        <f>SUMIF(Div15Monthly!$A$2:$A$307,'Ocala(15)'!$A3,Div15Monthly!D$2:D$307)</f>
        <v>6803154.7910041921</v>
      </c>
      <c r="F3" s="21">
        <f t="shared" ref="F3:F14" si="1">E3/C3</f>
        <v>174.62792728076883</v>
      </c>
      <c r="H3" s="21">
        <f>SUMIF(Div15Monthly!$A$2:$A$307,'Ocala(15)'!$A3,Div15Monthly!F$2:F$307)</f>
        <v>10320756.800000001</v>
      </c>
      <c r="I3" s="21">
        <f>SUMIF(Div15Monthly!$A$2:$A$307,'Ocala(15)'!$A3,Div15Monthly!H$2:H$307)/12</f>
        <v>1441.0833333333333</v>
      </c>
      <c r="J3" s="21">
        <f t="shared" ref="J3:J14" si="2">H3/I3</f>
        <v>7161.8042907534846</v>
      </c>
      <c r="K3" s="21">
        <f>SUMIF(Div15Monthly!$A$2:$A$307,'Ocala(15)'!$A3,Div15Monthly!G$2:G$307)</f>
        <v>10160202.817437839</v>
      </c>
      <c r="L3" s="21">
        <f t="shared" ref="L3:L14" si="3">K3/I3</f>
        <v>7050.3922864311617</v>
      </c>
      <c r="N3" s="21">
        <f t="shared" ref="N3:N14" si="4">SUM(B3,H3)</f>
        <v>17612355.800000001</v>
      </c>
      <c r="O3" s="21">
        <f t="shared" ref="O3:O14" si="5">SUM(C3,I3)</f>
        <v>40399.083333333336</v>
      </c>
      <c r="P3" s="21">
        <f>N3/O3</f>
        <v>435.95929280573608</v>
      </c>
      <c r="Q3" s="21">
        <f t="shared" ref="Q3:Q14" si="6">SUM(E3,K3)</f>
        <v>16963357.608442031</v>
      </c>
      <c r="R3" s="21">
        <f t="shared" ref="R3:R14" si="7">Q3/O3</f>
        <v>419.89461662971797</v>
      </c>
    </row>
    <row r="4" spans="1:19" x14ac:dyDescent="0.2">
      <c r="A4" s="34">
        <f t="shared" ref="A4:A14" si="8">A3+1</f>
        <v>2017</v>
      </c>
      <c r="B4" s="21">
        <f>SUMIF(Div15Monthly!$A$2:$A$307,'Ocala(15)'!$A4,Div15Monthly!C$2:C$307)</f>
        <v>6533943.5</v>
      </c>
      <c r="C4" s="21">
        <f>SUMIF(Div15Monthly!$A$2:$A$307,'Ocala(15)'!$A4,Div15Monthly!E$2:E$307)/12</f>
        <v>39193.083333333336</v>
      </c>
      <c r="D4" s="21">
        <f t="shared" si="0"/>
        <v>166.71164767592921</v>
      </c>
      <c r="E4" s="21">
        <f>SUMIF(Div15Monthly!$A$2:$A$307,'Ocala(15)'!$A4,Div15Monthly!D$2:D$307)</f>
        <v>7684014.4762672512</v>
      </c>
      <c r="F4" s="21">
        <f t="shared" si="1"/>
        <v>196.05537055902084</v>
      </c>
      <c r="H4" s="21">
        <f>SUMIF(Div15Monthly!$A$2:$A$307,'Ocala(15)'!$A4,Div15Monthly!F$2:F$307)</f>
        <v>10155870.6</v>
      </c>
      <c r="I4" s="21">
        <f>SUMIF(Div15Monthly!$A$2:$A$307,'Ocala(15)'!$A4,Div15Monthly!H$2:H$307)/12</f>
        <v>1452</v>
      </c>
      <c r="J4" s="21">
        <f t="shared" si="2"/>
        <v>6994.4012396694216</v>
      </c>
      <c r="K4" s="21">
        <f>SUMIF(Div15Monthly!$A$2:$A$307,'Ocala(15)'!$A4,Div15Monthly!G$2:G$307)</f>
        <v>10536662.195184872</v>
      </c>
      <c r="L4" s="21">
        <f t="shared" si="3"/>
        <v>7256.6544043972945</v>
      </c>
      <c r="N4" s="21">
        <f t="shared" si="4"/>
        <v>16689814.1</v>
      </c>
      <c r="O4" s="21">
        <f t="shared" si="5"/>
        <v>40645.083333333336</v>
      </c>
      <c r="P4" s="21">
        <f t="shared" ref="P4:P14" si="9">N4/O4</f>
        <v>410.62319796777382</v>
      </c>
      <c r="Q4" s="21">
        <f t="shared" si="6"/>
        <v>18220676.671452124</v>
      </c>
      <c r="R4" s="21">
        <f t="shared" si="7"/>
        <v>448.28734934611907</v>
      </c>
    </row>
    <row r="5" spans="1:19" x14ac:dyDescent="0.2">
      <c r="A5" s="34">
        <f t="shared" si="8"/>
        <v>2018</v>
      </c>
      <c r="B5" s="21">
        <f>SUMIF(Div15Monthly!$A$2:$A$307,'Ocala(15)'!$A5,Div15Monthly!C$2:C$307)</f>
        <v>8499581.5</v>
      </c>
      <c r="C5" s="21">
        <f>SUMIF(Div15Monthly!$A$2:$A$307,'Ocala(15)'!$A5,Div15Monthly!E$2:E$307)/12</f>
        <v>41016.833333333336</v>
      </c>
      <c r="D5" s="21">
        <f t="shared" si="0"/>
        <v>207.22178698989438</v>
      </c>
      <c r="E5" s="21">
        <f>SUMIF(Div15Monthly!$A$2:$A$307,'Ocala(15)'!$A5,Div15Monthly!D$2:D$307)</f>
        <v>8098452.213830078</v>
      </c>
      <c r="F5" s="21">
        <f t="shared" si="1"/>
        <v>197.44216107606417</v>
      </c>
      <c r="H5" s="21">
        <f>SUMIF(Div15Monthly!$A$2:$A$307,'Ocala(15)'!$A5,Div15Monthly!F$2:F$307)</f>
        <v>10666514.600000001</v>
      </c>
      <c r="I5" s="21">
        <f>SUMIF(Div15Monthly!$A$2:$A$307,'Ocala(15)'!$A5,Div15Monthly!H$2:H$307)/12</f>
        <v>1484.6666666666667</v>
      </c>
      <c r="J5" s="21">
        <f t="shared" si="2"/>
        <v>7184.450785810508</v>
      </c>
      <c r="K5" s="21">
        <f>SUMIF(Div15Monthly!$A$2:$A$307,'Ocala(15)'!$A5,Div15Monthly!G$2:G$307)</f>
        <v>10533868.815298371</v>
      </c>
      <c r="L5" s="21">
        <f t="shared" si="3"/>
        <v>7095.106970340169</v>
      </c>
      <c r="N5" s="21">
        <f t="shared" si="4"/>
        <v>19166096.100000001</v>
      </c>
      <c r="O5" s="21">
        <f t="shared" si="5"/>
        <v>42501.5</v>
      </c>
      <c r="P5" s="21">
        <f t="shared" si="9"/>
        <v>450.9510511393716</v>
      </c>
      <c r="Q5" s="21">
        <f t="shared" si="6"/>
        <v>18632321.029128447</v>
      </c>
      <c r="R5" s="21">
        <f t="shared" si="7"/>
        <v>438.39208096487056</v>
      </c>
    </row>
    <row r="6" spans="1:19" x14ac:dyDescent="0.2">
      <c r="A6" s="34">
        <f t="shared" si="8"/>
        <v>2019</v>
      </c>
      <c r="B6" s="21">
        <f>SUMIF(Div15Monthly!$A$2:$A$307,'Ocala(15)'!$A6,Div15Monthly!C$2:C$307)</f>
        <v>7837539.2000000011</v>
      </c>
      <c r="C6" s="21">
        <f>SUMIF(Div15Monthly!$A$2:$A$307,'Ocala(15)'!$A6,Div15Monthly!E$2:E$307)/12</f>
        <v>42107.083333333336</v>
      </c>
      <c r="D6" s="21">
        <f t="shared" si="0"/>
        <v>186.13350960349112</v>
      </c>
      <c r="E6" s="21">
        <f>SUMIF(Div15Monthly!$A$2:$A$307,'Ocala(15)'!$A6,Div15Monthly!D$2:D$307)</f>
        <v>8096334.8135945462</v>
      </c>
      <c r="F6" s="21">
        <f t="shared" si="1"/>
        <v>192.27963973427779</v>
      </c>
      <c r="H6" s="21">
        <f>SUMIF(Div15Monthly!$A$2:$A$307,'Ocala(15)'!$A6,Div15Monthly!F$2:F$307)</f>
        <v>10584138.800000001</v>
      </c>
      <c r="I6" s="21">
        <f>SUMIF(Div15Monthly!$A$2:$A$307,'Ocala(15)'!$A6,Div15Monthly!H$2:H$307)/12</f>
        <v>1501.3333333333333</v>
      </c>
      <c r="J6" s="21">
        <f t="shared" si="2"/>
        <v>7049.8260213143876</v>
      </c>
      <c r="K6" s="21">
        <f>SUMIF(Div15Monthly!$A$2:$A$307,'Ocala(15)'!$A6,Div15Monthly!G$2:G$307)</f>
        <v>10665855.928051217</v>
      </c>
      <c r="L6" s="21">
        <f t="shared" si="3"/>
        <v>7104.2557247232799</v>
      </c>
      <c r="N6" s="21">
        <f t="shared" si="4"/>
        <v>18421678</v>
      </c>
      <c r="O6" s="21">
        <f t="shared" si="5"/>
        <v>43608.416666666672</v>
      </c>
      <c r="P6" s="21">
        <f t="shared" si="9"/>
        <v>422.43400261035231</v>
      </c>
      <c r="Q6" s="21">
        <f t="shared" si="6"/>
        <v>18762190.741645761</v>
      </c>
      <c r="R6" s="21">
        <f t="shared" si="7"/>
        <v>430.24242051849529</v>
      </c>
    </row>
    <row r="7" spans="1:19" x14ac:dyDescent="0.2">
      <c r="A7" s="34">
        <f t="shared" si="8"/>
        <v>2020</v>
      </c>
      <c r="B7" s="21">
        <f>SUMIF(Div15Monthly!$A$2:$A$307,'Ocala(15)'!$A7,Div15Monthly!C$2:C$307)</f>
        <v>7863855.7000000002</v>
      </c>
      <c r="C7" s="21">
        <f>SUMIF(Div15Monthly!$A$2:$A$307,'Ocala(15)'!$A7,Div15Monthly!E$2:E$307)/12</f>
        <v>44614</v>
      </c>
      <c r="D7" s="21">
        <f t="shared" si="0"/>
        <v>176.26430492670463</v>
      </c>
      <c r="E7" s="21">
        <f>SUMIF(Div15Monthly!$A$2:$A$307,'Ocala(15)'!$A7,Div15Monthly!D$2:D$307)</f>
        <v>8786307.1602024548</v>
      </c>
      <c r="F7" s="21">
        <f t="shared" si="1"/>
        <v>196.94058278124479</v>
      </c>
      <c r="H7" s="21">
        <f>SUMIF(Div15Monthly!$A$2:$A$307,'Ocala(15)'!$A7,Div15Monthly!F$2:F$307)</f>
        <v>9995420.4000000004</v>
      </c>
      <c r="I7" s="21">
        <f>SUMIF(Div15Monthly!$A$2:$A$307,'Ocala(15)'!$A7,Div15Monthly!H$2:H$307)/12</f>
        <v>1552.5</v>
      </c>
      <c r="J7" s="21">
        <f t="shared" si="2"/>
        <v>6438.2740096618363</v>
      </c>
      <c r="K7" s="21">
        <f>SUMIF(Div15Monthly!$A$2:$A$307,'Ocala(15)'!$A7,Div15Monthly!G$2:G$307)</f>
        <v>10289982.495383061</v>
      </c>
      <c r="L7" s="21">
        <f t="shared" si="3"/>
        <v>6628.0080485559174</v>
      </c>
      <c r="N7" s="21">
        <f t="shared" si="4"/>
        <v>17859276.100000001</v>
      </c>
      <c r="O7" s="21">
        <f t="shared" si="5"/>
        <v>46166.5</v>
      </c>
      <c r="P7" s="21">
        <f t="shared" si="9"/>
        <v>386.84492218383463</v>
      </c>
      <c r="Q7" s="21">
        <f t="shared" si="6"/>
        <v>19076289.655585516</v>
      </c>
      <c r="R7" s="21">
        <f t="shared" si="7"/>
        <v>413.20632180445813</v>
      </c>
    </row>
    <row r="8" spans="1:19" x14ac:dyDescent="0.2">
      <c r="A8" s="34">
        <f t="shared" si="8"/>
        <v>2021</v>
      </c>
      <c r="B8" s="21">
        <f>SUMIF(Div15Monthly!$A$2:$A$307,'Ocala(15)'!$A8,Div15Monthly!C$2:C$307)</f>
        <v>9136454.2999999989</v>
      </c>
      <c r="C8" s="21">
        <f>SUMIF(Div15Monthly!$A$2:$A$307,'Ocala(15)'!$A8,Div15Monthly!E$2:E$307)/12</f>
        <v>47780.083333333336</v>
      </c>
      <c r="D8" s="21">
        <f t="shared" si="0"/>
        <v>191.21888583283479</v>
      </c>
      <c r="E8" s="21">
        <f>SUMIF(Div15Monthly!$A$2:$A$307,'Ocala(15)'!$A8,Div15Monthly!D$2:D$307)</f>
        <v>8873039.4651268739</v>
      </c>
      <c r="F8" s="21">
        <f t="shared" si="1"/>
        <v>185.70581811724634</v>
      </c>
      <c r="H8" s="21">
        <f>SUMIF(Div15Monthly!$A$2:$A$307,'Ocala(15)'!$A8,Div15Monthly!F$2:F$307)</f>
        <v>11071446.699999999</v>
      </c>
      <c r="I8" s="21">
        <f>SUMIF(Div15Monthly!$A$2:$A$307,'Ocala(15)'!$A8,Div15Monthly!H$2:H$307)/12</f>
        <v>1606.5</v>
      </c>
      <c r="J8" s="21">
        <f t="shared" si="2"/>
        <v>6891.6568316215371</v>
      </c>
      <c r="K8" s="21">
        <f>SUMIF(Div15Monthly!$A$2:$A$307,'Ocala(15)'!$A8,Div15Monthly!G$2:G$307)</f>
        <v>10991954.443673233</v>
      </c>
      <c r="L8" s="21">
        <f t="shared" si="3"/>
        <v>6842.1751905840229</v>
      </c>
      <c r="N8" s="21">
        <f t="shared" si="4"/>
        <v>20207901</v>
      </c>
      <c r="O8" s="21">
        <f t="shared" si="5"/>
        <v>49386.583333333336</v>
      </c>
      <c r="P8" s="21">
        <f t="shared" si="9"/>
        <v>409.17795150167302</v>
      </c>
      <c r="Q8" s="21">
        <f t="shared" si="6"/>
        <v>19864993.908800106</v>
      </c>
      <c r="R8" s="21">
        <f t="shared" si="7"/>
        <v>402.23462665400228</v>
      </c>
    </row>
    <row r="9" spans="1:19" x14ac:dyDescent="0.2">
      <c r="A9" s="34">
        <f t="shared" si="8"/>
        <v>2022</v>
      </c>
      <c r="B9" s="21">
        <f>SUMIF(Div15Monthly!$A$2:$A$307,'Ocala(15)'!$A9,Div15Monthly!C$2:C$307)</f>
        <v>8664759.0999999996</v>
      </c>
      <c r="C9" s="21">
        <f>SUMIF(Div15Monthly!$A$2:$A$307,'Ocala(15)'!$A9,Div15Monthly!E$2:E$307)/12</f>
        <v>50702.5</v>
      </c>
      <c r="D9" s="21">
        <f t="shared" si="0"/>
        <v>170.89411961934815</v>
      </c>
      <c r="E9" s="21">
        <f>SUMIF(Div15Monthly!$A$2:$A$307,'Ocala(15)'!$A9,Div15Monthly!D$2:D$307)</f>
        <v>9417233.0080175102</v>
      </c>
      <c r="F9" s="21">
        <f t="shared" si="1"/>
        <v>185.73508225467205</v>
      </c>
      <c r="H9" s="21">
        <f>SUMIF(Div15Monthly!$A$2:$A$307,'Ocala(15)'!$A9,Div15Monthly!F$2:F$307)</f>
        <v>11255197.700000001</v>
      </c>
      <c r="I9" s="21">
        <f>SUMIF(Div15Monthly!$A$2:$A$307,'Ocala(15)'!$A9,Div15Monthly!H$2:H$307)/12</f>
        <v>1664.75</v>
      </c>
      <c r="J9" s="21">
        <f t="shared" si="2"/>
        <v>6760.8936476948502</v>
      </c>
      <c r="K9" s="21">
        <f>SUMIF(Div15Monthly!$A$2:$A$307,'Ocala(15)'!$A9,Div15Monthly!G$2:G$307)</f>
        <v>11478967.250687154</v>
      </c>
      <c r="L9" s="21">
        <f t="shared" si="3"/>
        <v>6895.3099568626849</v>
      </c>
      <c r="N9" s="21">
        <f t="shared" si="4"/>
        <v>19919956.800000001</v>
      </c>
      <c r="O9" s="21">
        <f t="shared" si="5"/>
        <v>52367.25</v>
      </c>
      <c r="P9" s="21">
        <f t="shared" si="9"/>
        <v>380.38959082250835</v>
      </c>
      <c r="Q9" s="21">
        <f t="shared" si="6"/>
        <v>20896200.258704662</v>
      </c>
      <c r="R9" s="21">
        <f t="shared" si="7"/>
        <v>399.03184258682023</v>
      </c>
    </row>
    <row r="10" spans="1:19" x14ac:dyDescent="0.2">
      <c r="A10" s="34">
        <f t="shared" si="8"/>
        <v>2023</v>
      </c>
      <c r="B10" s="21">
        <f>SUMIF(Div15Monthly!$A$2:$A$307,'Ocala(15)'!$A10,Div15Monthly!C$2:C$307)</f>
        <v>9555716.5550486259</v>
      </c>
      <c r="C10" s="21">
        <f>SUMIF(Div15Monthly!$A$2:$A$307,'Ocala(15)'!$A10,Div15Monthly!E$2:E$307)/12</f>
        <v>51987.151777736733</v>
      </c>
      <c r="D10" s="21">
        <f t="shared" si="0"/>
        <v>183.80919570094278</v>
      </c>
      <c r="E10" s="21">
        <f>SUMIF(Div15Monthly!$A$2:$A$307,'Ocala(15)'!$A10,Div15Monthly!D$2:D$307)</f>
        <v>9555716.5550486259</v>
      </c>
      <c r="F10" s="21">
        <f t="shared" si="1"/>
        <v>183.80919570094278</v>
      </c>
      <c r="H10" s="21">
        <f>SUMIF(Div15Monthly!$A$2:$A$307,'Ocala(15)'!$A10,Div15Monthly!F$2:F$307)</f>
        <v>11626240.817410419</v>
      </c>
      <c r="I10" s="21">
        <f>SUMIF(Div15Monthly!$A$2:$A$307,'Ocala(15)'!$A10,Div15Monthly!H$2:H$307)/12</f>
        <v>1689.3769643961448</v>
      </c>
      <c r="J10" s="21">
        <f t="shared" si="2"/>
        <v>6881.9695440597725</v>
      </c>
      <c r="K10" s="21">
        <f>SUMIF(Div15Monthly!$A$2:$A$307,'Ocala(15)'!$A10,Div15Monthly!G$2:G$307)</f>
        <v>11626240.817410419</v>
      </c>
      <c r="L10" s="21">
        <f t="shared" si="3"/>
        <v>6881.9695440597725</v>
      </c>
      <c r="N10" s="21">
        <f t="shared" si="4"/>
        <v>21181957.372459047</v>
      </c>
      <c r="O10" s="21">
        <f t="shared" si="5"/>
        <v>53676.528742132876</v>
      </c>
      <c r="P10" s="21">
        <f t="shared" si="9"/>
        <v>394.62233994711494</v>
      </c>
      <c r="Q10" s="21">
        <f t="shared" si="6"/>
        <v>21181957.372459047</v>
      </c>
      <c r="R10" s="21">
        <f t="shared" si="7"/>
        <v>394.62233994711494</v>
      </c>
    </row>
    <row r="11" spans="1:19" x14ac:dyDescent="0.2">
      <c r="A11" s="34">
        <f t="shared" si="8"/>
        <v>2024</v>
      </c>
      <c r="B11" s="21">
        <f>SUMIF(Div15Monthly!$A$2:$A$307,'Ocala(15)'!$A11,Div15Monthly!C$2:C$307)</f>
        <v>9771165.7522662859</v>
      </c>
      <c r="C11" s="21">
        <f>SUMIF(Div15Monthly!$A$2:$A$307,'Ocala(15)'!$A11,Div15Monthly!E$2:E$307)/12</f>
        <v>53459.012146642599</v>
      </c>
      <c r="D11" s="21">
        <f t="shared" si="0"/>
        <v>182.77864404720293</v>
      </c>
      <c r="E11" s="21">
        <f>SUMIF(Div15Monthly!$A$2:$A$307,'Ocala(15)'!$A11,Div15Monthly!D$2:D$307)</f>
        <v>9771165.7522662859</v>
      </c>
      <c r="F11" s="21">
        <f t="shared" si="1"/>
        <v>182.77864404720293</v>
      </c>
      <c r="H11" s="21">
        <f>SUMIF(Div15Monthly!$A$2:$A$307,'Ocala(15)'!$A11,Div15Monthly!F$2:F$307)</f>
        <v>12028760.481994567</v>
      </c>
      <c r="I11" s="21">
        <f>SUMIF(Div15Monthly!$A$2:$A$307,'Ocala(15)'!$A11,Div15Monthly!H$2:H$307)/12</f>
        <v>1718.3336866593745</v>
      </c>
      <c r="J11" s="21">
        <f t="shared" si="2"/>
        <v>7000.2471437196646</v>
      </c>
      <c r="K11" s="21">
        <f>SUMIF(Div15Monthly!$A$2:$A$307,'Ocala(15)'!$A11,Div15Monthly!G$2:G$307)</f>
        <v>12028760.481994567</v>
      </c>
      <c r="L11" s="21">
        <f t="shared" si="3"/>
        <v>7000.2471437196646</v>
      </c>
      <c r="N11" s="21">
        <f t="shared" si="4"/>
        <v>21799926.234260853</v>
      </c>
      <c r="O11" s="21">
        <f t="shared" si="5"/>
        <v>55177.345833301973</v>
      </c>
      <c r="P11" s="21">
        <f t="shared" si="9"/>
        <v>395.08834477325712</v>
      </c>
      <c r="Q11" s="21">
        <f t="shared" si="6"/>
        <v>21799926.234260853</v>
      </c>
      <c r="R11" s="21">
        <f t="shared" si="7"/>
        <v>395.08834477325712</v>
      </c>
    </row>
    <row r="12" spans="1:19" x14ac:dyDescent="0.2">
      <c r="A12" s="34">
        <f t="shared" si="8"/>
        <v>2025</v>
      </c>
      <c r="B12" s="21">
        <f>SUMIF(Div15Monthly!$A$2:$A$307,'Ocala(15)'!$A12,Div15Monthly!C$2:C$307)</f>
        <v>9976939.1677143723</v>
      </c>
      <c r="C12" s="21">
        <f>SUMIF(Div15Monthly!$A$2:$A$307,'Ocala(15)'!$A12,Div15Monthly!E$2:E$307)/12</f>
        <v>55006.145760703053</v>
      </c>
      <c r="D12" s="21">
        <f t="shared" si="0"/>
        <v>181.37862651053072</v>
      </c>
      <c r="E12" s="21">
        <f>SUMIF(Div15Monthly!$A$2:$A$307,'Ocala(15)'!$A12,Div15Monthly!D$2:D$307)</f>
        <v>9976939.1677143723</v>
      </c>
      <c r="F12" s="21">
        <f t="shared" si="1"/>
        <v>181.37862651053072</v>
      </c>
      <c r="H12" s="21">
        <f>SUMIF(Div15Monthly!$A$2:$A$307,'Ocala(15)'!$A12,Div15Monthly!F$2:F$307)</f>
        <v>12322928.220489044</v>
      </c>
      <c r="I12" s="21">
        <f>SUMIF(Div15Monthly!$A$2:$A$307,'Ocala(15)'!$A12,Div15Monthly!H$2:H$307)/12</f>
        <v>1746.9234189740364</v>
      </c>
      <c r="J12" s="21">
        <f t="shared" si="2"/>
        <v>7054.0746587084323</v>
      </c>
      <c r="K12" s="21">
        <f>SUMIF(Div15Monthly!$A$2:$A$307,'Ocala(15)'!$A12,Div15Monthly!G$2:G$307)</f>
        <v>12322928.220489044</v>
      </c>
      <c r="L12" s="21">
        <f t="shared" si="3"/>
        <v>7054.0746587084323</v>
      </c>
      <c r="N12" s="21">
        <f t="shared" si="4"/>
        <v>22299867.388203416</v>
      </c>
      <c r="O12" s="21">
        <f t="shared" si="5"/>
        <v>56753.069179677092</v>
      </c>
      <c r="P12" s="21">
        <f t="shared" si="9"/>
        <v>392.92795456758938</v>
      </c>
      <c r="Q12" s="21">
        <f t="shared" si="6"/>
        <v>22299867.388203416</v>
      </c>
      <c r="R12" s="21">
        <f t="shared" si="7"/>
        <v>392.92795456758938</v>
      </c>
    </row>
    <row r="13" spans="1:19" x14ac:dyDescent="0.2">
      <c r="A13" s="34">
        <f t="shared" si="8"/>
        <v>2026</v>
      </c>
      <c r="B13" s="21">
        <f>SUMIF(Div15Monthly!$A$2:$A$307,'Ocala(15)'!$A13,Div15Monthly!C$2:C$307)</f>
        <v>10202285.901028002</v>
      </c>
      <c r="C13" s="21">
        <f>SUMIF(Div15Monthly!$A$2:$A$307,'Ocala(15)'!$A13,Div15Monthly!E$2:E$307)/12</f>
        <v>56618.368345816161</v>
      </c>
      <c r="D13" s="21">
        <f t="shared" si="0"/>
        <v>180.19392291056553</v>
      </c>
      <c r="E13" s="21">
        <f>SUMIF(Div15Monthly!$A$2:$A$307,'Ocala(15)'!$A13,Div15Monthly!D$2:D$307)</f>
        <v>10202285.901028002</v>
      </c>
      <c r="F13" s="21">
        <f t="shared" si="1"/>
        <v>180.19392291056553</v>
      </c>
      <c r="H13" s="21">
        <f>SUMIF(Div15Monthly!$A$2:$A$307,'Ocala(15)'!$A13,Div15Monthly!F$2:F$307)</f>
        <v>12575756.786851812</v>
      </c>
      <c r="I13" s="21">
        <f>SUMIF(Div15Monthly!$A$2:$A$307,'Ocala(15)'!$A13,Div15Monthly!H$2:H$307)/12</f>
        <v>1775.475680679104</v>
      </c>
      <c r="J13" s="21">
        <f t="shared" si="2"/>
        <v>7083.0352247019764</v>
      </c>
      <c r="K13" s="21">
        <f>SUMIF(Div15Monthly!$A$2:$A$307,'Ocala(15)'!$A13,Div15Monthly!G$2:G$307)</f>
        <v>12575756.786851812</v>
      </c>
      <c r="L13" s="21">
        <f t="shared" si="3"/>
        <v>7083.0352247019764</v>
      </c>
      <c r="N13" s="21">
        <f t="shared" si="4"/>
        <v>22778042.687879816</v>
      </c>
      <c r="O13" s="21">
        <f t="shared" si="5"/>
        <v>58393.844026495266</v>
      </c>
      <c r="P13" s="21">
        <f t="shared" si="9"/>
        <v>390.07609565050461</v>
      </c>
      <c r="Q13" s="21">
        <f t="shared" si="6"/>
        <v>22778042.687879816</v>
      </c>
      <c r="R13" s="21">
        <f t="shared" si="7"/>
        <v>390.07609565050461</v>
      </c>
    </row>
    <row r="14" spans="1:19" x14ac:dyDescent="0.2">
      <c r="A14" s="34">
        <f t="shared" si="8"/>
        <v>2027</v>
      </c>
      <c r="B14" s="21">
        <f>SUMIF(Div15Monthly!$A$2:$A$307,'Ocala(15)'!$A14,Div15Monthly!C$2:C$307)</f>
        <v>10425954.452204794</v>
      </c>
      <c r="C14" s="21">
        <f>SUMIF(Div15Monthly!$A$2:$A$307,'Ocala(15)'!$A14,Div15Monthly!E$2:E$307)/12</f>
        <v>58235.736879269018</v>
      </c>
      <c r="D14" s="21">
        <f t="shared" si="0"/>
        <v>179.03017993606372</v>
      </c>
      <c r="E14" s="21">
        <f>SUMIF(Div15Monthly!$A$2:$A$307,'Ocala(15)'!$A14,Div15Monthly!D$2:D$307)</f>
        <v>10425954.452204794</v>
      </c>
      <c r="F14" s="21">
        <f t="shared" si="1"/>
        <v>179.03017993606372</v>
      </c>
      <c r="H14" s="21">
        <f>SUMIF(Div15Monthly!$A$2:$A$307,'Ocala(15)'!$A14,Div15Monthly!F$2:F$307)</f>
        <v>12792856.596919745</v>
      </c>
      <c r="I14" s="21">
        <f>SUMIF(Div15Monthly!$A$2:$A$307,'Ocala(15)'!$A14,Div15Monthly!H$2:H$307)/12</f>
        <v>1804.287204992381</v>
      </c>
      <c r="J14" s="21">
        <f t="shared" si="2"/>
        <v>7090.2551220905907</v>
      </c>
      <c r="K14" s="21">
        <f>SUMIF(Div15Monthly!$A$2:$A$307,'Ocala(15)'!$A14,Div15Monthly!G$2:G$307)</f>
        <v>12792856.596919745</v>
      </c>
      <c r="L14" s="21">
        <f t="shared" si="3"/>
        <v>7090.2551220905907</v>
      </c>
      <c r="N14" s="21">
        <f t="shared" si="4"/>
        <v>23218811.049124539</v>
      </c>
      <c r="O14" s="21">
        <f t="shared" si="5"/>
        <v>60040.0240842614</v>
      </c>
      <c r="P14" s="21">
        <f t="shared" si="9"/>
        <v>386.72221411068693</v>
      </c>
      <c r="Q14" s="21">
        <f t="shared" si="6"/>
        <v>23218811.049124539</v>
      </c>
      <c r="R14" s="21">
        <f t="shared" si="7"/>
        <v>386.72221411068693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-0.10390800426627955</v>
      </c>
      <c r="C17" s="23">
        <f t="shared" si="11"/>
        <v>6.0342762291014651E-3</v>
      </c>
      <c r="D17" s="23">
        <f t="shared" si="11"/>
        <v>-0.10928283766580549</v>
      </c>
      <c r="E17" s="23">
        <f t="shared" si="11"/>
        <v>0.12947811894972894</v>
      </c>
      <c r="F17" s="23">
        <f t="shared" si="11"/>
        <v>0.12270341641174443</v>
      </c>
      <c r="H17" s="23">
        <f t="shared" ref="H17:L27" si="12">H4/H3-1</f>
        <v>-1.5976173375192859E-2</v>
      </c>
      <c r="I17" s="23">
        <f t="shared" si="12"/>
        <v>7.5753194934367052E-3</v>
      </c>
      <c r="J17" s="23">
        <f t="shared" si="12"/>
        <v>-2.3374424137810546E-2</v>
      </c>
      <c r="K17" s="23">
        <f t="shared" si="12"/>
        <v>3.7052348709114336E-2</v>
      </c>
      <c r="L17" s="23">
        <f t="shared" si="12"/>
        <v>2.925541013697841E-2</v>
      </c>
      <c r="N17" s="23">
        <f t="shared" ref="N17:R27" si="13">N4/N3-1</f>
        <v>-5.2380369240553337E-2</v>
      </c>
      <c r="O17" s="23">
        <f t="shared" si="13"/>
        <v>6.0892470745004257E-3</v>
      </c>
      <c r="P17" s="23">
        <f t="shared" si="13"/>
        <v>-5.8115735244235411E-2</v>
      </c>
      <c r="Q17" s="23">
        <f t="shared" si="13"/>
        <v>7.4119705074446651E-2</v>
      </c>
      <c r="R17" s="23">
        <f t="shared" si="13"/>
        <v>6.7618710962038975E-2</v>
      </c>
    </row>
    <row r="18" spans="1:18" x14ac:dyDescent="0.2">
      <c r="A18" s="34">
        <f t="shared" si="10"/>
        <v>2018</v>
      </c>
      <c r="B18" s="23">
        <f t="shared" si="11"/>
        <v>0.30083486335625653</v>
      </c>
      <c r="C18" s="23">
        <f t="shared" si="11"/>
        <v>4.6532445138066425E-2</v>
      </c>
      <c r="D18" s="23">
        <f t="shared" si="11"/>
        <v>0.24299525485293527</v>
      </c>
      <c r="E18" s="23">
        <f t="shared" si="11"/>
        <v>5.3935054240573654E-2</v>
      </c>
      <c r="F18" s="23">
        <f t="shared" si="11"/>
        <v>7.0734635480227404E-3</v>
      </c>
      <c r="H18" s="23">
        <f t="shared" si="12"/>
        <v>5.0280672146413741E-2</v>
      </c>
      <c r="I18" s="23">
        <f t="shared" si="12"/>
        <v>2.2497704315886269E-2</v>
      </c>
      <c r="J18" s="23">
        <f t="shared" si="12"/>
        <v>2.7171667685176759E-2</v>
      </c>
      <c r="K18" s="23">
        <f t="shared" si="12"/>
        <v>-2.6511050983268891E-4</v>
      </c>
      <c r="L18" s="23">
        <f t="shared" si="12"/>
        <v>-2.2261971571807648E-2</v>
      </c>
      <c r="N18" s="23">
        <f t="shared" si="13"/>
        <v>0.14837085573050213</v>
      </c>
      <c r="O18" s="23">
        <f t="shared" si="13"/>
        <v>4.5673830988167907E-2</v>
      </c>
      <c r="P18" s="23">
        <f t="shared" si="13"/>
        <v>9.8211336746646172E-2</v>
      </c>
      <c r="Q18" s="23">
        <f t="shared" si="13"/>
        <v>2.2592155335332986E-2</v>
      </c>
      <c r="R18" s="23">
        <f t="shared" si="13"/>
        <v>-2.207349459154262E-2</v>
      </c>
    </row>
    <row r="19" spans="1:18" x14ac:dyDescent="0.2">
      <c r="A19" s="34">
        <f t="shared" si="10"/>
        <v>2019</v>
      </c>
      <c r="B19" s="23">
        <f t="shared" si="11"/>
        <v>-7.789116440615329E-2</v>
      </c>
      <c r="C19" s="23">
        <f t="shared" si="11"/>
        <v>2.6580550261884328E-2</v>
      </c>
      <c r="D19" s="23">
        <f t="shared" si="11"/>
        <v>-0.10176669978930197</v>
      </c>
      <c r="E19" s="23">
        <f t="shared" si="11"/>
        <v>-2.6145739699690029E-4</v>
      </c>
      <c r="F19" s="23">
        <f t="shared" si="11"/>
        <v>-2.6147005855540306E-2</v>
      </c>
      <c r="H19" s="23">
        <f t="shared" si="12"/>
        <v>-7.7228413487570036E-3</v>
      </c>
      <c r="I19" s="23">
        <f t="shared" si="12"/>
        <v>1.1225864391558149E-2</v>
      </c>
      <c r="J19" s="23">
        <f t="shared" si="12"/>
        <v>-1.8738351546928045E-2</v>
      </c>
      <c r="K19" s="23">
        <f t="shared" si="12"/>
        <v>1.252978512141345E-2</v>
      </c>
      <c r="L19" s="23">
        <f t="shared" si="12"/>
        <v>1.2894455885381628E-3</v>
      </c>
      <c r="N19" s="23">
        <f t="shared" si="13"/>
        <v>-3.8840361444290261E-2</v>
      </c>
      <c r="O19" s="23">
        <f t="shared" si="13"/>
        <v>2.6044178832903997E-2</v>
      </c>
      <c r="P19" s="23">
        <f t="shared" si="13"/>
        <v>-6.3237569702893959E-2</v>
      </c>
      <c r="Q19" s="23">
        <f t="shared" si="13"/>
        <v>6.9701306838951815E-3</v>
      </c>
      <c r="R19" s="23">
        <f t="shared" si="13"/>
        <v>-1.8589889736234322E-2</v>
      </c>
    </row>
    <row r="20" spans="1:18" x14ac:dyDescent="0.2">
      <c r="A20" s="34">
        <f t="shared" si="10"/>
        <v>2020</v>
      </c>
      <c r="B20" s="23">
        <f t="shared" si="11"/>
        <v>3.3577503510284767E-3</v>
      </c>
      <c r="C20" s="23">
        <f t="shared" si="11"/>
        <v>5.9536697111530978E-2</v>
      </c>
      <c r="D20" s="23">
        <f t="shared" si="11"/>
        <v>-5.3022181217182607E-2</v>
      </c>
      <c r="E20" s="23">
        <f t="shared" si="11"/>
        <v>8.5220332717636182E-2</v>
      </c>
      <c r="F20" s="23">
        <f t="shared" si="11"/>
        <v>2.4240439879168685E-2</v>
      </c>
      <c r="H20" s="23">
        <f t="shared" si="12"/>
        <v>-5.5622702151260528E-2</v>
      </c>
      <c r="I20" s="23">
        <f t="shared" si="12"/>
        <v>3.4080817051509893E-2</v>
      </c>
      <c r="J20" s="23">
        <f t="shared" si="12"/>
        <v>-8.6747106922013373E-2</v>
      </c>
      <c r="K20" s="23">
        <f t="shared" si="12"/>
        <v>-3.5240812852122549E-2</v>
      </c>
      <c r="L20" s="23">
        <f t="shared" si="12"/>
        <v>-6.7036955681365584E-2</v>
      </c>
      <c r="N20" s="23">
        <f t="shared" si="13"/>
        <v>-3.0529352429241152E-2</v>
      </c>
      <c r="O20" s="23">
        <f t="shared" si="13"/>
        <v>5.8660312133934189E-2</v>
      </c>
      <c r="P20" s="23">
        <f t="shared" si="13"/>
        <v>-8.4247669947498549E-2</v>
      </c>
      <c r="Q20" s="23">
        <f t="shared" si="13"/>
        <v>1.6741057495091027E-2</v>
      </c>
      <c r="R20" s="23">
        <f t="shared" si="13"/>
        <v>-3.9596510947262131E-2</v>
      </c>
    </row>
    <row r="21" spans="1:18" x14ac:dyDescent="0.2">
      <c r="A21" s="34">
        <f t="shared" si="10"/>
        <v>2021</v>
      </c>
      <c r="B21" s="23">
        <f t="shared" si="11"/>
        <v>0.16182883416845995</v>
      </c>
      <c r="C21" s="23">
        <f t="shared" si="11"/>
        <v>7.096613917903194E-2</v>
      </c>
      <c r="D21" s="23">
        <f t="shared" si="11"/>
        <v>8.4841800002267487E-2</v>
      </c>
      <c r="E21" s="23">
        <f t="shared" si="11"/>
        <v>9.8713035343531708E-3</v>
      </c>
      <c r="F21" s="23">
        <f t="shared" si="11"/>
        <v>-5.7046468053147059E-2</v>
      </c>
      <c r="H21" s="23">
        <f t="shared" si="12"/>
        <v>0.10765193027798992</v>
      </c>
      <c r="I21" s="23">
        <f t="shared" si="12"/>
        <v>3.4782608695652195E-2</v>
      </c>
      <c r="J21" s="23">
        <f t="shared" si="12"/>
        <v>7.0419932621586856E-2</v>
      </c>
      <c r="K21" s="23">
        <f t="shared" si="12"/>
        <v>6.8218964279592731E-2</v>
      </c>
      <c r="L21" s="23">
        <f t="shared" si="12"/>
        <v>3.2312444471875201E-2</v>
      </c>
      <c r="N21" s="23">
        <f t="shared" si="13"/>
        <v>0.13150728432940229</v>
      </c>
      <c r="O21" s="23">
        <f t="shared" si="13"/>
        <v>6.9749349275629147E-2</v>
      </c>
      <c r="P21" s="23">
        <f t="shared" si="13"/>
        <v>5.7731220024197283E-2</v>
      </c>
      <c r="Q21" s="23">
        <f t="shared" si="13"/>
        <v>4.1344740903724864E-2</v>
      </c>
      <c r="R21" s="23">
        <f t="shared" si="13"/>
        <v>-2.6552582986975604E-2</v>
      </c>
    </row>
    <row r="22" spans="1:18" x14ac:dyDescent="0.2">
      <c r="A22" s="34">
        <f t="shared" si="10"/>
        <v>2022</v>
      </c>
      <c r="B22" s="23">
        <f t="shared" si="11"/>
        <v>-5.1627818025642536E-2</v>
      </c>
      <c r="C22" s="23">
        <f t="shared" si="11"/>
        <v>6.1163908950905288E-2</v>
      </c>
      <c r="D22" s="23">
        <f t="shared" si="11"/>
        <v>-0.10629057964104405</v>
      </c>
      <c r="E22" s="23">
        <f t="shared" si="11"/>
        <v>6.1331130671676171E-2</v>
      </c>
      <c r="F22" s="23">
        <f t="shared" si="11"/>
        <v>1.5758330957216238E-4</v>
      </c>
      <c r="H22" s="23">
        <f t="shared" si="12"/>
        <v>1.6596837340146608E-2</v>
      </c>
      <c r="I22" s="23">
        <f t="shared" si="12"/>
        <v>3.6258948023653925E-2</v>
      </c>
      <c r="J22" s="23">
        <f t="shared" si="12"/>
        <v>-1.8974128735879003E-2</v>
      </c>
      <c r="K22" s="23">
        <f t="shared" si="12"/>
        <v>4.4306297802592987E-2</v>
      </c>
      <c r="L22" s="23">
        <f t="shared" si="12"/>
        <v>7.7657710886713804E-3</v>
      </c>
      <c r="N22" s="23">
        <f t="shared" si="13"/>
        <v>-1.4249089997026343E-2</v>
      </c>
      <c r="O22" s="23">
        <f t="shared" si="13"/>
        <v>6.0353773545109179E-2</v>
      </c>
      <c r="P22" s="23">
        <f t="shared" si="13"/>
        <v>-7.0356578533892433E-2</v>
      </c>
      <c r="Q22" s="23">
        <f t="shared" si="13"/>
        <v>5.1910730737638744E-2</v>
      </c>
      <c r="R22" s="23">
        <f t="shared" si="13"/>
        <v>-7.9624772581726733E-3</v>
      </c>
    </row>
    <row r="23" spans="1:18" x14ac:dyDescent="0.2">
      <c r="A23" s="34">
        <f t="shared" si="10"/>
        <v>2023</v>
      </c>
      <c r="B23" s="23">
        <f t="shared" si="11"/>
        <v>0.10282541554428515</v>
      </c>
      <c r="C23" s="23">
        <f t="shared" si="11"/>
        <v>2.5337050002203654E-2</v>
      </c>
      <c r="D23" s="23">
        <f t="shared" si="11"/>
        <v>7.557355461008175E-2</v>
      </c>
      <c r="E23" s="23">
        <f t="shared" si="11"/>
        <v>1.4705332969165763E-2</v>
      </c>
      <c r="F23" s="23">
        <f t="shared" si="11"/>
        <v>-1.0368997231705368E-2</v>
      </c>
      <c r="H23" s="23">
        <f t="shared" si="12"/>
        <v>3.2966379383137623E-2</v>
      </c>
      <c r="I23" s="23">
        <f t="shared" si="12"/>
        <v>1.4793190807115053E-2</v>
      </c>
      <c r="J23" s="23">
        <f t="shared" si="12"/>
        <v>1.790826814828006E-2</v>
      </c>
      <c r="K23" s="23">
        <f t="shared" si="12"/>
        <v>1.2829862086630506E-2</v>
      </c>
      <c r="L23" s="23">
        <f t="shared" si="12"/>
        <v>-1.934708212737446E-3</v>
      </c>
      <c r="N23" s="23">
        <f t="shared" si="13"/>
        <v>6.3353579785828007E-2</v>
      </c>
      <c r="O23" s="23">
        <f t="shared" si="13"/>
        <v>2.5001861700449712E-2</v>
      </c>
      <c r="P23" s="23">
        <f t="shared" si="13"/>
        <v>3.7416242368334629E-2</v>
      </c>
      <c r="Q23" s="23">
        <f t="shared" si="13"/>
        <v>1.3675075382920232E-2</v>
      </c>
      <c r="R23" s="23">
        <f t="shared" si="13"/>
        <v>-1.1050503165661252E-2</v>
      </c>
    </row>
    <row r="24" spans="1:18" x14ac:dyDescent="0.2">
      <c r="A24" s="34">
        <f t="shared" si="10"/>
        <v>2024</v>
      </c>
      <c r="B24" s="23">
        <f t="shared" si="11"/>
        <v>2.2546629127862872E-2</v>
      </c>
      <c r="C24" s="23">
        <f t="shared" si="11"/>
        <v>2.8312002457810737E-2</v>
      </c>
      <c r="D24" s="23">
        <f t="shared" si="11"/>
        <v>-5.6066381761256112E-3</v>
      </c>
      <c r="E24" s="23">
        <f t="shared" si="11"/>
        <v>2.2546629127862872E-2</v>
      </c>
      <c r="F24" s="23">
        <f t="shared" si="11"/>
        <v>-5.6066381761256112E-3</v>
      </c>
      <c r="H24" s="23">
        <f t="shared" si="12"/>
        <v>3.4621652080470522E-2</v>
      </c>
      <c r="I24" s="23">
        <f t="shared" si="12"/>
        <v>1.7140474194627275E-2</v>
      </c>
      <c r="J24" s="23">
        <f t="shared" si="12"/>
        <v>1.7186591556770825E-2</v>
      </c>
      <c r="K24" s="23">
        <f t="shared" si="12"/>
        <v>3.4621652080470522E-2</v>
      </c>
      <c r="L24" s="23">
        <f t="shared" si="12"/>
        <v>1.7186591556770825E-2</v>
      </c>
      <c r="N24" s="23">
        <f t="shared" si="13"/>
        <v>2.9174303910425969E-2</v>
      </c>
      <c r="O24" s="23">
        <f t="shared" si="13"/>
        <v>2.796039770714609E-2</v>
      </c>
      <c r="P24" s="23">
        <f t="shared" si="13"/>
        <v>1.1808881022921103E-3</v>
      </c>
      <c r="Q24" s="23">
        <f t="shared" si="13"/>
        <v>2.9174303910425969E-2</v>
      </c>
      <c r="R24" s="23">
        <f t="shared" si="13"/>
        <v>1.1808881022921103E-3</v>
      </c>
    </row>
    <row r="25" spans="1:18" x14ac:dyDescent="0.2">
      <c r="A25" s="34">
        <f t="shared" si="10"/>
        <v>2025</v>
      </c>
      <c r="B25" s="23">
        <f t="shared" si="11"/>
        <v>2.1059249291760285E-2</v>
      </c>
      <c r="C25" s="23">
        <f t="shared" si="11"/>
        <v>2.8940557483863261E-2</v>
      </c>
      <c r="D25" s="23">
        <f t="shared" si="11"/>
        <v>-7.6596341108136068E-3</v>
      </c>
      <c r="E25" s="23">
        <f t="shared" si="11"/>
        <v>2.1059249291760285E-2</v>
      </c>
      <c r="F25" s="23">
        <f t="shared" si="11"/>
        <v>-7.6596341108136068E-3</v>
      </c>
      <c r="H25" s="23">
        <f t="shared" si="12"/>
        <v>2.4455365865402756E-2</v>
      </c>
      <c r="I25" s="23">
        <f t="shared" si="12"/>
        <v>1.663805612182534E-2</v>
      </c>
      <c r="J25" s="23">
        <f t="shared" si="12"/>
        <v>7.6893735154850429E-3</v>
      </c>
      <c r="K25" s="23">
        <f t="shared" si="12"/>
        <v>2.4455365865402756E-2</v>
      </c>
      <c r="L25" s="23">
        <f t="shared" si="12"/>
        <v>7.6893735154850429E-3</v>
      </c>
      <c r="N25" s="23">
        <f t="shared" si="13"/>
        <v>2.2933158056142933E-2</v>
      </c>
      <c r="O25" s="23">
        <f t="shared" si="13"/>
        <v>2.8557432811929573E-2</v>
      </c>
      <c r="P25" s="23">
        <f t="shared" si="13"/>
        <v>-5.4681193060949207E-3</v>
      </c>
      <c r="Q25" s="23">
        <f t="shared" si="13"/>
        <v>2.2933158056142933E-2</v>
      </c>
      <c r="R25" s="23">
        <f t="shared" si="13"/>
        <v>-5.4681193060949207E-3</v>
      </c>
    </row>
    <row r="26" spans="1:18" x14ac:dyDescent="0.2">
      <c r="A26" s="34">
        <f t="shared" si="10"/>
        <v>2026</v>
      </c>
      <c r="B26" s="23">
        <f t="shared" si="11"/>
        <v>2.2586760280433271E-2</v>
      </c>
      <c r="C26" s="23">
        <f t="shared" si="11"/>
        <v>2.9309862794729691E-2</v>
      </c>
      <c r="D26" s="23">
        <f t="shared" si="11"/>
        <v>-6.5316604428935499E-3</v>
      </c>
      <c r="E26" s="23">
        <f t="shared" si="11"/>
        <v>2.2586760280433271E-2</v>
      </c>
      <c r="F26" s="23">
        <f t="shared" si="11"/>
        <v>-6.5316604428935499E-3</v>
      </c>
      <c r="H26" s="23">
        <f t="shared" si="12"/>
        <v>2.0516922750746458E-2</v>
      </c>
      <c r="I26" s="23">
        <f t="shared" si="12"/>
        <v>1.6344312174735309E-2</v>
      </c>
      <c r="J26" s="23">
        <f t="shared" si="12"/>
        <v>4.1055088576062992E-3</v>
      </c>
      <c r="K26" s="23">
        <f t="shared" si="12"/>
        <v>2.0516922750746458E-2</v>
      </c>
      <c r="L26" s="23">
        <f t="shared" si="12"/>
        <v>4.1055088576062992E-3</v>
      </c>
      <c r="N26" s="23">
        <f t="shared" si="13"/>
        <v>2.144296606576912E-2</v>
      </c>
      <c r="O26" s="23">
        <f t="shared" si="13"/>
        <v>2.891076853700314E-2</v>
      </c>
      <c r="P26" s="23">
        <f t="shared" si="13"/>
        <v>-7.2579690091614246E-3</v>
      </c>
      <c r="Q26" s="23">
        <f t="shared" si="13"/>
        <v>2.144296606576912E-2</v>
      </c>
      <c r="R26" s="23">
        <f t="shared" si="13"/>
        <v>-7.2579690091614246E-3</v>
      </c>
    </row>
    <row r="27" spans="1:18" x14ac:dyDescent="0.2">
      <c r="A27" s="34">
        <f t="shared" si="10"/>
        <v>2027</v>
      </c>
      <c r="B27" s="23">
        <f t="shared" si="11"/>
        <v>2.192337612831019E-2</v>
      </c>
      <c r="C27" s="23">
        <f t="shared" si="11"/>
        <v>2.856614524060852E-2</v>
      </c>
      <c r="D27" s="23">
        <f t="shared" si="11"/>
        <v>-6.4582809214903669E-3</v>
      </c>
      <c r="E27" s="23">
        <f t="shared" si="11"/>
        <v>2.192337612831019E-2</v>
      </c>
      <c r="F27" s="23">
        <f t="shared" si="11"/>
        <v>-6.4582809214903669E-3</v>
      </c>
      <c r="H27" s="23">
        <f t="shared" si="12"/>
        <v>1.7263359473913775E-2</v>
      </c>
      <c r="I27" s="23">
        <f t="shared" si="12"/>
        <v>1.6227495891274035E-2</v>
      </c>
      <c r="J27" s="23">
        <f t="shared" si="12"/>
        <v>1.0193225304646614E-3</v>
      </c>
      <c r="K27" s="23">
        <f t="shared" si="12"/>
        <v>1.7263359473913775E-2</v>
      </c>
      <c r="L27" s="23">
        <f t="shared" si="12"/>
        <v>1.0193225304646614E-3</v>
      </c>
      <c r="N27" s="23">
        <f t="shared" si="13"/>
        <v>1.9350581052306914E-2</v>
      </c>
      <c r="O27" s="23">
        <f t="shared" si="13"/>
        <v>2.8190986313886279E-2</v>
      </c>
      <c r="P27" s="23">
        <f t="shared" si="13"/>
        <v>-8.5980186358884936E-3</v>
      </c>
      <c r="Q27" s="23">
        <f t="shared" si="13"/>
        <v>1.9350581052306914E-2</v>
      </c>
      <c r="R27" s="23">
        <f t="shared" si="13"/>
        <v>-8.5980186358884936E-3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3.8765743529611596E-2</v>
      </c>
      <c r="C29" s="24">
        <f>AVERAGE(C17:C21)</f>
        <v>4.1930021583923026E-2</v>
      </c>
      <c r="D29" s="24">
        <f>AVERAGE(D17:D21)</f>
        <v>1.2753067236582538E-2</v>
      </c>
      <c r="E29" s="24">
        <f>AVERAGE(E17:E21)</f>
        <v>5.5648670409059006E-2</v>
      </c>
      <c r="F29" s="24">
        <f>AVERAGE(F17:F21)</f>
        <v>1.4164769186049697E-2</v>
      </c>
      <c r="H29" s="24">
        <f>AVERAGE(H17:H21)</f>
        <v>1.5722177109838652E-2</v>
      </c>
      <c r="I29" s="24">
        <f>AVERAGE(I17:I21)</f>
        <v>2.2032462789608642E-2</v>
      </c>
      <c r="J29" s="24">
        <f>AVERAGE(J17:J21)</f>
        <v>-6.25365645999767E-3</v>
      </c>
      <c r="K29" s="24">
        <f>AVERAGE(K17:K21)</f>
        <v>1.6459034949633057E-2</v>
      </c>
      <c r="L29" s="24">
        <f>AVERAGE(L17:L21)</f>
        <v>-5.2883254111562913E-3</v>
      </c>
      <c r="N29" s="24">
        <f>AVERAGE(N17:N21)</f>
        <v>3.1625611389163935E-2</v>
      </c>
      <c r="O29" s="24">
        <f>AVERAGE(O17:O21)</f>
        <v>4.124338366102713E-2</v>
      </c>
      <c r="P29" s="24">
        <f>AVERAGE(P17:P21)</f>
        <v>-9.9316836247568922E-3</v>
      </c>
      <c r="Q29" s="24">
        <f>AVERAGE(Q17:Q21)</f>
        <v>3.2353557898498142E-2</v>
      </c>
      <c r="R29" s="24">
        <f>AVERAGE(R17:R21)</f>
        <v>-7.8387534599951396E-3</v>
      </c>
    </row>
    <row r="30" spans="1:18" x14ac:dyDescent="0.2">
      <c r="A30" s="42" t="s">
        <v>66</v>
      </c>
      <c r="B30" s="24">
        <f>AVERAGE(B23:B27)</f>
        <v>3.8188286074530356E-2</v>
      </c>
      <c r="C30" s="24">
        <f>AVERAGE(C23:C27)</f>
        <v>2.8093123595843171E-2</v>
      </c>
      <c r="D30" s="24">
        <f>AVERAGE(D23:D27)</f>
        <v>9.8634681917517224E-3</v>
      </c>
      <c r="E30" s="24">
        <f>AVERAGE(E23:E27)</f>
        <v>2.0564269559506475E-2</v>
      </c>
      <c r="F30" s="24">
        <f>AVERAGE(F23:F27)</f>
        <v>-7.3250421766057009E-3</v>
      </c>
      <c r="H30" s="24">
        <f>AVERAGE(H23:H27)</f>
        <v>2.5964735910734227E-2</v>
      </c>
      <c r="I30" s="24">
        <f>AVERAGE(I23:I27)</f>
        <v>1.6228705837915403E-2</v>
      </c>
      <c r="J30" s="24">
        <f>AVERAGE(J23:J27)</f>
        <v>9.5818129217213784E-3</v>
      </c>
      <c r="K30" s="24">
        <f>AVERAGE(K23:K27)</f>
        <v>2.1937432451432804E-2</v>
      </c>
      <c r="L30" s="24">
        <f>AVERAGE(L23:L27)</f>
        <v>5.6132176495178763E-3</v>
      </c>
      <c r="N30" s="24">
        <f>AVERAGE(N23:N27)</f>
        <v>3.125091777409459E-2</v>
      </c>
      <c r="O30" s="24">
        <f>AVERAGE(O23:O27)</f>
        <v>2.7724289414082958E-2</v>
      </c>
      <c r="P30" s="24">
        <f>AVERAGE(P23:P27)</f>
        <v>3.45460470389638E-3</v>
      </c>
      <c r="Q30" s="24">
        <f>AVERAGE(Q23:Q27)</f>
        <v>2.1315216893513032E-2</v>
      </c>
      <c r="R30" s="24">
        <f>AVERAGE(R23:R27)</f>
        <v>-6.2387444029027963E-3</v>
      </c>
    </row>
  </sheetData>
  <mergeCells count="3">
    <mergeCell ref="B1:F1"/>
    <mergeCell ref="H1:L1"/>
    <mergeCell ref="N1:R1"/>
  </mergeCells>
  <pageMargins left="0.7" right="0.7" top="0.75" bottom="0.75" header="0.3" footer="0.3"/>
  <ignoredErrors>
    <ignoredError sqref="P3:P14" 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N27" sqref="N27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1658902.6999999997</v>
      </c>
      <c r="D2" s="14">
        <v>1711758.8698060508</v>
      </c>
      <c r="E2" s="14">
        <v>38513</v>
      </c>
      <c r="F2" s="14">
        <v>1157126.8999999999</v>
      </c>
      <c r="G2" s="14">
        <v>1174050.737216522</v>
      </c>
      <c r="H2" s="14">
        <v>1372</v>
      </c>
    </row>
    <row r="3" spans="1:8" x14ac:dyDescent="0.2">
      <c r="A3" s="2">
        <v>2014</v>
      </c>
      <c r="B3" s="2">
        <v>2</v>
      </c>
      <c r="C3" s="14">
        <v>1681365</v>
      </c>
      <c r="D3" s="14">
        <v>1300386.8159303805</v>
      </c>
      <c r="E3" s="14">
        <v>38606</v>
      </c>
      <c r="F3" s="14">
        <v>1065306.9000000001</v>
      </c>
      <c r="G3" s="14">
        <v>943370.93115391547</v>
      </c>
      <c r="H3" s="14">
        <v>1376</v>
      </c>
    </row>
    <row r="4" spans="1:8" x14ac:dyDescent="0.2">
      <c r="A4" s="2">
        <v>2014</v>
      </c>
      <c r="B4" s="2">
        <v>3</v>
      </c>
      <c r="C4" s="14">
        <v>914964.59999999974</v>
      </c>
      <c r="D4" s="14">
        <v>803677.06902847742</v>
      </c>
      <c r="E4" s="14">
        <v>38705</v>
      </c>
      <c r="F4" s="14">
        <v>875180.19999999984</v>
      </c>
      <c r="G4" s="14">
        <v>839524.51030652667</v>
      </c>
      <c r="H4" s="14">
        <v>1382</v>
      </c>
    </row>
    <row r="5" spans="1:8" x14ac:dyDescent="0.2">
      <c r="A5" s="2">
        <v>2014</v>
      </c>
      <c r="B5" s="2">
        <v>4</v>
      </c>
      <c r="C5" s="14">
        <v>686591.79999999993</v>
      </c>
      <c r="D5" s="14">
        <v>581860.82430035842</v>
      </c>
      <c r="E5" s="14">
        <v>38730</v>
      </c>
      <c r="F5" s="14">
        <v>891853.50000000023</v>
      </c>
      <c r="G5" s="14">
        <v>858147.03936144721</v>
      </c>
      <c r="H5" s="14">
        <v>1390</v>
      </c>
    </row>
    <row r="6" spans="1:8" x14ac:dyDescent="0.2">
      <c r="A6" s="2">
        <v>2014</v>
      </c>
      <c r="B6" s="2">
        <v>5</v>
      </c>
      <c r="C6" s="14">
        <v>413121.89999999997</v>
      </c>
      <c r="D6" s="14">
        <v>392413.46953824046</v>
      </c>
      <c r="E6" s="14">
        <v>38539</v>
      </c>
      <c r="F6" s="14">
        <v>733682.6</v>
      </c>
      <c r="G6" s="14">
        <v>727085.3104733295</v>
      </c>
      <c r="H6" s="14">
        <v>1370</v>
      </c>
    </row>
    <row r="7" spans="1:8" x14ac:dyDescent="0.2">
      <c r="A7" s="2">
        <v>2014</v>
      </c>
      <c r="B7" s="2">
        <v>6</v>
      </c>
      <c r="C7" s="14">
        <v>378117.79999999993</v>
      </c>
      <c r="D7" s="14">
        <v>376976.36919311638</v>
      </c>
      <c r="E7" s="14">
        <v>38463</v>
      </c>
      <c r="F7" s="14">
        <v>1205670.8999999999</v>
      </c>
      <c r="G7" s="14">
        <v>1205302.5250861284</v>
      </c>
      <c r="H7" s="14">
        <v>1386</v>
      </c>
    </row>
    <row r="8" spans="1:8" x14ac:dyDescent="0.2">
      <c r="A8" s="2">
        <v>2014</v>
      </c>
      <c r="B8" s="2">
        <v>7</v>
      </c>
      <c r="C8" s="14">
        <v>321704.5</v>
      </c>
      <c r="D8" s="14">
        <v>321704.5</v>
      </c>
      <c r="E8" s="14">
        <v>38428</v>
      </c>
      <c r="F8" s="14">
        <v>740580.3</v>
      </c>
      <c r="G8" s="14">
        <v>740580.3</v>
      </c>
      <c r="H8" s="14">
        <v>1381</v>
      </c>
    </row>
    <row r="9" spans="1:8" x14ac:dyDescent="0.2">
      <c r="A9" s="2">
        <v>2014</v>
      </c>
      <c r="B9" s="2">
        <v>8</v>
      </c>
      <c r="C9" s="14">
        <v>287720.80000000005</v>
      </c>
      <c r="D9" s="14">
        <v>287720.80000000005</v>
      </c>
      <c r="E9" s="14">
        <v>38305</v>
      </c>
      <c r="F9" s="14">
        <v>681574</v>
      </c>
      <c r="G9" s="14">
        <v>681574</v>
      </c>
      <c r="H9" s="14">
        <v>1392</v>
      </c>
    </row>
    <row r="10" spans="1:8" x14ac:dyDescent="0.2">
      <c r="A10" s="2">
        <v>2014</v>
      </c>
      <c r="B10" s="2">
        <v>9</v>
      </c>
      <c r="C10" s="14">
        <v>301905.39999999997</v>
      </c>
      <c r="D10" s="14">
        <v>301905.39999999997</v>
      </c>
      <c r="E10" s="14">
        <v>38326</v>
      </c>
      <c r="F10" s="14">
        <v>745140.39999999991</v>
      </c>
      <c r="G10" s="14">
        <v>745140.39999999991</v>
      </c>
      <c r="H10" s="14">
        <v>1388</v>
      </c>
    </row>
    <row r="11" spans="1:8" x14ac:dyDescent="0.2">
      <c r="A11" s="2">
        <v>2014</v>
      </c>
      <c r="B11" s="2">
        <v>10</v>
      </c>
      <c r="C11" s="14">
        <v>357788.80000000005</v>
      </c>
      <c r="D11" s="14">
        <v>351962.44370317308</v>
      </c>
      <c r="E11" s="14">
        <v>38431</v>
      </c>
      <c r="F11" s="14">
        <v>840571.5</v>
      </c>
      <c r="G11" s="14">
        <v>838677.04626445123</v>
      </c>
      <c r="H11" s="14">
        <v>1399</v>
      </c>
    </row>
    <row r="12" spans="1:8" x14ac:dyDescent="0.2">
      <c r="A12" s="2">
        <v>2014</v>
      </c>
      <c r="B12" s="2">
        <v>11</v>
      </c>
      <c r="C12" s="14">
        <v>559910.29999999993</v>
      </c>
      <c r="D12" s="14">
        <v>496680.97940340725</v>
      </c>
      <c r="E12" s="14">
        <v>38513</v>
      </c>
      <c r="F12" s="14">
        <v>817069.5</v>
      </c>
      <c r="G12" s="14">
        <v>796500.10745139269</v>
      </c>
      <c r="H12" s="14">
        <v>1404</v>
      </c>
    </row>
    <row r="13" spans="1:8" x14ac:dyDescent="0.2">
      <c r="A13" s="2">
        <v>2014</v>
      </c>
      <c r="B13" s="2">
        <v>12</v>
      </c>
      <c r="C13" s="14">
        <v>992983.10000000009</v>
      </c>
      <c r="D13" s="14">
        <v>669307.0531144269</v>
      </c>
      <c r="E13" s="14">
        <v>38642</v>
      </c>
      <c r="F13" s="14">
        <v>937831.30000000016</v>
      </c>
      <c r="G13" s="14">
        <v>832628.20763988327</v>
      </c>
      <c r="H13" s="14">
        <v>1409</v>
      </c>
    </row>
    <row r="14" spans="1:8" x14ac:dyDescent="0.2">
      <c r="A14" s="2">
        <v>2015</v>
      </c>
      <c r="B14" s="2">
        <v>1</v>
      </c>
      <c r="C14" s="14">
        <v>1381659</v>
      </c>
      <c r="D14" s="14">
        <v>1317550.2622816609</v>
      </c>
      <c r="E14" s="14">
        <v>38636</v>
      </c>
      <c r="F14" s="14">
        <v>1201144.3999999999</v>
      </c>
      <c r="G14" s="14">
        <v>1180501.6032720814</v>
      </c>
      <c r="H14" s="14">
        <v>1405</v>
      </c>
    </row>
    <row r="15" spans="1:8" x14ac:dyDescent="0.2">
      <c r="A15" s="2">
        <v>2015</v>
      </c>
      <c r="B15" s="2">
        <v>2</v>
      </c>
      <c r="C15" s="14">
        <v>1617869.1</v>
      </c>
      <c r="D15" s="14">
        <v>1306937.9883022404</v>
      </c>
      <c r="E15" s="14">
        <v>38759</v>
      </c>
      <c r="F15" s="14">
        <v>1188578.2</v>
      </c>
      <c r="G15" s="14">
        <v>1088487.3300377389</v>
      </c>
      <c r="H15" s="14">
        <v>1408</v>
      </c>
    </row>
    <row r="16" spans="1:8" x14ac:dyDescent="0.2">
      <c r="A16" s="2">
        <v>2015</v>
      </c>
      <c r="B16" s="2">
        <v>3</v>
      </c>
      <c r="C16" s="14">
        <v>1397909.7999999998</v>
      </c>
      <c r="D16" s="14">
        <v>1169908.7157616222</v>
      </c>
      <c r="E16" s="14">
        <v>38855</v>
      </c>
      <c r="F16" s="14">
        <v>1223702.7</v>
      </c>
      <c r="G16" s="14">
        <v>1150528.9648476234</v>
      </c>
      <c r="H16" s="14">
        <v>1406</v>
      </c>
    </row>
    <row r="17" spans="1:8" x14ac:dyDescent="0.2">
      <c r="A17" s="2">
        <v>2015</v>
      </c>
      <c r="B17" s="2">
        <v>4</v>
      </c>
      <c r="C17" s="14">
        <v>516783.30000000005</v>
      </c>
      <c r="D17" s="14">
        <v>581517.4621982344</v>
      </c>
      <c r="E17" s="14">
        <v>38866</v>
      </c>
      <c r="F17" s="14">
        <v>894695.70000000007</v>
      </c>
      <c r="G17" s="14">
        <v>915556.25557900139</v>
      </c>
      <c r="H17" s="14">
        <v>1411</v>
      </c>
    </row>
    <row r="18" spans="1:8" x14ac:dyDescent="0.2">
      <c r="A18" s="2">
        <v>2015</v>
      </c>
      <c r="B18" s="2">
        <v>5</v>
      </c>
      <c r="C18" s="14">
        <v>335580.09999999992</v>
      </c>
      <c r="D18" s="14">
        <v>357160.90236788325</v>
      </c>
      <c r="E18" s="14">
        <v>38720</v>
      </c>
      <c r="F18" s="14">
        <v>722542.1</v>
      </c>
      <c r="G18" s="14">
        <v>729531.2831190608</v>
      </c>
      <c r="H18" s="14">
        <v>1411</v>
      </c>
    </row>
    <row r="19" spans="1:8" x14ac:dyDescent="0.2">
      <c r="A19" s="2">
        <v>2015</v>
      </c>
      <c r="B19" s="2">
        <v>6</v>
      </c>
      <c r="C19" s="14">
        <v>345822.6</v>
      </c>
      <c r="D19" s="14">
        <v>346199.73528982571</v>
      </c>
      <c r="E19" s="14">
        <v>38657</v>
      </c>
      <c r="F19" s="14">
        <v>814604</v>
      </c>
      <c r="G19" s="14">
        <v>814727.08903681079</v>
      </c>
      <c r="H19" s="14">
        <v>1418</v>
      </c>
    </row>
    <row r="20" spans="1:8" x14ac:dyDescent="0.2">
      <c r="A20" s="2">
        <v>2015</v>
      </c>
      <c r="B20" s="2">
        <v>7</v>
      </c>
      <c r="C20" s="14">
        <v>298210.89999999997</v>
      </c>
      <c r="D20" s="14">
        <v>298210.89999999997</v>
      </c>
      <c r="E20" s="14">
        <v>38545</v>
      </c>
      <c r="F20" s="14">
        <v>681154.4</v>
      </c>
      <c r="G20" s="14">
        <v>681154.4</v>
      </c>
      <c r="H20" s="14">
        <v>1423</v>
      </c>
    </row>
    <row r="21" spans="1:8" x14ac:dyDescent="0.2">
      <c r="A21" s="2">
        <v>2015</v>
      </c>
      <c r="B21" s="2">
        <v>8</v>
      </c>
      <c r="C21" s="14">
        <v>302261.5</v>
      </c>
      <c r="D21" s="14">
        <v>302261.5</v>
      </c>
      <c r="E21" s="14">
        <v>38579</v>
      </c>
      <c r="F21" s="14">
        <v>699115.4</v>
      </c>
      <c r="G21" s="14">
        <v>699115.4</v>
      </c>
      <c r="H21" s="14">
        <v>1411</v>
      </c>
    </row>
    <row r="22" spans="1:8" x14ac:dyDescent="0.2">
      <c r="A22" s="2">
        <v>2015</v>
      </c>
      <c r="B22" s="2">
        <v>9</v>
      </c>
      <c r="C22" s="14">
        <v>337692.69999999995</v>
      </c>
      <c r="D22" s="14">
        <v>337692.69999999995</v>
      </c>
      <c r="E22" s="14">
        <v>38617</v>
      </c>
      <c r="F22" s="14">
        <v>760216.79999999993</v>
      </c>
      <c r="G22" s="14">
        <v>760216.79999999993</v>
      </c>
      <c r="H22" s="14">
        <v>1408</v>
      </c>
    </row>
    <row r="23" spans="1:8" x14ac:dyDescent="0.2">
      <c r="A23" s="2">
        <v>2015</v>
      </c>
      <c r="B23" s="2">
        <v>10</v>
      </c>
      <c r="C23" s="14">
        <v>291377.39999999997</v>
      </c>
      <c r="D23" s="14">
        <v>294682.88082169031</v>
      </c>
      <c r="E23" s="14">
        <v>38576</v>
      </c>
      <c r="F23" s="14">
        <v>641640.69999999995</v>
      </c>
      <c r="G23" s="14">
        <v>642723.30919887219</v>
      </c>
      <c r="H23" s="14">
        <v>1415</v>
      </c>
    </row>
    <row r="24" spans="1:8" x14ac:dyDescent="0.2">
      <c r="A24" s="2">
        <v>2015</v>
      </c>
      <c r="B24" s="2">
        <v>11</v>
      </c>
      <c r="C24" s="14">
        <v>340566.9</v>
      </c>
      <c r="D24" s="14">
        <v>469447.86229622428</v>
      </c>
      <c r="E24" s="14">
        <v>38674</v>
      </c>
      <c r="F24" s="14">
        <v>719907.9</v>
      </c>
      <c r="G24" s="14">
        <v>762174.15978970414</v>
      </c>
      <c r="H24" s="14">
        <v>1419</v>
      </c>
    </row>
    <row r="25" spans="1:8" x14ac:dyDescent="0.2">
      <c r="A25" s="2">
        <v>2015</v>
      </c>
      <c r="B25" s="2">
        <v>12</v>
      </c>
      <c r="C25" s="14">
        <v>542099.4</v>
      </c>
      <c r="D25" s="14">
        <v>904953.54741041909</v>
      </c>
      <c r="E25" s="14">
        <v>38748</v>
      </c>
      <c r="F25" s="14">
        <v>959617.8</v>
      </c>
      <c r="G25" s="14">
        <v>1078675.9002417543</v>
      </c>
      <c r="H25" s="14">
        <v>1421</v>
      </c>
    </row>
    <row r="26" spans="1:8" x14ac:dyDescent="0.2">
      <c r="A26" s="2">
        <v>2016</v>
      </c>
      <c r="B26" s="2">
        <v>1</v>
      </c>
      <c r="C26" s="14">
        <v>1199156.3</v>
      </c>
      <c r="D26" s="14">
        <v>970113.27527360152</v>
      </c>
      <c r="E26" s="14">
        <v>38797</v>
      </c>
      <c r="F26" s="14">
        <v>1113702.5</v>
      </c>
      <c r="G26" s="14">
        <v>1038499.1830445506</v>
      </c>
      <c r="H26" s="14">
        <v>1426</v>
      </c>
    </row>
    <row r="27" spans="1:8" x14ac:dyDescent="0.2">
      <c r="A27" s="2">
        <v>2016</v>
      </c>
      <c r="B27" s="2">
        <v>2</v>
      </c>
      <c r="C27" s="14">
        <v>1552795</v>
      </c>
      <c r="D27" s="14">
        <v>1280940.0201211313</v>
      </c>
      <c r="E27" s="14">
        <v>38921</v>
      </c>
      <c r="F27" s="14">
        <v>1129096.7</v>
      </c>
      <c r="G27" s="14">
        <v>1039392.589010304</v>
      </c>
      <c r="H27" s="14">
        <v>1437</v>
      </c>
    </row>
    <row r="28" spans="1:8" x14ac:dyDescent="0.2">
      <c r="A28" s="2">
        <v>2016</v>
      </c>
      <c r="B28" s="2">
        <v>3</v>
      </c>
      <c r="C28" s="14">
        <v>1014703.5</v>
      </c>
      <c r="D28" s="14">
        <v>838786.19401715079</v>
      </c>
      <c r="E28" s="14">
        <v>39106</v>
      </c>
      <c r="F28" s="14">
        <v>1000745.8999999999</v>
      </c>
      <c r="G28" s="14">
        <v>942651.9473678983</v>
      </c>
      <c r="H28" s="14">
        <v>1444</v>
      </c>
    </row>
    <row r="29" spans="1:8" x14ac:dyDescent="0.2">
      <c r="A29" s="2">
        <v>2016</v>
      </c>
      <c r="B29" s="2">
        <v>4</v>
      </c>
      <c r="C29" s="14">
        <v>535014.9</v>
      </c>
      <c r="D29" s="14">
        <v>611022.56590413186</v>
      </c>
      <c r="E29" s="14">
        <v>39032</v>
      </c>
      <c r="F29" s="14">
        <v>928872.89999999991</v>
      </c>
      <c r="G29" s="14">
        <v>954056.57364862878</v>
      </c>
      <c r="H29" s="14">
        <v>1445</v>
      </c>
    </row>
    <row r="30" spans="1:8" x14ac:dyDescent="0.2">
      <c r="A30" s="2">
        <v>2016</v>
      </c>
      <c r="B30" s="2">
        <v>5</v>
      </c>
      <c r="C30" s="14">
        <v>409755.8</v>
      </c>
      <c r="D30" s="14">
        <v>424092.33579895255</v>
      </c>
      <c r="E30" s="14">
        <v>38961</v>
      </c>
      <c r="F30" s="14">
        <v>807038.2</v>
      </c>
      <c r="G30" s="14">
        <v>811765.39491822396</v>
      </c>
      <c r="H30" s="14">
        <v>1435</v>
      </c>
    </row>
    <row r="31" spans="1:8" x14ac:dyDescent="0.2">
      <c r="A31" s="2">
        <v>2016</v>
      </c>
      <c r="B31" s="2">
        <v>6</v>
      </c>
      <c r="C31" s="14">
        <v>314557.59999999992</v>
      </c>
      <c r="D31" s="14">
        <v>310013.80901475524</v>
      </c>
      <c r="E31" s="14">
        <v>38931</v>
      </c>
      <c r="F31" s="14">
        <v>710661.4</v>
      </c>
      <c r="G31" s="14">
        <v>709167.95397794119</v>
      </c>
      <c r="H31" s="14">
        <v>1429</v>
      </c>
    </row>
    <row r="32" spans="1:8" x14ac:dyDescent="0.2">
      <c r="A32" s="2">
        <v>2016</v>
      </c>
      <c r="B32" s="2">
        <v>7</v>
      </c>
      <c r="C32" s="14">
        <v>293136.5</v>
      </c>
      <c r="D32" s="14">
        <v>293136.5</v>
      </c>
      <c r="E32" s="14">
        <v>38898</v>
      </c>
      <c r="F32" s="14">
        <v>706045.4</v>
      </c>
      <c r="G32" s="14">
        <v>706045.4</v>
      </c>
      <c r="H32" s="14">
        <v>1435</v>
      </c>
    </row>
    <row r="33" spans="1:8" x14ac:dyDescent="0.2">
      <c r="A33" s="2">
        <v>2016</v>
      </c>
      <c r="B33" s="2">
        <v>8</v>
      </c>
      <c r="C33" s="14">
        <v>291490.69999999995</v>
      </c>
      <c r="D33" s="14">
        <v>291490.69999999995</v>
      </c>
      <c r="E33" s="14">
        <v>38936</v>
      </c>
      <c r="F33" s="14">
        <v>724197.1</v>
      </c>
      <c r="G33" s="14">
        <v>724197.1</v>
      </c>
      <c r="H33" s="14">
        <v>1440</v>
      </c>
    </row>
    <row r="34" spans="1:8" x14ac:dyDescent="0.2">
      <c r="A34" s="2">
        <v>2016</v>
      </c>
      <c r="B34" s="2">
        <v>9</v>
      </c>
      <c r="C34" s="14">
        <v>283784</v>
      </c>
      <c r="D34" s="14">
        <v>283784</v>
      </c>
      <c r="E34" s="14">
        <v>38910</v>
      </c>
      <c r="F34" s="14">
        <v>673844.39999999991</v>
      </c>
      <c r="G34" s="14">
        <v>673844.39999999991</v>
      </c>
      <c r="H34" s="14">
        <v>1426</v>
      </c>
    </row>
    <row r="35" spans="1:8" x14ac:dyDescent="0.2">
      <c r="A35" s="2">
        <v>2016</v>
      </c>
      <c r="B35" s="2">
        <v>10</v>
      </c>
      <c r="C35" s="14">
        <v>323351</v>
      </c>
      <c r="D35" s="14">
        <v>320317.40051663498</v>
      </c>
      <c r="E35" s="14">
        <v>38919</v>
      </c>
      <c r="F35" s="14">
        <v>717711.5</v>
      </c>
      <c r="G35" s="14">
        <v>716708.14716225688</v>
      </c>
      <c r="H35" s="14">
        <v>1435</v>
      </c>
    </row>
    <row r="36" spans="1:8" x14ac:dyDescent="0.2">
      <c r="A36" s="2">
        <v>2016</v>
      </c>
      <c r="B36" s="2">
        <v>11</v>
      </c>
      <c r="C36" s="14">
        <v>422539.29999999993</v>
      </c>
      <c r="D36" s="14">
        <v>426392.51847505406</v>
      </c>
      <c r="E36" s="14">
        <v>38991</v>
      </c>
      <c r="F36" s="14">
        <v>868396</v>
      </c>
      <c r="G36" s="14">
        <v>869724.33112756116</v>
      </c>
      <c r="H36" s="14">
        <v>1498</v>
      </c>
    </row>
    <row r="37" spans="1:8" x14ac:dyDescent="0.2">
      <c r="A37" s="2">
        <v>2016</v>
      </c>
      <c r="B37" s="2">
        <v>12</v>
      </c>
      <c r="C37" s="14">
        <v>651314.39999999991</v>
      </c>
      <c r="D37" s="14">
        <v>753065.4718827802</v>
      </c>
      <c r="E37" s="14">
        <v>39094</v>
      </c>
      <c r="F37" s="14">
        <v>940444.79999999993</v>
      </c>
      <c r="G37" s="14">
        <v>974149.79718047392</v>
      </c>
      <c r="H37" s="14">
        <v>1443</v>
      </c>
    </row>
    <row r="38" spans="1:8" x14ac:dyDescent="0.2">
      <c r="A38" s="2">
        <v>2017</v>
      </c>
      <c r="B38" s="2">
        <v>1</v>
      </c>
      <c r="C38" s="14">
        <v>964542.2</v>
      </c>
      <c r="D38" s="14">
        <v>1490091.1646606855</v>
      </c>
      <c r="E38" s="14">
        <v>38713</v>
      </c>
      <c r="F38" s="14">
        <v>1099664.8</v>
      </c>
      <c r="G38" s="14">
        <v>1274284.5552754886</v>
      </c>
      <c r="H38" s="14">
        <v>1435</v>
      </c>
    </row>
    <row r="39" spans="1:8" x14ac:dyDescent="0.2">
      <c r="A39" s="2">
        <v>2017</v>
      </c>
      <c r="B39" s="2">
        <v>2</v>
      </c>
      <c r="C39" s="14">
        <v>986344.5</v>
      </c>
      <c r="D39" s="14">
        <v>1339658.5157713513</v>
      </c>
      <c r="E39" s="14">
        <v>38500</v>
      </c>
      <c r="F39" s="14">
        <v>1006536.1000000001</v>
      </c>
      <c r="G39" s="14">
        <v>1125146.9036887405</v>
      </c>
      <c r="H39" s="14">
        <v>1442</v>
      </c>
    </row>
    <row r="40" spans="1:8" x14ac:dyDescent="0.2">
      <c r="A40" s="2">
        <v>2017</v>
      </c>
      <c r="B40" s="2">
        <v>3</v>
      </c>
      <c r="C40" s="14">
        <v>727699.39999999991</v>
      </c>
      <c r="D40" s="14">
        <v>937612.23975705588</v>
      </c>
      <c r="E40" s="14">
        <v>39349</v>
      </c>
      <c r="F40" s="14">
        <v>865605.70000000007</v>
      </c>
      <c r="G40" s="14">
        <v>933111.92058078095</v>
      </c>
      <c r="H40" s="14">
        <v>1412</v>
      </c>
    </row>
    <row r="41" spans="1:8" x14ac:dyDescent="0.2">
      <c r="A41" s="2">
        <v>2017</v>
      </c>
      <c r="B41" s="2">
        <v>4</v>
      </c>
      <c r="C41" s="14">
        <v>599595.4</v>
      </c>
      <c r="D41" s="14">
        <v>558721.21103386546</v>
      </c>
      <c r="E41" s="14">
        <v>39035</v>
      </c>
      <c r="F41" s="14">
        <v>970184.20000000007</v>
      </c>
      <c r="G41" s="14">
        <v>956313.92078737263</v>
      </c>
      <c r="H41" s="14">
        <v>1478</v>
      </c>
    </row>
    <row r="42" spans="1:8" x14ac:dyDescent="0.2">
      <c r="A42" s="2">
        <v>2017</v>
      </c>
      <c r="B42" s="2">
        <v>5</v>
      </c>
      <c r="C42" s="14">
        <v>398208.00000000006</v>
      </c>
      <c r="D42" s="14">
        <v>405145.62317116716</v>
      </c>
      <c r="E42" s="14">
        <v>39226</v>
      </c>
      <c r="F42" s="14">
        <v>796659.3</v>
      </c>
      <c r="G42" s="14">
        <v>798951.39660273748</v>
      </c>
      <c r="H42" s="14">
        <v>1446</v>
      </c>
    </row>
    <row r="43" spans="1:8" x14ac:dyDescent="0.2">
      <c r="A43" s="2">
        <v>2017</v>
      </c>
      <c r="B43" s="2">
        <v>6</v>
      </c>
      <c r="C43" s="14">
        <v>335632.90000000008</v>
      </c>
      <c r="D43" s="14">
        <v>336487.50690622302</v>
      </c>
      <c r="E43" s="14">
        <v>39219</v>
      </c>
      <c r="F43" s="14">
        <v>737653.3</v>
      </c>
      <c r="G43" s="14">
        <v>737938.67356735433</v>
      </c>
      <c r="H43" s="14">
        <v>1461</v>
      </c>
    </row>
    <row r="44" spans="1:8" x14ac:dyDescent="0.2">
      <c r="A44" s="2">
        <v>2017</v>
      </c>
      <c r="B44" s="2">
        <v>7</v>
      </c>
      <c r="C44" s="14">
        <v>311115.59999999998</v>
      </c>
      <c r="D44" s="14">
        <v>311115.59999999998</v>
      </c>
      <c r="E44" s="14">
        <v>39160</v>
      </c>
      <c r="F44" s="14">
        <v>674187.89999999991</v>
      </c>
      <c r="G44" s="14">
        <v>674187.89999999991</v>
      </c>
      <c r="H44" s="14">
        <v>1452</v>
      </c>
    </row>
    <row r="45" spans="1:8" x14ac:dyDescent="0.2">
      <c r="A45" s="2">
        <v>2017</v>
      </c>
      <c r="B45" s="2">
        <v>8</v>
      </c>
      <c r="C45" s="14">
        <v>270983.40000000002</v>
      </c>
      <c r="D45" s="14">
        <v>270983.40000000002</v>
      </c>
      <c r="E45" s="14">
        <v>39166</v>
      </c>
      <c r="F45" s="14">
        <v>609373.9</v>
      </c>
      <c r="G45" s="14">
        <v>609373.9</v>
      </c>
      <c r="H45" s="14">
        <v>1464</v>
      </c>
    </row>
    <row r="46" spans="1:8" x14ac:dyDescent="0.2">
      <c r="A46" s="2">
        <v>2017</v>
      </c>
      <c r="B46" s="2">
        <v>9</v>
      </c>
      <c r="C46" s="14">
        <v>323463.89999999997</v>
      </c>
      <c r="D46" s="14">
        <v>323463.89999999997</v>
      </c>
      <c r="E46" s="14">
        <v>39294</v>
      </c>
      <c r="F46" s="14">
        <v>665143.30000000005</v>
      </c>
      <c r="G46" s="14">
        <v>665143.30000000005</v>
      </c>
      <c r="H46" s="14">
        <v>1458</v>
      </c>
    </row>
    <row r="47" spans="1:8" x14ac:dyDescent="0.2">
      <c r="A47" s="2">
        <v>2017</v>
      </c>
      <c r="B47" s="2">
        <v>10</v>
      </c>
      <c r="C47" s="14">
        <v>338398.9</v>
      </c>
      <c r="D47" s="14">
        <v>341043.9158910042</v>
      </c>
      <c r="E47" s="14">
        <v>39404</v>
      </c>
      <c r="F47" s="14">
        <v>818492.39999999991</v>
      </c>
      <c r="G47" s="14">
        <v>819372.82199472049</v>
      </c>
      <c r="H47" s="14">
        <v>1462</v>
      </c>
    </row>
    <row r="48" spans="1:8" x14ac:dyDescent="0.2">
      <c r="A48" s="2">
        <v>2017</v>
      </c>
      <c r="B48" s="2">
        <v>11</v>
      </c>
      <c r="C48" s="14">
        <v>464454.10000000003</v>
      </c>
      <c r="D48" s="14">
        <v>404668.19997824152</v>
      </c>
      <c r="E48" s="14">
        <v>39495</v>
      </c>
      <c r="F48" s="14">
        <v>947248</v>
      </c>
      <c r="G48" s="14">
        <v>927579.86262846435</v>
      </c>
      <c r="H48" s="14">
        <v>1448</v>
      </c>
    </row>
    <row r="49" spans="1:8" x14ac:dyDescent="0.2">
      <c r="A49" s="2">
        <v>2017</v>
      </c>
      <c r="B49" s="2">
        <v>12</v>
      </c>
      <c r="C49" s="14">
        <v>813505.20000000007</v>
      </c>
      <c r="D49" s="14">
        <v>965023.19909765793</v>
      </c>
      <c r="E49" s="14">
        <v>39756</v>
      </c>
      <c r="F49" s="14">
        <v>965121.7</v>
      </c>
      <c r="G49" s="14">
        <v>1015257.0400592131</v>
      </c>
      <c r="H49" s="14">
        <v>1466</v>
      </c>
    </row>
    <row r="50" spans="1:8" x14ac:dyDescent="0.2">
      <c r="A50" s="2">
        <v>2018</v>
      </c>
      <c r="B50" s="2">
        <v>1</v>
      </c>
      <c r="C50" s="14">
        <v>1995205</v>
      </c>
      <c r="D50" s="14">
        <v>1655519.411330811</v>
      </c>
      <c r="E50" s="14">
        <v>40199</v>
      </c>
      <c r="F50" s="14">
        <v>1223733.2</v>
      </c>
      <c r="G50" s="14">
        <v>1109864.4137909166</v>
      </c>
      <c r="H50" s="14">
        <v>1504</v>
      </c>
    </row>
    <row r="51" spans="1:8" x14ac:dyDescent="0.2">
      <c r="A51" s="2">
        <v>2018</v>
      </c>
      <c r="B51" s="2">
        <v>2</v>
      </c>
      <c r="C51" s="14">
        <v>1512878.5000000002</v>
      </c>
      <c r="D51" s="14">
        <v>1527083.292357171</v>
      </c>
      <c r="E51" s="14">
        <v>40356</v>
      </c>
      <c r="F51" s="14">
        <v>1169909.6000000001</v>
      </c>
      <c r="G51" s="14">
        <v>1174584.6355765976</v>
      </c>
      <c r="H51" s="14">
        <v>1483</v>
      </c>
    </row>
    <row r="52" spans="1:8" x14ac:dyDescent="0.2">
      <c r="A52" s="2">
        <v>2018</v>
      </c>
      <c r="B52" s="2">
        <v>3</v>
      </c>
      <c r="C52" s="14">
        <v>780601.9</v>
      </c>
      <c r="D52" s="14">
        <v>971781.85117849731</v>
      </c>
      <c r="E52" s="14">
        <v>40572</v>
      </c>
      <c r="F52" s="14">
        <v>946814.20000000007</v>
      </c>
      <c r="G52" s="14">
        <v>1009243.4977486724</v>
      </c>
      <c r="H52" s="14">
        <v>1480</v>
      </c>
    </row>
    <row r="53" spans="1:8" x14ac:dyDescent="0.2">
      <c r="A53" s="2">
        <v>2018</v>
      </c>
      <c r="B53" s="2">
        <v>4</v>
      </c>
      <c r="C53" s="14">
        <v>759405.2</v>
      </c>
      <c r="D53" s="14">
        <v>578884.82516130572</v>
      </c>
      <c r="E53" s="14">
        <v>40733</v>
      </c>
      <c r="F53" s="14">
        <v>1010735.9000000001</v>
      </c>
      <c r="G53" s="14">
        <v>952116.56415431551</v>
      </c>
      <c r="H53" s="14">
        <v>1478</v>
      </c>
    </row>
    <row r="54" spans="1:8" x14ac:dyDescent="0.2">
      <c r="A54" s="2">
        <v>2018</v>
      </c>
      <c r="B54" s="2">
        <v>5</v>
      </c>
      <c r="C54" s="14">
        <v>440177.2</v>
      </c>
      <c r="D54" s="14">
        <v>444767.67706296802</v>
      </c>
      <c r="E54" s="14">
        <v>40803</v>
      </c>
      <c r="F54" s="14">
        <v>853669</v>
      </c>
      <c r="G54" s="14">
        <v>855156.71062068443</v>
      </c>
      <c r="H54" s="14">
        <v>1478</v>
      </c>
    </row>
    <row r="55" spans="1:8" x14ac:dyDescent="0.2">
      <c r="A55" s="2">
        <v>2018</v>
      </c>
      <c r="B55" s="2">
        <v>6</v>
      </c>
      <c r="C55" s="14">
        <v>356266.80000000005</v>
      </c>
      <c r="D55" s="14">
        <v>357199.84229359537</v>
      </c>
      <c r="E55" s="14">
        <v>41007</v>
      </c>
      <c r="F55" s="14">
        <v>753189.5</v>
      </c>
      <c r="G55" s="14">
        <v>753492.27879126521</v>
      </c>
      <c r="H55" s="14">
        <v>1488</v>
      </c>
    </row>
    <row r="56" spans="1:8" x14ac:dyDescent="0.2">
      <c r="A56" s="2">
        <v>2018</v>
      </c>
      <c r="B56" s="2">
        <v>7</v>
      </c>
      <c r="C56" s="14">
        <v>317965.59999999998</v>
      </c>
      <c r="D56" s="14">
        <v>317965.59999999998</v>
      </c>
      <c r="E56" s="14">
        <v>41071</v>
      </c>
      <c r="F56" s="14">
        <v>711997.4</v>
      </c>
      <c r="G56" s="14">
        <v>711997.4</v>
      </c>
      <c r="H56" s="14">
        <v>1483</v>
      </c>
    </row>
    <row r="57" spans="1:8" x14ac:dyDescent="0.2">
      <c r="A57" s="2">
        <v>2018</v>
      </c>
      <c r="B57" s="2">
        <v>8</v>
      </c>
      <c r="C57" s="14">
        <v>297522.30000000005</v>
      </c>
      <c r="D57" s="14">
        <v>297522.30000000005</v>
      </c>
      <c r="E57" s="14">
        <v>41209</v>
      </c>
      <c r="F57" s="14">
        <v>684216.89999999991</v>
      </c>
      <c r="G57" s="14">
        <v>684216.89999999991</v>
      </c>
      <c r="H57" s="14">
        <v>1484</v>
      </c>
    </row>
    <row r="58" spans="1:8" x14ac:dyDescent="0.2">
      <c r="A58" s="2">
        <v>2018</v>
      </c>
      <c r="B58" s="2">
        <v>9</v>
      </c>
      <c r="C58" s="14">
        <v>334420</v>
      </c>
      <c r="D58" s="14">
        <v>334420</v>
      </c>
      <c r="E58" s="14">
        <v>41370</v>
      </c>
      <c r="F58" s="14">
        <v>760604.5</v>
      </c>
      <c r="G58" s="14">
        <v>760604.5</v>
      </c>
      <c r="H58" s="14">
        <v>1485</v>
      </c>
    </row>
    <row r="59" spans="1:8" x14ac:dyDescent="0.2">
      <c r="A59" s="2">
        <v>2018</v>
      </c>
      <c r="B59" s="2">
        <v>10</v>
      </c>
      <c r="C59" s="14">
        <v>317291.5</v>
      </c>
      <c r="D59" s="14">
        <v>320987.01076787541</v>
      </c>
      <c r="E59" s="14">
        <v>41442</v>
      </c>
      <c r="F59" s="14">
        <v>688397.8</v>
      </c>
      <c r="G59" s="14">
        <v>689580.26456821512</v>
      </c>
      <c r="H59" s="14">
        <v>1484</v>
      </c>
    </row>
    <row r="60" spans="1:8" x14ac:dyDescent="0.2">
      <c r="A60" s="2">
        <v>2018</v>
      </c>
      <c r="B60" s="2">
        <v>11</v>
      </c>
      <c r="C60" s="14">
        <v>405153.19999999995</v>
      </c>
      <c r="D60" s="14">
        <v>452825.32026361977</v>
      </c>
      <c r="E60" s="14">
        <v>41606</v>
      </c>
      <c r="F60" s="14">
        <v>799021.5</v>
      </c>
      <c r="G60" s="14">
        <v>814200.66654487699</v>
      </c>
      <c r="H60" s="14">
        <v>1483</v>
      </c>
    </row>
    <row r="61" spans="1:8" x14ac:dyDescent="0.2">
      <c r="A61" s="2">
        <v>2018</v>
      </c>
      <c r="B61" s="2">
        <v>12</v>
      </c>
      <c r="C61" s="14">
        <v>982694.3</v>
      </c>
      <c r="D61" s="14">
        <v>839495.08341423701</v>
      </c>
      <c r="E61" s="14">
        <v>41834</v>
      </c>
      <c r="F61" s="14">
        <v>1064225.1000000001</v>
      </c>
      <c r="G61" s="14">
        <v>1018810.9835028254</v>
      </c>
      <c r="H61" s="14">
        <v>1486</v>
      </c>
    </row>
    <row r="62" spans="1:8" x14ac:dyDescent="0.2">
      <c r="A62" s="2">
        <v>2019</v>
      </c>
      <c r="B62" s="2">
        <v>1</v>
      </c>
      <c r="C62" s="14">
        <v>1395949.7</v>
      </c>
      <c r="D62" s="14">
        <v>1497295.6340076856</v>
      </c>
      <c r="E62" s="14">
        <v>41978</v>
      </c>
      <c r="F62" s="14">
        <v>1192272.1000000001</v>
      </c>
      <c r="G62" s="14">
        <v>1224287.8260220354</v>
      </c>
      <c r="H62" s="14">
        <v>1488</v>
      </c>
    </row>
    <row r="63" spans="1:8" x14ac:dyDescent="0.2">
      <c r="A63" s="2">
        <v>2019</v>
      </c>
      <c r="B63" s="2">
        <v>2</v>
      </c>
      <c r="C63" s="14">
        <v>1520044.6000000003</v>
      </c>
      <c r="D63" s="14">
        <v>1494930.9860974951</v>
      </c>
      <c r="E63" s="14">
        <v>41969</v>
      </c>
      <c r="F63" s="14">
        <v>1135653.7999999998</v>
      </c>
      <c r="G63" s="14">
        <v>1127664.5921091959</v>
      </c>
      <c r="H63" s="14">
        <v>1497</v>
      </c>
    </row>
    <row r="64" spans="1:8" x14ac:dyDescent="0.2">
      <c r="A64" s="2">
        <v>2019</v>
      </c>
      <c r="B64" s="2">
        <v>3</v>
      </c>
      <c r="C64" s="14">
        <v>761388.70000000007</v>
      </c>
      <c r="D64" s="14">
        <v>1039613.8145332419</v>
      </c>
      <c r="E64" s="14">
        <v>42051</v>
      </c>
      <c r="F64" s="14">
        <v>970271.9</v>
      </c>
      <c r="G64" s="14">
        <v>1058748.1946787187</v>
      </c>
      <c r="H64" s="14">
        <v>1498</v>
      </c>
    </row>
    <row r="65" spans="1:8" x14ac:dyDescent="0.2">
      <c r="A65" s="2">
        <v>2019</v>
      </c>
      <c r="B65" s="2">
        <v>4</v>
      </c>
      <c r="C65" s="14">
        <v>631561.4</v>
      </c>
      <c r="D65" s="14">
        <v>636767.27807670587</v>
      </c>
      <c r="E65" s="14">
        <v>42077</v>
      </c>
      <c r="F65" s="14">
        <v>921737.50000000012</v>
      </c>
      <c r="G65" s="14">
        <v>923396.87900924846</v>
      </c>
      <c r="H65" s="14">
        <v>1501</v>
      </c>
    </row>
    <row r="66" spans="1:8" x14ac:dyDescent="0.2">
      <c r="A66" s="2">
        <v>2019</v>
      </c>
      <c r="B66" s="2">
        <v>5</v>
      </c>
      <c r="C66" s="14">
        <v>441591.69999999995</v>
      </c>
      <c r="D66" s="14">
        <v>445413.46616047062</v>
      </c>
      <c r="E66" s="14">
        <v>42059</v>
      </c>
      <c r="F66" s="14">
        <v>826842.7</v>
      </c>
      <c r="G66" s="14">
        <v>828062.25184209598</v>
      </c>
      <c r="H66" s="14">
        <v>1501</v>
      </c>
    </row>
    <row r="67" spans="1:8" x14ac:dyDescent="0.2">
      <c r="A67" s="2">
        <v>2019</v>
      </c>
      <c r="B67" s="2">
        <v>6</v>
      </c>
      <c r="C67" s="14">
        <v>338732.1</v>
      </c>
      <c r="D67" s="14">
        <v>339633.83425813529</v>
      </c>
      <c r="E67" s="14">
        <v>42059</v>
      </c>
      <c r="F67" s="14">
        <v>733859.6</v>
      </c>
      <c r="G67" s="14">
        <v>734146.94289436191</v>
      </c>
      <c r="H67" s="14">
        <v>1498</v>
      </c>
    </row>
    <row r="68" spans="1:8" x14ac:dyDescent="0.2">
      <c r="A68" s="2">
        <v>2019</v>
      </c>
      <c r="B68" s="2">
        <v>7</v>
      </c>
      <c r="C68" s="14">
        <v>315113.40000000002</v>
      </c>
      <c r="D68" s="14">
        <v>315113.40000000002</v>
      </c>
      <c r="E68" s="14">
        <v>42037</v>
      </c>
      <c r="F68" s="14">
        <v>702030.29999999993</v>
      </c>
      <c r="G68" s="14">
        <v>702030.29999999993</v>
      </c>
      <c r="H68" s="14">
        <v>1500</v>
      </c>
    </row>
    <row r="69" spans="1:8" x14ac:dyDescent="0.2">
      <c r="A69" s="2">
        <v>2019</v>
      </c>
      <c r="B69" s="2">
        <v>8</v>
      </c>
      <c r="C69" s="14">
        <v>306131.79999999993</v>
      </c>
      <c r="D69" s="14">
        <v>306131.79999999993</v>
      </c>
      <c r="E69" s="14">
        <v>42056</v>
      </c>
      <c r="F69" s="14">
        <v>823490.10000000009</v>
      </c>
      <c r="G69" s="14">
        <v>823490.10000000009</v>
      </c>
      <c r="H69" s="14">
        <v>1501</v>
      </c>
    </row>
    <row r="70" spans="1:8" x14ac:dyDescent="0.2">
      <c r="A70" s="2">
        <v>2019</v>
      </c>
      <c r="B70" s="2">
        <v>9</v>
      </c>
      <c r="C70" s="14">
        <v>333678</v>
      </c>
      <c r="D70" s="14">
        <v>333678</v>
      </c>
      <c r="E70" s="14">
        <v>42112</v>
      </c>
      <c r="F70" s="14">
        <v>633652</v>
      </c>
      <c r="G70" s="14">
        <v>633652</v>
      </c>
      <c r="H70" s="14">
        <v>1493</v>
      </c>
    </row>
    <row r="71" spans="1:8" x14ac:dyDescent="0.2">
      <c r="A71" s="2">
        <v>2019</v>
      </c>
      <c r="B71" s="2">
        <v>10</v>
      </c>
      <c r="C71" s="14">
        <v>336246.7</v>
      </c>
      <c r="D71" s="14">
        <v>339522.39123997994</v>
      </c>
      <c r="E71" s="14">
        <v>42199</v>
      </c>
      <c r="F71" s="14">
        <v>719098.2</v>
      </c>
      <c r="G71" s="14">
        <v>720142.47640312498</v>
      </c>
      <c r="H71" s="14">
        <v>1502</v>
      </c>
    </row>
    <row r="72" spans="1:8" x14ac:dyDescent="0.2">
      <c r="A72" s="2">
        <v>2019</v>
      </c>
      <c r="B72" s="2">
        <v>11</v>
      </c>
      <c r="C72" s="14">
        <v>468601.50000000006</v>
      </c>
      <c r="D72" s="14">
        <v>516921.60957448394</v>
      </c>
      <c r="E72" s="14">
        <v>42242</v>
      </c>
      <c r="F72" s="14">
        <v>845982.29999999981</v>
      </c>
      <c r="G72" s="14">
        <v>861507.94602689415</v>
      </c>
      <c r="H72" s="14">
        <v>1515</v>
      </c>
    </row>
    <row r="73" spans="1:8" x14ac:dyDescent="0.2">
      <c r="A73" s="2">
        <v>2019</v>
      </c>
      <c r="B73" s="2">
        <v>12</v>
      </c>
      <c r="C73" s="14">
        <v>988499.60000000009</v>
      </c>
      <c r="D73" s="14">
        <v>831312.59964634734</v>
      </c>
      <c r="E73" s="14">
        <v>42446</v>
      </c>
      <c r="F73" s="14">
        <v>1079248.3</v>
      </c>
      <c r="G73" s="14">
        <v>1028726.4190655424</v>
      </c>
      <c r="H73" s="14">
        <v>1522</v>
      </c>
    </row>
    <row r="74" spans="1:8" x14ac:dyDescent="0.2">
      <c r="A74" s="2">
        <v>2020</v>
      </c>
      <c r="B74" s="2">
        <v>1</v>
      </c>
      <c r="C74" s="14">
        <v>1166683.5</v>
      </c>
      <c r="D74" s="14">
        <v>1568621.681071057</v>
      </c>
      <c r="E74" s="14">
        <v>42534</v>
      </c>
      <c r="F74" s="14">
        <v>1111890.8</v>
      </c>
      <c r="G74" s="14">
        <v>1241342.4527856268</v>
      </c>
      <c r="H74" s="14">
        <v>1530</v>
      </c>
    </row>
    <row r="75" spans="1:8" x14ac:dyDescent="0.2">
      <c r="A75" s="2">
        <v>2020</v>
      </c>
      <c r="B75" s="2">
        <v>2</v>
      </c>
      <c r="C75" s="14">
        <v>1261432.8</v>
      </c>
      <c r="D75" s="14">
        <v>1484589.5125769679</v>
      </c>
      <c r="E75" s="14">
        <v>42547</v>
      </c>
      <c r="F75" s="14">
        <v>1128052.8</v>
      </c>
      <c r="G75" s="14">
        <v>1200009.4178729141</v>
      </c>
      <c r="H75" s="14">
        <v>1533</v>
      </c>
    </row>
    <row r="76" spans="1:8" x14ac:dyDescent="0.2">
      <c r="A76" s="2">
        <v>2020</v>
      </c>
      <c r="B76" s="2">
        <v>3</v>
      </c>
      <c r="C76" s="14">
        <v>997476.6</v>
      </c>
      <c r="D76" s="14">
        <v>1031607.3663703761</v>
      </c>
      <c r="E76" s="14">
        <v>42611</v>
      </c>
      <c r="F76" s="14">
        <v>1024913.8</v>
      </c>
      <c r="G76" s="14">
        <v>1035905.8156432594</v>
      </c>
      <c r="H76" s="14">
        <v>1538</v>
      </c>
    </row>
    <row r="77" spans="1:8" x14ac:dyDescent="0.2">
      <c r="A77" s="2">
        <v>2020</v>
      </c>
      <c r="B77" s="2">
        <v>4</v>
      </c>
      <c r="C77" s="14">
        <v>552001.30000000005</v>
      </c>
      <c r="D77" s="14">
        <v>698462.95321047888</v>
      </c>
      <c r="E77" s="14">
        <v>42636</v>
      </c>
      <c r="F77" s="14">
        <v>665349.60000000009</v>
      </c>
      <c r="G77" s="14">
        <v>712015.00885942054</v>
      </c>
      <c r="H77" s="14">
        <v>1545</v>
      </c>
    </row>
    <row r="78" spans="1:8" x14ac:dyDescent="0.2">
      <c r="A78" s="2">
        <v>2020</v>
      </c>
      <c r="B78" s="2">
        <v>5</v>
      </c>
      <c r="C78" s="14">
        <v>479057.89999999997</v>
      </c>
      <c r="D78" s="14">
        <v>508681.18371233705</v>
      </c>
      <c r="E78" s="14">
        <v>42661</v>
      </c>
      <c r="F78" s="14">
        <v>640252.69999999995</v>
      </c>
      <c r="G78" s="14">
        <v>649685.46599776379</v>
      </c>
      <c r="H78" s="14">
        <v>1544</v>
      </c>
    </row>
    <row r="79" spans="1:8" x14ac:dyDescent="0.2">
      <c r="A79" s="2">
        <v>2020</v>
      </c>
      <c r="B79" s="2">
        <v>6</v>
      </c>
      <c r="C79" s="14">
        <v>410270.6</v>
      </c>
      <c r="D79" s="14">
        <v>406966.22816508549</v>
      </c>
      <c r="E79" s="14">
        <v>42787</v>
      </c>
      <c r="F79" s="14">
        <v>693844.4</v>
      </c>
      <c r="G79" s="14">
        <v>692795.21785835561</v>
      </c>
      <c r="H79" s="14">
        <v>1539</v>
      </c>
    </row>
    <row r="80" spans="1:8" x14ac:dyDescent="0.2">
      <c r="A80" s="2">
        <v>2020</v>
      </c>
      <c r="B80" s="2">
        <v>7</v>
      </c>
      <c r="C80" s="14">
        <v>368133.4</v>
      </c>
      <c r="D80" s="14">
        <v>368133.4</v>
      </c>
      <c r="E80" s="14">
        <v>46272</v>
      </c>
      <c r="F80" s="14">
        <v>696718</v>
      </c>
      <c r="G80" s="14">
        <v>696718</v>
      </c>
      <c r="H80" s="14">
        <v>1552</v>
      </c>
    </row>
    <row r="81" spans="1:8" x14ac:dyDescent="0.2">
      <c r="A81" s="2">
        <v>2020</v>
      </c>
      <c r="B81" s="2">
        <v>8</v>
      </c>
      <c r="C81" s="14">
        <v>357791.39999999997</v>
      </c>
      <c r="D81" s="14">
        <v>357791.39999999997</v>
      </c>
      <c r="E81" s="14">
        <v>46294</v>
      </c>
      <c r="F81" s="14">
        <v>692359.29999999993</v>
      </c>
      <c r="G81" s="14">
        <v>692359.29999999993</v>
      </c>
      <c r="H81" s="14">
        <v>1564</v>
      </c>
    </row>
    <row r="82" spans="1:8" x14ac:dyDescent="0.2">
      <c r="A82" s="2">
        <v>2020</v>
      </c>
      <c r="B82" s="2">
        <v>9</v>
      </c>
      <c r="C82" s="14">
        <v>351108.1</v>
      </c>
      <c r="D82" s="14">
        <v>351108.1</v>
      </c>
      <c r="E82" s="14">
        <v>46435</v>
      </c>
      <c r="F82" s="14">
        <v>695264.20000000007</v>
      </c>
      <c r="G82" s="14">
        <v>695264.20000000007</v>
      </c>
      <c r="H82" s="14">
        <v>1575</v>
      </c>
    </row>
    <row r="83" spans="1:8" x14ac:dyDescent="0.2">
      <c r="A83" s="2">
        <v>2020</v>
      </c>
      <c r="B83" s="2">
        <v>10</v>
      </c>
      <c r="C83" s="14">
        <v>387358.99999999988</v>
      </c>
      <c r="D83" s="14">
        <v>390127.8243129155</v>
      </c>
      <c r="E83" s="14">
        <v>46578</v>
      </c>
      <c r="F83" s="14">
        <v>735266.1</v>
      </c>
      <c r="G83" s="14">
        <v>736098.45390601445</v>
      </c>
      <c r="H83" s="14">
        <v>1564</v>
      </c>
    </row>
    <row r="84" spans="1:8" x14ac:dyDescent="0.2">
      <c r="A84" s="2">
        <v>2020</v>
      </c>
      <c r="B84" s="2">
        <v>11</v>
      </c>
      <c r="C84" s="14">
        <v>458294.60000000003</v>
      </c>
      <c r="D84" s="14">
        <v>548541.54917150934</v>
      </c>
      <c r="E84" s="14">
        <v>46860</v>
      </c>
      <c r="F84" s="14">
        <v>819961.9</v>
      </c>
      <c r="G84" s="14">
        <v>847008.94905595994</v>
      </c>
      <c r="H84" s="14">
        <v>1569</v>
      </c>
    </row>
    <row r="85" spans="1:8" x14ac:dyDescent="0.2">
      <c r="A85" s="2">
        <v>2020</v>
      </c>
      <c r="B85" s="2">
        <v>12</v>
      </c>
      <c r="C85" s="14">
        <v>1074246.5000000002</v>
      </c>
      <c r="D85" s="14">
        <v>1071675.9616117275</v>
      </c>
      <c r="E85" s="14">
        <v>47153</v>
      </c>
      <c r="F85" s="14">
        <v>1091546.8</v>
      </c>
      <c r="G85" s="14">
        <v>1090780.2134037472</v>
      </c>
      <c r="H85" s="14">
        <v>1577</v>
      </c>
    </row>
    <row r="86" spans="1:8" x14ac:dyDescent="0.2">
      <c r="A86" s="2">
        <v>2021</v>
      </c>
      <c r="B86" s="2">
        <v>1</v>
      </c>
      <c r="C86" s="14">
        <v>1972521.3</v>
      </c>
      <c r="D86" s="14">
        <v>1612153.8780179892</v>
      </c>
      <c r="E86" s="14">
        <v>47265</v>
      </c>
      <c r="F86" s="14">
        <v>1320177.3</v>
      </c>
      <c r="G86" s="14">
        <v>1212225.8073846395</v>
      </c>
      <c r="H86" s="14">
        <v>1592</v>
      </c>
    </row>
    <row r="87" spans="1:8" x14ac:dyDescent="0.2">
      <c r="A87" s="2">
        <v>2021</v>
      </c>
      <c r="B87" s="2">
        <v>2</v>
      </c>
      <c r="C87" s="14">
        <v>1515089.3</v>
      </c>
      <c r="D87" s="14">
        <v>1524167.7168199215</v>
      </c>
      <c r="E87" s="14">
        <v>47495</v>
      </c>
      <c r="F87" s="14">
        <v>1116457.8</v>
      </c>
      <c r="G87" s="14">
        <v>1119155.3017607515</v>
      </c>
      <c r="H87" s="14">
        <v>1590</v>
      </c>
    </row>
    <row r="88" spans="1:8" x14ac:dyDescent="0.2">
      <c r="A88" s="2">
        <v>2021</v>
      </c>
      <c r="B88" s="2">
        <v>3</v>
      </c>
      <c r="C88" s="14">
        <v>846580.3</v>
      </c>
      <c r="D88" s="14">
        <v>1020444.1192792827</v>
      </c>
      <c r="E88" s="14">
        <v>47628</v>
      </c>
      <c r="F88" s="14">
        <v>925212.3</v>
      </c>
      <c r="G88" s="14">
        <v>977050.94666898984</v>
      </c>
      <c r="H88" s="14">
        <v>1596</v>
      </c>
    </row>
    <row r="89" spans="1:8" x14ac:dyDescent="0.2">
      <c r="A89" s="2">
        <v>2021</v>
      </c>
      <c r="B89" s="2">
        <v>4</v>
      </c>
      <c r="C89" s="14">
        <v>745778.7</v>
      </c>
      <c r="D89" s="14">
        <v>713742.89678538509</v>
      </c>
      <c r="E89" s="14">
        <v>47612</v>
      </c>
      <c r="F89" s="14">
        <v>971977.39999999979</v>
      </c>
      <c r="G89" s="14">
        <v>962359.18421931693</v>
      </c>
      <c r="H89" s="14">
        <v>1598</v>
      </c>
    </row>
    <row r="90" spans="1:8" x14ac:dyDescent="0.2">
      <c r="A90" s="2">
        <v>2021</v>
      </c>
      <c r="B90" s="2">
        <v>5</v>
      </c>
      <c r="C90" s="14">
        <v>520099.79999999993</v>
      </c>
      <c r="D90" s="14">
        <v>521884.63791622937</v>
      </c>
      <c r="E90" s="14">
        <v>47630</v>
      </c>
      <c r="F90" s="14">
        <v>862301.79999999993</v>
      </c>
      <c r="G90" s="14">
        <v>862842.05022424145</v>
      </c>
      <c r="H90" s="14">
        <v>1603</v>
      </c>
    </row>
    <row r="91" spans="1:8" x14ac:dyDescent="0.2">
      <c r="A91" s="2">
        <v>2021</v>
      </c>
      <c r="B91" s="2">
        <v>6</v>
      </c>
      <c r="C91" s="14">
        <v>430736.2</v>
      </c>
      <c r="D91" s="14">
        <v>431814.77736488171</v>
      </c>
      <c r="E91" s="14">
        <v>47697</v>
      </c>
      <c r="F91" s="14">
        <v>791951</v>
      </c>
      <c r="G91" s="14">
        <v>792278.04450047994</v>
      </c>
      <c r="H91" s="14">
        <v>1603</v>
      </c>
    </row>
    <row r="92" spans="1:8" x14ac:dyDescent="0.2">
      <c r="A92" s="2">
        <v>2021</v>
      </c>
      <c r="B92" s="2">
        <v>7</v>
      </c>
      <c r="C92" s="14">
        <v>396012.6</v>
      </c>
      <c r="D92" s="14">
        <v>396012.6</v>
      </c>
      <c r="E92" s="14">
        <v>47701</v>
      </c>
      <c r="F92" s="14">
        <v>794976.3</v>
      </c>
      <c r="G92" s="14">
        <v>794976.3</v>
      </c>
      <c r="H92" s="14">
        <v>1604</v>
      </c>
    </row>
    <row r="93" spans="1:8" x14ac:dyDescent="0.2">
      <c r="A93" s="2">
        <v>2021</v>
      </c>
      <c r="B93" s="2">
        <v>8</v>
      </c>
      <c r="C93" s="14">
        <v>355470.40000000008</v>
      </c>
      <c r="D93" s="14">
        <v>355470.40000000008</v>
      </c>
      <c r="E93" s="14">
        <v>47761</v>
      </c>
      <c r="F93" s="14">
        <v>725166.10000000009</v>
      </c>
      <c r="G93" s="14">
        <v>725166.10000000009</v>
      </c>
      <c r="H93" s="14">
        <v>1606</v>
      </c>
    </row>
    <row r="94" spans="1:8" x14ac:dyDescent="0.2">
      <c r="A94" s="2">
        <v>2021</v>
      </c>
      <c r="B94" s="2">
        <v>9</v>
      </c>
      <c r="C94" s="14">
        <v>378791.6</v>
      </c>
      <c r="D94" s="14">
        <v>378791.6</v>
      </c>
      <c r="E94" s="14">
        <v>47831</v>
      </c>
      <c r="F94" s="14">
        <v>762925.89999999991</v>
      </c>
      <c r="G94" s="14">
        <v>762925.89999999991</v>
      </c>
      <c r="H94" s="14">
        <v>1609</v>
      </c>
    </row>
    <row r="95" spans="1:8" x14ac:dyDescent="0.2">
      <c r="A95" s="2">
        <v>2021</v>
      </c>
      <c r="B95" s="2">
        <v>10</v>
      </c>
      <c r="C95" s="14">
        <v>392115.60000000003</v>
      </c>
      <c r="D95" s="14">
        <v>395475.21289823047</v>
      </c>
      <c r="E95" s="14">
        <v>48055</v>
      </c>
      <c r="F95" s="14">
        <v>761421.5</v>
      </c>
      <c r="G95" s="14">
        <v>762446.17838871363</v>
      </c>
      <c r="H95" s="14">
        <v>1621</v>
      </c>
    </row>
    <row r="96" spans="1:8" x14ac:dyDescent="0.2">
      <c r="A96" s="2">
        <v>2021</v>
      </c>
      <c r="B96" s="2">
        <v>11</v>
      </c>
      <c r="C96" s="14">
        <v>597932.80000000005</v>
      </c>
      <c r="D96" s="14">
        <v>553480.77616957226</v>
      </c>
      <c r="E96" s="14">
        <v>48219</v>
      </c>
      <c r="F96" s="14">
        <v>924694.29999999981</v>
      </c>
      <c r="G96" s="14">
        <v>911145.8673821995</v>
      </c>
      <c r="H96" s="14">
        <v>1623</v>
      </c>
    </row>
    <row r="97" spans="1:8" x14ac:dyDescent="0.2">
      <c r="A97" s="2">
        <v>2021</v>
      </c>
      <c r="B97" s="2">
        <v>12</v>
      </c>
      <c r="C97" s="14">
        <v>985325.7</v>
      </c>
      <c r="D97" s="14">
        <v>969600.8498753825</v>
      </c>
      <c r="E97" s="14">
        <v>48467</v>
      </c>
      <c r="F97" s="14">
        <v>1114185</v>
      </c>
      <c r="G97" s="14">
        <v>1109382.7631438989</v>
      </c>
      <c r="H97" s="14">
        <v>1633</v>
      </c>
    </row>
    <row r="98" spans="1:8" x14ac:dyDescent="0.2">
      <c r="A98" s="2">
        <v>2022</v>
      </c>
      <c r="B98" s="2">
        <v>1</v>
      </c>
      <c r="C98" s="14">
        <v>1269001.8999999999</v>
      </c>
      <c r="D98" s="14">
        <v>1764977.3731284845</v>
      </c>
      <c r="E98" s="14">
        <v>48704</v>
      </c>
      <c r="F98" s="14">
        <v>1172032.7999999998</v>
      </c>
      <c r="G98" s="14">
        <v>1323786.3102913655</v>
      </c>
      <c r="H98" s="14">
        <v>1643</v>
      </c>
    </row>
    <row r="99" spans="1:8" x14ac:dyDescent="0.2">
      <c r="A99" s="2">
        <v>2022</v>
      </c>
      <c r="B99" s="2">
        <v>2</v>
      </c>
      <c r="C99" s="14">
        <v>2024344.3</v>
      </c>
      <c r="D99" s="14">
        <v>1644775.1521168598</v>
      </c>
      <c r="E99" s="14">
        <v>49127</v>
      </c>
      <c r="F99" s="14">
        <v>1328216.7</v>
      </c>
      <c r="G99" s="14">
        <v>1212154.929327267</v>
      </c>
      <c r="H99" s="14">
        <v>1655</v>
      </c>
    </row>
    <row r="100" spans="1:8" x14ac:dyDescent="0.2">
      <c r="A100" s="2">
        <v>2022</v>
      </c>
      <c r="B100" s="2">
        <v>3</v>
      </c>
      <c r="C100" s="14">
        <v>904208.99999999977</v>
      </c>
      <c r="D100" s="14">
        <v>1131857.9118928902</v>
      </c>
      <c r="E100" s="14">
        <v>49415</v>
      </c>
      <c r="F100" s="14">
        <v>1038173.2000000001</v>
      </c>
      <c r="G100" s="14">
        <v>1107465.4662373755</v>
      </c>
      <c r="H100" s="14">
        <v>1656</v>
      </c>
    </row>
    <row r="101" spans="1:8" x14ac:dyDescent="0.2">
      <c r="A101" s="2">
        <v>2022</v>
      </c>
      <c r="B101" s="2">
        <v>4</v>
      </c>
      <c r="C101" s="14">
        <v>675727.9</v>
      </c>
      <c r="D101" s="14">
        <v>759398.66050857329</v>
      </c>
      <c r="E101" s="14">
        <v>49634</v>
      </c>
      <c r="F101" s="14">
        <v>988400.2</v>
      </c>
      <c r="G101" s="14">
        <v>1013863.6547033812</v>
      </c>
      <c r="H101" s="14">
        <v>1663</v>
      </c>
    </row>
    <row r="102" spans="1:8" x14ac:dyDescent="0.2">
      <c r="A102" s="2">
        <v>2022</v>
      </c>
      <c r="B102" s="2">
        <v>5</v>
      </c>
      <c r="C102" s="14">
        <v>509461.30000000005</v>
      </c>
      <c r="D102" s="14">
        <v>512562.55600792891</v>
      </c>
      <c r="E102" s="14">
        <v>50101</v>
      </c>
      <c r="F102" s="14">
        <v>941755.09999999986</v>
      </c>
      <c r="G102" s="14">
        <v>942692.78104037698</v>
      </c>
      <c r="H102" s="14">
        <v>1667</v>
      </c>
    </row>
    <row r="103" spans="1:8" x14ac:dyDescent="0.2">
      <c r="A103" s="2">
        <v>2022</v>
      </c>
      <c r="B103" s="2">
        <v>6</v>
      </c>
      <c r="C103" s="14">
        <v>403154</v>
      </c>
      <c r="D103" s="14">
        <v>404257.73105651437</v>
      </c>
      <c r="E103" s="14">
        <v>50439</v>
      </c>
      <c r="F103" s="14">
        <v>774283</v>
      </c>
      <c r="G103" s="14">
        <v>774614.01943435776</v>
      </c>
      <c r="H103" s="14">
        <v>1663</v>
      </c>
    </row>
    <row r="104" spans="1:8" x14ac:dyDescent="0.2">
      <c r="A104" s="2">
        <v>2022</v>
      </c>
      <c r="B104" s="2">
        <v>7</v>
      </c>
      <c r="C104" s="14">
        <v>366575</v>
      </c>
      <c r="D104" s="14">
        <v>366575</v>
      </c>
      <c r="E104" s="14">
        <v>50834</v>
      </c>
      <c r="F104" s="14">
        <v>779303.5</v>
      </c>
      <c r="G104" s="14">
        <v>779303.5</v>
      </c>
      <c r="H104" s="14">
        <v>1660</v>
      </c>
    </row>
    <row r="105" spans="1:8" x14ac:dyDescent="0.2">
      <c r="A105" s="2">
        <v>2022</v>
      </c>
      <c r="B105" s="2">
        <v>8</v>
      </c>
      <c r="C105" s="14">
        <v>343319.60000000003</v>
      </c>
      <c r="D105" s="14">
        <v>343319.60000000003</v>
      </c>
      <c r="E105" s="14">
        <v>51290</v>
      </c>
      <c r="F105" s="14">
        <v>720852.4</v>
      </c>
      <c r="G105" s="14">
        <v>720852.4</v>
      </c>
      <c r="H105" s="14">
        <v>1665</v>
      </c>
    </row>
    <row r="106" spans="1:8" x14ac:dyDescent="0.2">
      <c r="A106" s="2">
        <v>2022</v>
      </c>
      <c r="B106" s="2">
        <v>9</v>
      </c>
      <c r="C106" s="14">
        <v>376653.5</v>
      </c>
      <c r="D106" s="14">
        <v>376653.5</v>
      </c>
      <c r="E106" s="14">
        <v>51661</v>
      </c>
      <c r="F106" s="14">
        <v>798358.9</v>
      </c>
      <c r="G106" s="14">
        <v>798358.9</v>
      </c>
      <c r="H106" s="14">
        <v>1674</v>
      </c>
    </row>
    <row r="107" spans="1:8" x14ac:dyDescent="0.2">
      <c r="A107" s="2">
        <v>2022</v>
      </c>
      <c r="B107" s="2">
        <v>10</v>
      </c>
      <c r="C107" s="14">
        <v>426715.59999999992</v>
      </c>
      <c r="D107" s="14">
        <v>403147.7914490875</v>
      </c>
      <c r="E107" s="14">
        <v>51994</v>
      </c>
      <c r="F107" s="14">
        <v>804106</v>
      </c>
      <c r="G107" s="14">
        <v>797149.29427364876</v>
      </c>
      <c r="H107" s="14">
        <v>1688</v>
      </c>
    </row>
    <row r="108" spans="1:8" x14ac:dyDescent="0.2">
      <c r="A108" s="2">
        <v>2022</v>
      </c>
      <c r="B108" s="2">
        <v>11</v>
      </c>
      <c r="C108" s="14">
        <v>561266.6</v>
      </c>
      <c r="D108" s="14">
        <v>553194.54000194091</v>
      </c>
      <c r="E108" s="14">
        <v>52422</v>
      </c>
      <c r="F108" s="14">
        <v>827037.89999999991</v>
      </c>
      <c r="G108" s="14">
        <v>824698.83261786576</v>
      </c>
      <c r="H108" s="14">
        <v>1671</v>
      </c>
    </row>
    <row r="109" spans="1:8" x14ac:dyDescent="0.2">
      <c r="A109" s="2">
        <v>2022</v>
      </c>
      <c r="B109" s="2">
        <v>12</v>
      </c>
      <c r="C109" s="14">
        <v>804330.4</v>
      </c>
      <c r="D109" s="14">
        <v>1156513.1918552304</v>
      </c>
      <c r="E109" s="14">
        <v>52809</v>
      </c>
      <c r="F109" s="14">
        <v>1082678</v>
      </c>
      <c r="G109" s="14">
        <v>1184027.1627615155</v>
      </c>
      <c r="H109" s="14">
        <v>1672</v>
      </c>
    </row>
    <row r="110" spans="1:8" x14ac:dyDescent="0.2">
      <c r="A110" s="2">
        <v>2023</v>
      </c>
      <c r="B110" s="2">
        <v>1</v>
      </c>
      <c r="C110" s="14">
        <v>1695290.5681985673</v>
      </c>
      <c r="D110" s="14">
        <v>1695290.5681985673</v>
      </c>
      <c r="E110" s="14">
        <v>51331.852805747898</v>
      </c>
      <c r="F110" s="14">
        <v>1278752.0890191696</v>
      </c>
      <c r="G110" s="14">
        <v>1278752.0890191696</v>
      </c>
      <c r="H110" s="14">
        <v>1675.4775066150962</v>
      </c>
    </row>
    <row r="111" spans="1:8" x14ac:dyDescent="0.2">
      <c r="A111" s="2">
        <v>2023</v>
      </c>
      <c r="B111" s="2">
        <v>2</v>
      </c>
      <c r="C111" s="14">
        <v>1666603.4882802507</v>
      </c>
      <c r="D111" s="14">
        <v>1666603.4882802507</v>
      </c>
      <c r="E111" s="14">
        <v>51442.310260677325</v>
      </c>
      <c r="F111" s="14">
        <v>1217458.3702569918</v>
      </c>
      <c r="G111" s="14">
        <v>1217458.3702569918</v>
      </c>
      <c r="H111" s="14">
        <v>1677.930305244877</v>
      </c>
    </row>
    <row r="112" spans="1:8" x14ac:dyDescent="0.2">
      <c r="A112" s="2">
        <v>2023</v>
      </c>
      <c r="B112" s="2">
        <v>3</v>
      </c>
      <c r="C112" s="14">
        <v>1172781.3394786264</v>
      </c>
      <c r="D112" s="14">
        <v>1172781.3394786264</v>
      </c>
      <c r="E112" s="14">
        <v>51557.967682023002</v>
      </c>
      <c r="F112" s="14">
        <v>1070261.132149264</v>
      </c>
      <c r="G112" s="14">
        <v>1070261.132149264</v>
      </c>
      <c r="H112" s="14">
        <v>1680.4606002179303</v>
      </c>
    </row>
    <row r="113" spans="1:8" x14ac:dyDescent="0.2">
      <c r="A113" s="2">
        <v>2023</v>
      </c>
      <c r="B113" s="2">
        <v>4</v>
      </c>
      <c r="C113" s="14">
        <v>713119.94886258326</v>
      </c>
      <c r="D113" s="14">
        <v>713119.94886258326</v>
      </c>
      <c r="E113" s="14">
        <v>51678.121422052543</v>
      </c>
      <c r="F113" s="14">
        <v>968346.77310767188</v>
      </c>
      <c r="G113" s="14">
        <v>968346.77310767188</v>
      </c>
      <c r="H113" s="14">
        <v>1683.0594423365169</v>
      </c>
    </row>
    <row r="114" spans="1:8" x14ac:dyDescent="0.2">
      <c r="A114" s="2">
        <v>2023</v>
      </c>
      <c r="B114" s="2">
        <v>5</v>
      </c>
      <c r="C114" s="14">
        <v>478391.38362080493</v>
      </c>
      <c r="D114" s="14">
        <v>478391.38362080493</v>
      </c>
      <c r="E114" s="14">
        <v>51802.163049058407</v>
      </c>
      <c r="F114" s="14">
        <v>895353.54497384443</v>
      </c>
      <c r="G114" s="14">
        <v>895353.54497384443</v>
      </c>
      <c r="H114" s="14">
        <v>1685.7181120110245</v>
      </c>
    </row>
    <row r="115" spans="1:8" x14ac:dyDescent="0.2">
      <c r="A115" s="2">
        <v>2023</v>
      </c>
      <c r="B115" s="2">
        <v>6</v>
      </c>
      <c r="C115" s="14">
        <v>431875.08872808114</v>
      </c>
      <c r="D115" s="14">
        <v>431875.08872808114</v>
      </c>
      <c r="E115" s="14">
        <v>51929.566462940064</v>
      </c>
      <c r="F115" s="14">
        <v>912117.7480457261</v>
      </c>
      <c r="G115" s="14">
        <v>912117.7480457261</v>
      </c>
      <c r="H115" s="14">
        <v>1688.4287146245324</v>
      </c>
    </row>
    <row r="116" spans="1:8" x14ac:dyDescent="0.2">
      <c r="A116" s="2">
        <v>2023</v>
      </c>
      <c r="B116" s="2">
        <v>7</v>
      </c>
      <c r="C116" s="14">
        <v>373585.14646825817</v>
      </c>
      <c r="D116" s="14">
        <v>373585.14646825817</v>
      </c>
      <c r="E116" s="14">
        <v>52059.876754276396</v>
      </c>
      <c r="F116" s="14">
        <v>795741.70762797806</v>
      </c>
      <c r="G116" s="14">
        <v>795741.70762797806</v>
      </c>
      <c r="H116" s="14">
        <v>1691.1842954669855</v>
      </c>
    </row>
    <row r="117" spans="1:8" x14ac:dyDescent="0.2">
      <c r="A117" s="2">
        <v>2023</v>
      </c>
      <c r="B117" s="2">
        <v>8</v>
      </c>
      <c r="C117" s="14">
        <v>345531.71299029631</v>
      </c>
      <c r="D117" s="14">
        <v>345531.71299029631</v>
      </c>
      <c r="E117" s="14">
        <v>52173.562701510025</v>
      </c>
      <c r="F117" s="14">
        <v>772948.76290862076</v>
      </c>
      <c r="G117" s="14">
        <v>772948.76290862076</v>
      </c>
      <c r="H117" s="14">
        <v>1693.4332663898483</v>
      </c>
    </row>
    <row r="118" spans="1:8" x14ac:dyDescent="0.2">
      <c r="A118" s="2">
        <v>2023</v>
      </c>
      <c r="B118" s="2">
        <v>9</v>
      </c>
      <c r="C118" s="14">
        <v>411059.13138750405</v>
      </c>
      <c r="D118" s="14">
        <v>411059.13138750405</v>
      </c>
      <c r="E118" s="14">
        <v>52289.422049510787</v>
      </c>
      <c r="F118" s="14">
        <v>809419.58520258963</v>
      </c>
      <c r="G118" s="14">
        <v>809419.58520258963</v>
      </c>
      <c r="H118" s="14">
        <v>1695.7158986909176</v>
      </c>
    </row>
    <row r="119" spans="1:8" x14ac:dyDescent="0.2">
      <c r="A119" s="2">
        <v>2023</v>
      </c>
      <c r="B119" s="2">
        <v>10</v>
      </c>
      <c r="C119" s="14">
        <v>424407.18714708561</v>
      </c>
      <c r="D119" s="14">
        <v>424407.18714708561</v>
      </c>
      <c r="E119" s="14">
        <v>52407.160698586733</v>
      </c>
      <c r="F119" s="14">
        <v>818401.85783243913</v>
      </c>
      <c r="G119" s="14">
        <v>818401.85783243913</v>
      </c>
      <c r="H119" s="14">
        <v>1698.0276408297311</v>
      </c>
    </row>
    <row r="120" spans="1:8" x14ac:dyDescent="0.2">
      <c r="A120" s="2">
        <v>2023</v>
      </c>
      <c r="B120" s="2">
        <v>11</v>
      </c>
      <c r="C120" s="14">
        <v>621028.27536074887</v>
      </c>
      <c r="D120" s="14">
        <v>621028.27536074887</v>
      </c>
      <c r="E120" s="14">
        <v>52526.524345953054</v>
      </c>
      <c r="F120" s="14">
        <v>937406.94912291539</v>
      </c>
      <c r="G120" s="14">
        <v>937406.94912291539</v>
      </c>
      <c r="H120" s="14">
        <v>1700.3645549733315</v>
      </c>
    </row>
    <row r="121" spans="1:8" x14ac:dyDescent="0.2">
      <c r="A121" s="2">
        <v>2023</v>
      </c>
      <c r="B121" s="2">
        <v>12</v>
      </c>
      <c r="C121" s="14">
        <v>1222043.2845258189</v>
      </c>
      <c r="D121" s="14">
        <v>1222043.2845258189</v>
      </c>
      <c r="E121" s="14">
        <v>52647.293100504685</v>
      </c>
      <c r="F121" s="14">
        <v>1150032.2971632069</v>
      </c>
      <c r="G121" s="14">
        <v>1150032.2971632069</v>
      </c>
      <c r="H121" s="14">
        <v>1702.7232353529469</v>
      </c>
    </row>
    <row r="122" spans="1:8" x14ac:dyDescent="0.2">
      <c r="A122" s="2">
        <v>2024</v>
      </c>
      <c r="B122" s="2">
        <v>1</v>
      </c>
      <c r="C122" s="14">
        <v>1728509.1751853097</v>
      </c>
      <c r="D122" s="14">
        <v>1728509.1751853097</v>
      </c>
      <c r="E122" s="14">
        <v>52769.27682630498</v>
      </c>
      <c r="F122" s="14">
        <v>1318266.8321619255</v>
      </c>
      <c r="G122" s="14">
        <v>1318266.8321619255</v>
      </c>
      <c r="H122" s="14">
        <v>1705.1007367734051</v>
      </c>
    </row>
    <row r="123" spans="1:8" x14ac:dyDescent="0.2">
      <c r="A123" s="2">
        <v>2024</v>
      </c>
      <c r="B123" s="2">
        <v>2</v>
      </c>
      <c r="C123" s="14">
        <v>1699669.8868492001</v>
      </c>
      <c r="D123" s="14">
        <v>1699669.8868492001</v>
      </c>
      <c r="E123" s="14">
        <v>52892.311116183766</v>
      </c>
      <c r="F123" s="14">
        <v>1255017.7506688826</v>
      </c>
      <c r="G123" s="14">
        <v>1255017.7506688826</v>
      </c>
      <c r="H123" s="14">
        <v>1707.4945124727785</v>
      </c>
    </row>
    <row r="124" spans="1:8" x14ac:dyDescent="0.2">
      <c r="A124" s="2">
        <v>2024</v>
      </c>
      <c r="B124" s="2">
        <v>3</v>
      </c>
      <c r="C124" s="14">
        <v>1197482.9940585461</v>
      </c>
      <c r="D124" s="14">
        <v>1197482.9940585461</v>
      </c>
      <c r="E124" s="14">
        <v>53016.253810178299</v>
      </c>
      <c r="F124" s="14">
        <v>1105974.1214639659</v>
      </c>
      <c r="G124" s="14">
        <v>1105974.1214639659</v>
      </c>
      <c r="H124" s="14">
        <v>1709.9023602736308</v>
      </c>
    </row>
    <row r="125" spans="1:8" x14ac:dyDescent="0.2">
      <c r="A125" s="2">
        <v>2024</v>
      </c>
      <c r="B125" s="2">
        <v>4</v>
      </c>
      <c r="C125" s="14">
        <v>729643.86493564968</v>
      </c>
      <c r="D125" s="14">
        <v>729643.86493564968</v>
      </c>
      <c r="E125" s="14">
        <v>53140.981985091654</v>
      </c>
      <c r="F125" s="14">
        <v>1003072.606594959</v>
      </c>
      <c r="G125" s="14">
        <v>1003072.606594959</v>
      </c>
      <c r="H125" s="14">
        <v>1712.3223759786183</v>
      </c>
    </row>
    <row r="126" spans="1:8" x14ac:dyDescent="0.2">
      <c r="A126" s="2">
        <v>2024</v>
      </c>
      <c r="B126" s="2">
        <v>5</v>
      </c>
      <c r="C126" s="14">
        <v>490598.13538109878</v>
      </c>
      <c r="D126" s="14">
        <v>490598.13538109878</v>
      </c>
      <c r="E126" s="14">
        <v>53266.389351416692</v>
      </c>
      <c r="F126" s="14">
        <v>928836.41727027646</v>
      </c>
      <c r="G126" s="14">
        <v>928836.41727027646</v>
      </c>
      <c r="H126" s="14">
        <v>1714.7529130571706</v>
      </c>
    </row>
    <row r="127" spans="1:8" x14ac:dyDescent="0.2">
      <c r="A127" s="2">
        <v>2024</v>
      </c>
      <c r="B127" s="2">
        <v>6</v>
      </c>
      <c r="C127" s="14">
        <v>443190.81407905219</v>
      </c>
      <c r="D127" s="14">
        <v>443190.81407905219</v>
      </c>
      <c r="E127" s="14">
        <v>53392.384002502811</v>
      </c>
      <c r="F127" s="14">
        <v>945601.7659543301</v>
      </c>
      <c r="G127" s="14">
        <v>945601.7659543301</v>
      </c>
      <c r="H127" s="14">
        <v>1717.192547781746</v>
      </c>
    </row>
    <row r="128" spans="1:8" x14ac:dyDescent="0.2">
      <c r="A128" s="2">
        <v>2024</v>
      </c>
      <c r="B128" s="2">
        <v>7</v>
      </c>
      <c r="C128" s="14">
        <v>383384.18414668523</v>
      </c>
      <c r="D128" s="14">
        <v>383384.18414668523</v>
      </c>
      <c r="E128" s="14">
        <v>53518.886468300123</v>
      </c>
      <c r="F128" s="14">
        <v>826733.29408440669</v>
      </c>
      <c r="G128" s="14">
        <v>826733.29408440669</v>
      </c>
      <c r="H128" s="14">
        <v>1719.6400490797578</v>
      </c>
    </row>
    <row r="129" spans="1:8" x14ac:dyDescent="0.2">
      <c r="A129" s="2">
        <v>2024</v>
      </c>
      <c r="B129" s="2">
        <v>8</v>
      </c>
      <c r="C129" s="14">
        <v>354715.89076108026</v>
      </c>
      <c r="D129" s="14">
        <v>354715.89076108026</v>
      </c>
      <c r="E129" s="14">
        <v>53646.244210745434</v>
      </c>
      <c r="F129" s="14">
        <v>803168.21048814815</v>
      </c>
      <c r="G129" s="14">
        <v>803168.21048814815</v>
      </c>
      <c r="H129" s="14">
        <v>1721.9928606110975</v>
      </c>
    </row>
    <row r="130" spans="1:8" x14ac:dyDescent="0.2">
      <c r="A130" s="2">
        <v>2024</v>
      </c>
      <c r="B130" s="2">
        <v>9</v>
      </c>
      <c r="C130" s="14">
        <v>421977.84198813356</v>
      </c>
      <c r="D130" s="14">
        <v>421977.84198813356</v>
      </c>
      <c r="E130" s="14">
        <v>53773.981633758645</v>
      </c>
      <c r="F130" s="14">
        <v>840263.78908084054</v>
      </c>
      <c r="G130" s="14">
        <v>840263.78908084054</v>
      </c>
      <c r="H130" s="14">
        <v>1724.3515537860485</v>
      </c>
    </row>
    <row r="131" spans="1:8" x14ac:dyDescent="0.2">
      <c r="A131" s="2">
        <v>2024</v>
      </c>
      <c r="B131" s="2">
        <v>10</v>
      </c>
      <c r="C131" s="14">
        <v>435787.96166484262</v>
      </c>
      <c r="D131" s="14">
        <v>435787.96166484262</v>
      </c>
      <c r="E131" s="14">
        <v>53902.04735982127</v>
      </c>
      <c r="F131" s="14">
        <v>848819.672465957</v>
      </c>
      <c r="G131" s="14">
        <v>848819.672465957</v>
      </c>
      <c r="H131" s="14">
        <v>1726.7153327138749</v>
      </c>
    </row>
    <row r="132" spans="1:8" x14ac:dyDescent="0.2">
      <c r="A132" s="2">
        <v>2024</v>
      </c>
      <c r="B132" s="2">
        <v>11</v>
      </c>
      <c r="C132" s="14">
        <v>636492.85395226441</v>
      </c>
      <c r="D132" s="14">
        <v>636492.85395226441</v>
      </c>
      <c r="E132" s="14">
        <v>54030.396963704872</v>
      </c>
      <c r="F132" s="14">
        <v>969099.76922264812</v>
      </c>
      <c r="G132" s="14">
        <v>969099.76922264812</v>
      </c>
      <c r="H132" s="14">
        <v>1729.0835092019706</v>
      </c>
    </row>
    <row r="133" spans="1:8" x14ac:dyDescent="0.2">
      <c r="A133" s="2">
        <v>2024</v>
      </c>
      <c r="B133" s="2">
        <v>12</v>
      </c>
      <c r="C133" s="14">
        <v>1249712.1492644232</v>
      </c>
      <c r="D133" s="14">
        <v>1249712.1492644232</v>
      </c>
      <c r="E133" s="14">
        <v>54158.992031702648</v>
      </c>
      <c r="F133" s="14">
        <v>1183906.2525382263</v>
      </c>
      <c r="G133" s="14">
        <v>1183906.2525382263</v>
      </c>
      <c r="H133" s="14">
        <v>1731.4554881823944</v>
      </c>
    </row>
    <row r="134" spans="1:8" x14ac:dyDescent="0.2">
      <c r="A134" s="2">
        <v>2025</v>
      </c>
      <c r="B134" s="2">
        <v>1</v>
      </c>
      <c r="C134" s="14">
        <v>1764151.7521866844</v>
      </c>
      <c r="D134" s="14">
        <v>1764151.7521866844</v>
      </c>
      <c r="E134" s="14">
        <v>54287.799348164088</v>
      </c>
      <c r="F134" s="14">
        <v>1349050.63042512</v>
      </c>
      <c r="G134" s="14">
        <v>1349050.63042512</v>
      </c>
      <c r="H134" s="14">
        <v>1733.8307551104594</v>
      </c>
    </row>
    <row r="135" spans="1:8" x14ac:dyDescent="0.2">
      <c r="A135" s="2">
        <v>2025</v>
      </c>
      <c r="B135" s="2">
        <v>2</v>
      </c>
      <c r="C135" s="14">
        <v>1734354.2573635015</v>
      </c>
      <c r="D135" s="14">
        <v>1734354.2573635015</v>
      </c>
      <c r="E135" s="14">
        <v>54416.790192105582</v>
      </c>
      <c r="F135" s="14">
        <v>1283722.8723451553</v>
      </c>
      <c r="G135" s="14">
        <v>1283722.8723451553</v>
      </c>
      <c r="H135" s="14">
        <v>1736.2088650685032</v>
      </c>
    </row>
    <row r="136" spans="1:8" x14ac:dyDescent="0.2">
      <c r="A136" s="2">
        <v>2025</v>
      </c>
      <c r="B136" s="2">
        <v>3</v>
      </c>
      <c r="C136" s="14">
        <v>1222228.2419586028</v>
      </c>
      <c r="D136" s="14">
        <v>1222228.2419586028</v>
      </c>
      <c r="E136" s="14">
        <v>54545.93972900229</v>
      </c>
      <c r="F136" s="14">
        <v>1132882.6121309916</v>
      </c>
      <c r="G136" s="14">
        <v>1132882.6121309916</v>
      </c>
      <c r="H136" s="14">
        <v>1738.5894333441183</v>
      </c>
    </row>
    <row r="137" spans="1:8" x14ac:dyDescent="0.2">
      <c r="A137" s="2">
        <v>2025</v>
      </c>
      <c r="B137" s="2">
        <v>4</v>
      </c>
      <c r="C137" s="14">
        <v>745222.34122059483</v>
      </c>
      <c r="D137" s="14">
        <v>745222.34122059483</v>
      </c>
      <c r="E137" s="14">
        <v>54675.226484881241</v>
      </c>
      <c r="F137" s="14">
        <v>1029082.8727086494</v>
      </c>
      <c r="G137" s="14">
        <v>1029082.8727086494</v>
      </c>
      <c r="H137" s="14">
        <v>1740.9721272833128</v>
      </c>
    </row>
    <row r="138" spans="1:8" x14ac:dyDescent="0.2">
      <c r="A138" s="2">
        <v>2025</v>
      </c>
      <c r="B138" s="2">
        <v>5</v>
      </c>
      <c r="C138" s="14">
        <v>501420.06569289655</v>
      </c>
      <c r="D138" s="14">
        <v>501420.06569289655</v>
      </c>
      <c r="E138" s="14">
        <v>54804.631891579193</v>
      </c>
      <c r="F138" s="14">
        <v>953656.98164639086</v>
      </c>
      <c r="G138" s="14">
        <v>953656.98164639086</v>
      </c>
      <c r="H138" s="14">
        <v>1743.3566592460852</v>
      </c>
    </row>
    <row r="139" spans="1:8" x14ac:dyDescent="0.2">
      <c r="A139" s="2">
        <v>2025</v>
      </c>
      <c r="B139" s="2">
        <v>6</v>
      </c>
      <c r="C139" s="14">
        <v>453080.8847580491</v>
      </c>
      <c r="D139" s="14">
        <v>453080.8847580491</v>
      </c>
      <c r="E139" s="14">
        <v>54934.139893534775</v>
      </c>
      <c r="F139" s="14">
        <v>970432.78603406704</v>
      </c>
      <c r="G139" s="14">
        <v>970432.78603406704</v>
      </c>
      <c r="H139" s="14">
        <v>1745.7427805152274</v>
      </c>
    </row>
    <row r="140" spans="1:8" x14ac:dyDescent="0.2">
      <c r="A140" s="2">
        <v>2025</v>
      </c>
      <c r="B140" s="2">
        <v>7</v>
      </c>
      <c r="C140" s="14">
        <v>391922.22613436618</v>
      </c>
      <c r="D140" s="14">
        <v>391922.22613436618</v>
      </c>
      <c r="E140" s="14">
        <v>55063.736607788953</v>
      </c>
      <c r="F140" s="14">
        <v>849088.09003709827</v>
      </c>
      <c r="G140" s="14">
        <v>849088.09003709827</v>
      </c>
      <c r="H140" s="14">
        <v>1748.1302760293829</v>
      </c>
    </row>
    <row r="141" spans="1:8" x14ac:dyDescent="0.2">
      <c r="A141" s="2">
        <v>2025</v>
      </c>
      <c r="B141" s="2">
        <v>8</v>
      </c>
      <c r="C141" s="14">
        <v>362600.33892169653</v>
      </c>
      <c r="D141" s="14">
        <v>362600.33892169653</v>
      </c>
      <c r="E141" s="14">
        <v>55198.776800449094</v>
      </c>
      <c r="F141" s="14">
        <v>824604.51228483079</v>
      </c>
      <c r="G141" s="14">
        <v>824604.51228483079</v>
      </c>
      <c r="H141" s="14">
        <v>1750.5022877883048</v>
      </c>
    </row>
    <row r="142" spans="1:8" x14ac:dyDescent="0.2">
      <c r="A142" s="2">
        <v>2025</v>
      </c>
      <c r="B142" s="2">
        <v>9</v>
      </c>
      <c r="C142" s="14">
        <v>431434.77102997969</v>
      </c>
      <c r="D142" s="14">
        <v>431434.77102997969</v>
      </c>
      <c r="E142" s="14">
        <v>55333.883321112691</v>
      </c>
      <c r="F142" s="14">
        <v>862122.10016984225</v>
      </c>
      <c r="G142" s="14">
        <v>862122.10016984225</v>
      </c>
      <c r="H142" s="14">
        <v>1752.8753270364193</v>
      </c>
    </row>
    <row r="143" spans="1:8" x14ac:dyDescent="0.2">
      <c r="A143" s="2">
        <v>2025</v>
      </c>
      <c r="B143" s="2">
        <v>10</v>
      </c>
      <c r="C143" s="14">
        <v>445462.43719282246</v>
      </c>
      <c r="D143" s="14">
        <v>445462.43719282246</v>
      </c>
      <c r="E143" s="14">
        <v>55469.047194423896</v>
      </c>
      <c r="F143" s="14">
        <v>870173.67092256132</v>
      </c>
      <c r="G143" s="14">
        <v>870173.67092256132</v>
      </c>
      <c r="H143" s="14">
        <v>1755.2492547362056</v>
      </c>
    </row>
    <row r="144" spans="1:8" x14ac:dyDescent="0.2">
      <c r="A144" s="2">
        <v>2025</v>
      </c>
      <c r="B144" s="2">
        <v>11</v>
      </c>
      <c r="C144" s="14">
        <v>650155.76406649977</v>
      </c>
      <c r="D144" s="14">
        <v>650155.76406649977</v>
      </c>
      <c r="E144" s="14">
        <v>55604.260659551685</v>
      </c>
      <c r="F144" s="14">
        <v>991499.7571254354</v>
      </c>
      <c r="G144" s="14">
        <v>991499.7571254354</v>
      </c>
      <c r="H144" s="14">
        <v>1757.6239506643858</v>
      </c>
    </row>
    <row r="145" spans="1:8" x14ac:dyDescent="0.2">
      <c r="A145" s="2">
        <v>2025</v>
      </c>
      <c r="B145" s="2">
        <v>12</v>
      </c>
      <c r="C145" s="14">
        <v>1274906.087188676</v>
      </c>
      <c r="D145" s="14">
        <v>1274906.087188676</v>
      </c>
      <c r="E145" s="14">
        <v>55739.517005843285</v>
      </c>
      <c r="F145" s="14">
        <v>1206611.3346589012</v>
      </c>
      <c r="G145" s="14">
        <v>1206611.3346589012</v>
      </c>
      <c r="H145" s="14">
        <v>1759.9993108660267</v>
      </c>
    </row>
    <row r="146" spans="1:8" x14ac:dyDescent="0.2">
      <c r="A146" s="2">
        <v>2026</v>
      </c>
      <c r="B146" s="2">
        <v>1</v>
      </c>
      <c r="C146" s="14">
        <v>1801801.0093757149</v>
      </c>
      <c r="D146" s="14">
        <v>1801801.0093757149</v>
      </c>
      <c r="E146" s="14">
        <v>55874.810430716265</v>
      </c>
      <c r="F146" s="14">
        <v>1373554.0074258745</v>
      </c>
      <c r="G146" s="14">
        <v>1373554.0074258745</v>
      </c>
      <c r="H146" s="14">
        <v>1762.3752454531402</v>
      </c>
    </row>
    <row r="147" spans="1:8" x14ac:dyDescent="0.2">
      <c r="A147" s="2">
        <v>2026</v>
      </c>
      <c r="B147" s="2">
        <v>2</v>
      </c>
      <c r="C147" s="14">
        <v>1770927.3040283064</v>
      </c>
      <c r="D147" s="14">
        <v>1770927.3040283064</v>
      </c>
      <c r="E147" s="14">
        <v>56010.135916780579</v>
      </c>
      <c r="F147" s="14">
        <v>1306720.9524325479</v>
      </c>
      <c r="G147" s="14">
        <v>1306720.9524325479</v>
      </c>
      <c r="H147" s="14">
        <v>1764.7516767011796</v>
      </c>
    </row>
    <row r="148" spans="1:8" x14ac:dyDescent="0.2">
      <c r="A148" s="2">
        <v>2026</v>
      </c>
      <c r="B148" s="2">
        <v>3</v>
      </c>
      <c r="C148" s="14">
        <v>1248828.3046489968</v>
      </c>
      <c r="D148" s="14">
        <v>1248828.3046489968</v>
      </c>
      <c r="E148" s="14">
        <v>56145.48912558813</v>
      </c>
      <c r="F148" s="14">
        <v>1155019.8532905316</v>
      </c>
      <c r="G148" s="14">
        <v>1155019.8532905316</v>
      </c>
      <c r="H148" s="14">
        <v>1767.1285374031081</v>
      </c>
    </row>
    <row r="149" spans="1:8" x14ac:dyDescent="0.2">
      <c r="A149" s="2">
        <v>2026</v>
      </c>
      <c r="B149" s="2">
        <v>4</v>
      </c>
      <c r="C149" s="14">
        <v>762580.52543288167</v>
      </c>
      <c r="D149" s="14">
        <v>762580.52543288167</v>
      </c>
      <c r="E149" s="14">
        <v>56280.866305759788</v>
      </c>
      <c r="F149" s="14">
        <v>1051028.7318968324</v>
      </c>
      <c r="G149" s="14">
        <v>1051028.7318968324</v>
      </c>
      <c r="H149" s="14">
        <v>1769.5057694461937</v>
      </c>
    </row>
    <row r="150" spans="1:8" x14ac:dyDescent="0.2">
      <c r="A150" s="2">
        <v>2026</v>
      </c>
      <c r="B150" s="2">
        <v>5</v>
      </c>
      <c r="C150" s="14">
        <v>513979.63875796139</v>
      </c>
      <c r="D150" s="14">
        <v>513979.63875796139</v>
      </c>
      <c r="E150" s="14">
        <v>56416.264213544564</v>
      </c>
      <c r="F150" s="14">
        <v>974980.36420605087</v>
      </c>
      <c r="G150" s="14">
        <v>974980.36420605087</v>
      </c>
      <c r="H150" s="14">
        <v>1771.8833225813878</v>
      </c>
    </row>
    <row r="151" spans="1:8" x14ac:dyDescent="0.2">
      <c r="A151" s="2">
        <v>2026</v>
      </c>
      <c r="B151" s="2">
        <v>6</v>
      </c>
      <c r="C151" s="14">
        <v>464677.91043397528</v>
      </c>
      <c r="D151" s="14">
        <v>464677.91043397528</v>
      </c>
      <c r="E151" s="14">
        <v>56551.680044128603</v>
      </c>
      <c r="F151" s="14">
        <v>991984.28887878614</v>
      </c>
      <c r="G151" s="14">
        <v>991984.28887878614</v>
      </c>
      <c r="H151" s="14">
        <v>1774.2611533592299</v>
      </c>
    </row>
    <row r="152" spans="1:8" x14ac:dyDescent="0.2">
      <c r="A152" s="2">
        <v>2026</v>
      </c>
      <c r="B152" s="2">
        <v>7</v>
      </c>
      <c r="C152" s="14">
        <v>401963.20921056834</v>
      </c>
      <c r="D152" s="14">
        <v>401963.20921056834</v>
      </c>
      <c r="E152" s="14">
        <v>56687.111372239153</v>
      </c>
      <c r="F152" s="14">
        <v>868456.29443716013</v>
      </c>
      <c r="G152" s="14">
        <v>868456.29443716013</v>
      </c>
      <c r="H152" s="14">
        <v>1776.6392242097438</v>
      </c>
    </row>
    <row r="153" spans="1:8" x14ac:dyDescent="0.2">
      <c r="A153" s="2">
        <v>2026</v>
      </c>
      <c r="B153" s="2">
        <v>8</v>
      </c>
      <c r="C153" s="14">
        <v>371840.04703394161</v>
      </c>
      <c r="D153" s="14">
        <v>371840.04703394161</v>
      </c>
      <c r="E153" s="14">
        <v>56821.66446639147</v>
      </c>
      <c r="F153" s="14">
        <v>843386.44486167771</v>
      </c>
      <c r="G153" s="14">
        <v>843386.44486167771</v>
      </c>
      <c r="H153" s="14">
        <v>1779.0368157482794</v>
      </c>
    </row>
    <row r="154" spans="1:8" x14ac:dyDescent="0.2">
      <c r="A154" s="2">
        <v>2026</v>
      </c>
      <c r="B154" s="2">
        <v>9</v>
      </c>
      <c r="C154" s="14">
        <v>442342.71923387243</v>
      </c>
      <c r="D154" s="14">
        <v>442342.71923387243</v>
      </c>
      <c r="E154" s="14">
        <v>56956.229147663114</v>
      </c>
      <c r="F154" s="14">
        <v>881342.4290487906</v>
      </c>
      <c r="G154" s="14">
        <v>881342.4290487906</v>
      </c>
      <c r="H154" s="14">
        <v>1781.4345867832455</v>
      </c>
    </row>
    <row r="155" spans="1:8" x14ac:dyDescent="0.2">
      <c r="A155" s="2">
        <v>2026</v>
      </c>
      <c r="B155" s="2">
        <v>10</v>
      </c>
      <c r="C155" s="14">
        <v>456607.98994164634</v>
      </c>
      <c r="D155" s="14">
        <v>456607.98994164634</v>
      </c>
      <c r="E155" s="14">
        <v>57090.803848111223</v>
      </c>
      <c r="F155" s="14">
        <v>889317.6925254761</v>
      </c>
      <c r="G155" s="14">
        <v>889317.6925254761</v>
      </c>
      <c r="H155" s="14">
        <v>1783.8325130255901</v>
      </c>
    </row>
    <row r="156" spans="1:8" x14ac:dyDescent="0.2">
      <c r="A156" s="2">
        <v>2026</v>
      </c>
      <c r="B156" s="2">
        <v>11</v>
      </c>
      <c r="C156" s="14">
        <v>665161.47650579491</v>
      </c>
      <c r="D156" s="14">
        <v>665161.47650579491</v>
      </c>
      <c r="E156" s="14">
        <v>57225.387211963483</v>
      </c>
      <c r="F156" s="14">
        <v>1011792.4222748866</v>
      </c>
      <c r="G156" s="14">
        <v>1011792.4222748866</v>
      </c>
      <c r="H156" s="14">
        <v>1786.2305734730016</v>
      </c>
    </row>
    <row r="157" spans="1:8" x14ac:dyDescent="0.2">
      <c r="A157" s="2">
        <v>2026</v>
      </c>
      <c r="B157" s="2">
        <v>12</v>
      </c>
      <c r="C157" s="14">
        <v>1301575.7664243418</v>
      </c>
      <c r="D157" s="14">
        <v>1301575.7664243418</v>
      </c>
      <c r="E157" s="14">
        <v>57359.978066907461</v>
      </c>
      <c r="F157" s="14">
        <v>1228173.3055731962</v>
      </c>
      <c r="G157" s="14">
        <v>1228173.3055731962</v>
      </c>
      <c r="H157" s="14">
        <v>1788.6287499651507</v>
      </c>
    </row>
    <row r="158" spans="1:8" x14ac:dyDescent="0.2">
      <c r="A158" s="2">
        <v>2027</v>
      </c>
      <c r="B158" s="2">
        <v>1</v>
      </c>
      <c r="C158" s="14">
        <v>1838635.6288837404</v>
      </c>
      <c r="D158" s="14">
        <v>1838635.6288837404</v>
      </c>
      <c r="E158" s="14">
        <v>57494.575399265581</v>
      </c>
      <c r="F158" s="14">
        <v>1392854.143923237</v>
      </c>
      <c r="G158" s="14">
        <v>1392854.143923237</v>
      </c>
      <c r="H158" s="14">
        <v>1791.0270267991264</v>
      </c>
    </row>
    <row r="159" spans="1:8" x14ac:dyDescent="0.2">
      <c r="A159" s="2">
        <v>2027</v>
      </c>
      <c r="B159" s="2">
        <v>2</v>
      </c>
      <c r="C159" s="14">
        <v>1806589.0312158661</v>
      </c>
      <c r="D159" s="14">
        <v>1806589.0312158661</v>
      </c>
      <c r="E159" s="14">
        <v>57629.178332528783</v>
      </c>
      <c r="F159" s="14">
        <v>1325000.8193115769</v>
      </c>
      <c r="G159" s="14">
        <v>1325000.8193115769</v>
      </c>
      <c r="H159" s="14">
        <v>1793.4253903968997</v>
      </c>
    </row>
    <row r="160" spans="1:8" x14ac:dyDescent="0.2">
      <c r="A160" s="2">
        <v>2027</v>
      </c>
      <c r="B160" s="2">
        <v>3</v>
      </c>
      <c r="C160" s="14">
        <v>1274898.3628888708</v>
      </c>
      <c r="D160" s="14">
        <v>1274898.3628888708</v>
      </c>
      <c r="E160" s="14">
        <v>57763.786108795168</v>
      </c>
      <c r="F160" s="14">
        <v>1173152.984520511</v>
      </c>
      <c r="G160" s="14">
        <v>1173152.984520511</v>
      </c>
      <c r="H160" s="14">
        <v>1795.8238290177878</v>
      </c>
    </row>
    <row r="161" spans="1:8" x14ac:dyDescent="0.2">
      <c r="A161" s="2">
        <v>2027</v>
      </c>
      <c r="B161" s="2">
        <v>4</v>
      </c>
      <c r="C161" s="14">
        <v>779795.0285698924</v>
      </c>
      <c r="D161" s="14">
        <v>779795.0285698924</v>
      </c>
      <c r="E161" s="14">
        <v>57898.398072720505</v>
      </c>
      <c r="F161" s="14">
        <v>1069528.6932715545</v>
      </c>
      <c r="G161" s="14">
        <v>1069528.6932715545</v>
      </c>
      <c r="H161" s="14">
        <v>1798.222332509833</v>
      </c>
    </row>
    <row r="162" spans="1:8" x14ac:dyDescent="0.2">
      <c r="A162" s="2">
        <v>2027</v>
      </c>
      <c r="B162" s="2">
        <v>5</v>
      </c>
      <c r="C162" s="14">
        <v>526581.90121396433</v>
      </c>
      <c r="D162" s="14">
        <v>526581.90121396433</v>
      </c>
      <c r="E162" s="14">
        <v>58033.013657640171</v>
      </c>
      <c r="F162" s="14">
        <v>993269.40284022689</v>
      </c>
      <c r="G162" s="14">
        <v>993269.40284022689</v>
      </c>
      <c r="H162" s="14">
        <v>1800.6208920948152</v>
      </c>
    </row>
    <row r="163" spans="1:8" x14ac:dyDescent="0.2">
      <c r="A163" s="2">
        <v>2027</v>
      </c>
      <c r="B163" s="2">
        <v>6</v>
      </c>
      <c r="C163" s="14">
        <v>476343.41244307335</v>
      </c>
      <c r="D163" s="14">
        <v>476343.41244307335</v>
      </c>
      <c r="E163" s="14">
        <v>58167.632373569439</v>
      </c>
      <c r="F163" s="14">
        <v>1010716.2021294243</v>
      </c>
      <c r="G163" s="14">
        <v>1010716.2021294243</v>
      </c>
      <c r="H163" s="14">
        <v>1803.0195001823661</v>
      </c>
    </row>
    <row r="164" spans="1:8" x14ac:dyDescent="0.2">
      <c r="A164" s="2">
        <v>2027</v>
      </c>
      <c r="B164" s="2">
        <v>7</v>
      </c>
      <c r="C164" s="14">
        <v>412053.35957697738</v>
      </c>
      <c r="D164" s="14">
        <v>412053.35957697738</v>
      </c>
      <c r="E164" s="14">
        <v>58302.253796827128</v>
      </c>
      <c r="F164" s="14">
        <v>885208.70390831027</v>
      </c>
      <c r="G164" s="14">
        <v>885208.70390831027</v>
      </c>
      <c r="H164" s="14">
        <v>1805.4181502092267</v>
      </c>
    </row>
    <row r="165" spans="1:8" x14ac:dyDescent="0.2">
      <c r="A165" s="2">
        <v>2027</v>
      </c>
      <c r="B165" s="2">
        <v>8</v>
      </c>
      <c r="C165" s="14">
        <v>381164.6694782314</v>
      </c>
      <c r="D165" s="14">
        <v>381164.6694782314</v>
      </c>
      <c r="E165" s="14">
        <v>58437.500412358633</v>
      </c>
      <c r="F165" s="14">
        <v>859792.46157227736</v>
      </c>
      <c r="G165" s="14">
        <v>859792.46157227736</v>
      </c>
      <c r="H165" s="14">
        <v>1807.8713515953987</v>
      </c>
    </row>
    <row r="166" spans="1:8" x14ac:dyDescent="0.2">
      <c r="A166" s="2">
        <v>2027</v>
      </c>
      <c r="B166" s="2">
        <v>9</v>
      </c>
      <c r="C166" s="14">
        <v>453396.79796213162</v>
      </c>
      <c r="D166" s="14">
        <v>453396.79796213162</v>
      </c>
      <c r="E166" s="14">
        <v>58572.749052093037</v>
      </c>
      <c r="F166" s="14">
        <v>898350.67327736365</v>
      </c>
      <c r="G166" s="14">
        <v>898350.67327736365</v>
      </c>
      <c r="H166" s="14">
        <v>1810.324584338561</v>
      </c>
    </row>
    <row r="167" spans="1:8" x14ac:dyDescent="0.2">
      <c r="A167" s="2">
        <v>2027</v>
      </c>
      <c r="B167" s="2">
        <v>10</v>
      </c>
      <c r="C167" s="14">
        <v>467949.21039838169</v>
      </c>
      <c r="D167" s="14">
        <v>467949.21039838169</v>
      </c>
      <c r="E167" s="14">
        <v>58707.999442119755</v>
      </c>
      <c r="F167" s="14">
        <v>906538.13526123273</v>
      </c>
      <c r="G167" s="14">
        <v>906538.13526123273</v>
      </c>
      <c r="H167" s="14">
        <v>1812.7778441955572</v>
      </c>
    </row>
    <row r="168" spans="1:8" x14ac:dyDescent="0.2">
      <c r="A168" s="2">
        <v>2027</v>
      </c>
      <c r="B168" s="2">
        <v>11</v>
      </c>
      <c r="C168" s="14">
        <v>680323.03584184078</v>
      </c>
      <c r="D168" s="14">
        <v>680323.03584184078</v>
      </c>
      <c r="E168" s="14">
        <v>58843.25134559314</v>
      </c>
      <c r="F168" s="14">
        <v>1030354.1859749499</v>
      </c>
      <c r="G168" s="14">
        <v>1030354.1859749499</v>
      </c>
      <c r="H168" s="14">
        <v>1815.2311274974031</v>
      </c>
    </row>
    <row r="169" spans="1:8" x14ac:dyDescent="0.2">
      <c r="A169" s="2">
        <v>2027</v>
      </c>
      <c r="B169" s="2">
        <v>12</v>
      </c>
      <c r="C169" s="14">
        <v>1328224.0137318233</v>
      </c>
      <c r="D169" s="14">
        <v>1328224.0137318233</v>
      </c>
      <c r="E169" s="14">
        <v>58978.504557717053</v>
      </c>
      <c r="F169" s="14">
        <v>1248090.1909290804</v>
      </c>
      <c r="G169" s="14">
        <v>1248090.1909290804</v>
      </c>
      <c r="H169" s="14">
        <v>1817.6844310715962</v>
      </c>
    </row>
  </sheetData>
  <pageMargins left="0.75" right="0.75" top="1" bottom="1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S30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41" sqref="A41"/>
    </sheetView>
  </sheetViews>
  <sheetFormatPr defaultRowHeight="12.75" x14ac:dyDescent="0.2"/>
  <cols>
    <col min="1" max="1" width="10" style="34" bestFit="1" customWidth="1"/>
    <col min="2" max="2" width="10.140625" style="22" bestFit="1" customWidth="1"/>
    <col min="3" max="3" width="6.5703125" style="22" bestFit="1" customWidth="1"/>
    <col min="4" max="4" width="5.8554687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SUMIF(Div16Monthly!$A$2:$A$313,'FortMyers(16)'!$A3,Div16Monthly!C$2:C$313)</f>
        <v>3880456.3000000007</v>
      </c>
      <c r="C3" s="21">
        <f>SUMIF(Div16Monthly!$A$2:$A$313,'FortMyers(16)'!$A3,Div16Monthly!E$2:E$313)/12</f>
        <v>11377</v>
      </c>
      <c r="D3" s="21">
        <f t="shared" ref="D3:D14" si="0">B3/C3</f>
        <v>341.07904544255962</v>
      </c>
      <c r="E3" s="21">
        <f>SUMIF(Div16Monthly!$A$2:$A$313,'FortMyers(16)'!$A3,Div16Monthly!D$2:D$313)</f>
        <v>3836718.5273532257</v>
      </c>
      <c r="F3" s="21">
        <f t="shared" ref="F3:F14" si="1">E3/C3</f>
        <v>337.23464246754202</v>
      </c>
      <c r="H3" s="21">
        <f>SUMIF(Div16Monthly!$A$2:$A$313,'FortMyers(16)'!$A3,Div16Monthly!F$2:F$313)</f>
        <v>21080338.799999997</v>
      </c>
      <c r="I3" s="21">
        <f>SUMIF(Div16Monthly!$A$2:$A$313,'FortMyers(16)'!$A3,Div16Monthly!H$2:H$313)/12</f>
        <v>2368.75</v>
      </c>
      <c r="J3" s="21">
        <f t="shared" ref="J3:J14" si="2">H3/I3</f>
        <v>8899.3514722955133</v>
      </c>
      <c r="K3" s="21">
        <f>SUMIF(Div16Monthly!$A$2:$A$313,'FortMyers(16)'!$A3,Div16Monthly!G$2:G$313)</f>
        <v>20962694.318923667</v>
      </c>
      <c r="L3" s="21">
        <f t="shared" ref="L3:L14" si="3">K3/I3</f>
        <v>8849.6862560099908</v>
      </c>
      <c r="N3" s="21">
        <f t="shared" ref="N3:N14" si="4">SUM(B3,H3)</f>
        <v>24960795.099999998</v>
      </c>
      <c r="O3" s="21">
        <f t="shared" ref="O3:O14" si="5">SUM(C3,I3)</f>
        <v>13745.75</v>
      </c>
      <c r="P3" s="21">
        <f>N3/O3</f>
        <v>1815.8918283833184</v>
      </c>
      <c r="Q3" s="21">
        <f t="shared" ref="Q3:Q14" si="6">SUM(E3,K3)</f>
        <v>24799412.846276894</v>
      </c>
      <c r="R3" s="21">
        <f t="shared" ref="R3:R14" si="7">Q3/O3</f>
        <v>1804.1513083154352</v>
      </c>
    </row>
    <row r="4" spans="1:19" x14ac:dyDescent="0.2">
      <c r="A4" s="34">
        <f t="shared" ref="A4:A14" si="8">A3+1</f>
        <v>2017</v>
      </c>
      <c r="B4" s="21">
        <f>SUMIF(Div16Monthly!$A$2:$A$313,'FortMyers(16)'!$A4,Div16Monthly!C$2:C$313)</f>
        <v>4423650.7</v>
      </c>
      <c r="C4" s="21">
        <f>SUMIF(Div16Monthly!$A$2:$A$313,'FortMyers(16)'!$A4,Div16Monthly!E$2:E$313)/12</f>
        <v>12565.5</v>
      </c>
      <c r="D4" s="21">
        <f t="shared" si="0"/>
        <v>352.04732800127334</v>
      </c>
      <c r="E4" s="21">
        <f>SUMIF(Div16Monthly!$A$2:$A$313,'FortMyers(16)'!$A4,Div16Monthly!D$2:D$313)</f>
        <v>4748102.0541918958</v>
      </c>
      <c r="F4" s="21">
        <f t="shared" si="1"/>
        <v>377.8681353063464</v>
      </c>
      <c r="H4" s="21">
        <f>SUMIF(Div16Monthly!$A$2:$A$313,'FortMyers(16)'!$A4,Div16Monthly!F$2:F$313)</f>
        <v>21683076.199999999</v>
      </c>
      <c r="I4" s="21">
        <f>SUMIF(Div16Monthly!$A$2:$A$313,'FortMyers(16)'!$A4,Div16Monthly!H$2:H$313)/12</f>
        <v>2467.5833333333335</v>
      </c>
      <c r="J4" s="21">
        <f t="shared" si="2"/>
        <v>8787.170794637128</v>
      </c>
      <c r="K4" s="21">
        <f>SUMIF(Div16Monthly!$A$2:$A$313,'FortMyers(16)'!$A4,Div16Monthly!G$2:G$313)</f>
        <v>22450618.965838246</v>
      </c>
      <c r="L4" s="21">
        <f t="shared" si="3"/>
        <v>9098.2211877362788</v>
      </c>
      <c r="N4" s="21">
        <f t="shared" si="4"/>
        <v>26106726.899999999</v>
      </c>
      <c r="O4" s="21">
        <f t="shared" si="5"/>
        <v>15033.083333333334</v>
      </c>
      <c r="P4" s="21">
        <f t="shared" ref="P4:P14" si="9">N4/O4</f>
        <v>1736.618251966496</v>
      </c>
      <c r="Q4" s="21">
        <f t="shared" si="6"/>
        <v>27198721.020030141</v>
      </c>
      <c r="R4" s="21">
        <f t="shared" si="7"/>
        <v>1809.2576497411912</v>
      </c>
    </row>
    <row r="5" spans="1:19" x14ac:dyDescent="0.2">
      <c r="A5" s="34">
        <f t="shared" si="8"/>
        <v>2018</v>
      </c>
      <c r="B5" s="21">
        <f>SUMIF(Div16Monthly!$A$2:$A$313,'FortMyers(16)'!$A5,Div16Monthly!C$2:C$313)</f>
        <v>4906645.3999999994</v>
      </c>
      <c r="C5" s="21">
        <f>SUMIF(Div16Monthly!$A$2:$A$313,'FortMyers(16)'!$A5,Div16Monthly!E$2:E$313)/12</f>
        <v>14055.166666666666</v>
      </c>
      <c r="D5" s="21">
        <f t="shared" si="0"/>
        <v>349.09905491456283</v>
      </c>
      <c r="E5" s="21">
        <f>SUMIF(Div16Monthly!$A$2:$A$313,'FortMyers(16)'!$A5,Div16Monthly!D$2:D$313)</f>
        <v>4677866.8980636001</v>
      </c>
      <c r="F5" s="21">
        <f t="shared" si="1"/>
        <v>332.82187319469239</v>
      </c>
      <c r="H5" s="21">
        <f>SUMIF(Div16Monthly!$A$2:$A$313,'FortMyers(16)'!$A5,Div16Monthly!F$2:F$313)</f>
        <v>23077658.900000006</v>
      </c>
      <c r="I5" s="21">
        <f>SUMIF(Div16Monthly!$A$2:$A$313,'FortMyers(16)'!$A5,Div16Monthly!H$2:H$313)/12</f>
        <v>2589.25</v>
      </c>
      <c r="J5" s="21">
        <f t="shared" si="2"/>
        <v>8912.873959640825</v>
      </c>
      <c r="K5" s="21">
        <f>SUMIF(Div16Monthly!$A$2:$A$313,'FortMyers(16)'!$A5,Div16Monthly!G$2:G$313)</f>
        <v>22568436.457813419</v>
      </c>
      <c r="L5" s="21">
        <f t="shared" si="3"/>
        <v>8716.2060279283269</v>
      </c>
      <c r="N5" s="21">
        <f t="shared" si="4"/>
        <v>27984304.300000004</v>
      </c>
      <c r="O5" s="21">
        <f t="shared" si="5"/>
        <v>16644.416666666664</v>
      </c>
      <c r="P5" s="21">
        <f t="shared" si="9"/>
        <v>1681.3027972343084</v>
      </c>
      <c r="Q5" s="21">
        <f t="shared" si="6"/>
        <v>27246303.355877019</v>
      </c>
      <c r="R5" s="21">
        <f t="shared" si="7"/>
        <v>1636.9635476887859</v>
      </c>
    </row>
    <row r="6" spans="1:19" x14ac:dyDescent="0.2">
      <c r="A6" s="34">
        <f t="shared" si="8"/>
        <v>2019</v>
      </c>
      <c r="B6" s="21">
        <f>SUMIF(Div16Monthly!$A$2:$A$313,'FortMyers(16)'!$A6,Div16Monthly!C$2:C$313)</f>
        <v>5366849.1000000006</v>
      </c>
      <c r="C6" s="21">
        <f>SUMIF(Div16Monthly!$A$2:$A$313,'FortMyers(16)'!$A6,Div16Monthly!E$2:E$313)/12</f>
        <v>15805.416666666666</v>
      </c>
      <c r="D6" s="21">
        <f t="shared" si="0"/>
        <v>339.55758416154805</v>
      </c>
      <c r="E6" s="21">
        <f>SUMIF(Div16Monthly!$A$2:$A$313,'FortMyers(16)'!$A6,Div16Monthly!D$2:D$313)</f>
        <v>5283026.4268843699</v>
      </c>
      <c r="F6" s="21">
        <f t="shared" si="1"/>
        <v>334.25416983951936</v>
      </c>
      <c r="H6" s="21">
        <f>SUMIF(Div16Monthly!$A$2:$A$313,'FortMyers(16)'!$A6,Div16Monthly!F$2:F$313)</f>
        <v>23932770.499999996</v>
      </c>
      <c r="I6" s="21">
        <f>SUMIF(Div16Monthly!$A$2:$A$313,'FortMyers(16)'!$A6,Div16Monthly!H$2:H$313)/12</f>
        <v>2695</v>
      </c>
      <c r="J6" s="21">
        <f t="shared" si="2"/>
        <v>8880.434322820036</v>
      </c>
      <c r="K6" s="21">
        <f>SUMIF(Div16Monthly!$A$2:$A$313,'FortMyers(16)'!$A6,Div16Monthly!G$2:G$313)</f>
        <v>23759187.801154658</v>
      </c>
      <c r="L6" s="21">
        <f t="shared" si="3"/>
        <v>8816.0251581278881</v>
      </c>
      <c r="N6" s="21">
        <f t="shared" si="4"/>
        <v>29299619.599999998</v>
      </c>
      <c r="O6" s="21">
        <f t="shared" si="5"/>
        <v>18500.416666666664</v>
      </c>
      <c r="P6" s="21">
        <f>N6/O6</f>
        <v>1583.7275520821604</v>
      </c>
      <c r="Q6" s="21">
        <f t="shared" si="6"/>
        <v>29042214.228039026</v>
      </c>
      <c r="R6" s="21">
        <f>Q6/O6</f>
        <v>1569.8140615592818</v>
      </c>
    </row>
    <row r="7" spans="1:19" x14ac:dyDescent="0.2">
      <c r="A7" s="34">
        <f t="shared" si="8"/>
        <v>2020</v>
      </c>
      <c r="B7" s="21">
        <f>SUMIF(Div16Monthly!$A$2:$A$313,'FortMyers(16)'!$A7,Div16Monthly!C$2:C$313)</f>
        <v>6274588.2000000002</v>
      </c>
      <c r="C7" s="21">
        <f>SUMIF(Div16Monthly!$A$2:$A$313,'FortMyers(16)'!$A7,Div16Monthly!E$2:E$313)/12</f>
        <v>17751.166666666668</v>
      </c>
      <c r="D7" s="21">
        <f t="shared" si="0"/>
        <v>353.4746936821054</v>
      </c>
      <c r="E7" s="21">
        <f>SUMIF(Div16Monthly!$A$2:$A$313,'FortMyers(16)'!$A7,Div16Monthly!D$2:D$313)</f>
        <v>6342707.8278576648</v>
      </c>
      <c r="F7" s="21">
        <f t="shared" si="1"/>
        <v>357.31216696692223</v>
      </c>
      <c r="H7" s="21">
        <f>SUMIF(Div16Monthly!$A$2:$A$313,'FortMyers(16)'!$A7,Div16Monthly!F$2:F$313)</f>
        <v>21727600.500000004</v>
      </c>
      <c r="I7" s="21">
        <f>SUMIF(Div16Monthly!$A$2:$A$313,'FortMyers(16)'!$A7,Div16Monthly!H$2:H$313)/12</f>
        <v>2803.5</v>
      </c>
      <c r="J7" s="21">
        <f t="shared" si="2"/>
        <v>7750.1696094168019</v>
      </c>
      <c r="K7" s="21">
        <f>SUMIF(Div16Monthly!$A$2:$A$313,'FortMyers(16)'!$A7,Div16Monthly!G$2:G$313)</f>
        <v>21860978.944591016</v>
      </c>
      <c r="L7" s="21">
        <f t="shared" si="3"/>
        <v>7797.7452985878426</v>
      </c>
      <c r="N7" s="21">
        <f t="shared" si="4"/>
        <v>28002188.700000003</v>
      </c>
      <c r="O7" s="21">
        <f t="shared" si="5"/>
        <v>20554.666666666668</v>
      </c>
      <c r="P7" s="21">
        <f t="shared" si="9"/>
        <v>1362.327550921121</v>
      </c>
      <c r="Q7" s="21">
        <f t="shared" si="6"/>
        <v>28203686.772448681</v>
      </c>
      <c r="R7" s="21">
        <f t="shared" si="7"/>
        <v>1372.1305837659904</v>
      </c>
    </row>
    <row r="8" spans="1:19" x14ac:dyDescent="0.2">
      <c r="A8" s="34">
        <f t="shared" si="8"/>
        <v>2021</v>
      </c>
      <c r="B8" s="21">
        <f>SUMIF(Div16Monthly!$A$2:$A$313,'FortMyers(16)'!$A8,Div16Monthly!C$2:C$313)</f>
        <v>7675775.8999999994</v>
      </c>
      <c r="C8" s="21">
        <f>SUMIF(Div16Monthly!$A$2:$A$313,'FortMyers(16)'!$A8,Div16Monthly!E$2:E$313)/12</f>
        <v>19785.833333333332</v>
      </c>
      <c r="D8" s="21">
        <f t="shared" si="0"/>
        <v>387.94301815271871</v>
      </c>
      <c r="E8" s="21">
        <f>SUMIF(Div16Monthly!$A$2:$A$313,'FortMyers(16)'!$A8,Div16Monthly!D$2:D$313)</f>
        <v>7427755.3968352368</v>
      </c>
      <c r="F8" s="21">
        <f t="shared" si="1"/>
        <v>375.40776128552773</v>
      </c>
      <c r="H8" s="21">
        <f>SUMIF(Div16Monthly!$A$2:$A$313,'FortMyers(16)'!$A8,Div16Monthly!F$2:F$313)</f>
        <v>24819519.099999994</v>
      </c>
      <c r="I8" s="21">
        <f>SUMIF(Div16Monthly!$A$2:$A$313,'FortMyers(16)'!$A8,Div16Monthly!H$2:H$313)/12</f>
        <v>2885.3333333333335</v>
      </c>
      <c r="J8" s="21">
        <f t="shared" si="2"/>
        <v>8601.9590226432501</v>
      </c>
      <c r="K8" s="21">
        <f>SUMIF(Div16Monthly!$A$2:$A$313,'FortMyers(16)'!$A8,Div16Monthly!G$2:G$313)</f>
        <v>24385988.256344486</v>
      </c>
      <c r="L8" s="21">
        <f t="shared" si="3"/>
        <v>8451.7057265519234</v>
      </c>
      <c r="N8" s="21">
        <f t="shared" si="4"/>
        <v>32495294.999999993</v>
      </c>
      <c r="O8" s="21">
        <f t="shared" si="5"/>
        <v>22671.166666666664</v>
      </c>
      <c r="P8" s="21">
        <f t="shared" si="9"/>
        <v>1433.3313974431544</v>
      </c>
      <c r="Q8" s="21">
        <f t="shared" si="6"/>
        <v>31813743.653179724</v>
      </c>
      <c r="R8" s="21">
        <f t="shared" si="7"/>
        <v>1403.2689239568494</v>
      </c>
    </row>
    <row r="9" spans="1:19" x14ac:dyDescent="0.2">
      <c r="A9" s="34">
        <f t="shared" si="8"/>
        <v>2022</v>
      </c>
      <c r="B9" s="21">
        <f>SUMIF(Div16Monthly!$A$2:$A$313,'FortMyers(16)'!$A9,Div16Monthly!C$2:C$313)</f>
        <v>8166412.8000000007</v>
      </c>
      <c r="C9" s="21">
        <f>SUMIF(Div16Monthly!$A$2:$A$313,'FortMyers(16)'!$A9,Div16Monthly!E$2:E$313)/12</f>
        <v>22452.75</v>
      </c>
      <c r="D9" s="21">
        <f t="shared" si="0"/>
        <v>363.71548251327789</v>
      </c>
      <c r="E9" s="21">
        <f>SUMIF(Div16Monthly!$A$2:$A$313,'FortMyers(16)'!$A9,Div16Monthly!D$2:D$313)</f>
        <v>8386028.7786663193</v>
      </c>
      <c r="F9" s="21">
        <f t="shared" si="1"/>
        <v>373.49673330288357</v>
      </c>
      <c r="H9" s="21">
        <f>SUMIF(Div16Monthly!$A$2:$A$313,'FortMyers(16)'!$A9,Div16Monthly!F$2:F$313)</f>
        <v>23620274.599999994</v>
      </c>
      <c r="I9" s="21">
        <f>SUMIF(Div16Monthly!$A$2:$A$313,'FortMyers(16)'!$A9,Div16Monthly!H$2:H$313)/12</f>
        <v>2988.4166666666665</v>
      </c>
      <c r="J9" s="21">
        <f t="shared" si="2"/>
        <v>7903.9428682970338</v>
      </c>
      <c r="K9" s="21">
        <f>SUMIF(Div16Monthly!$A$2:$A$313,'FortMyers(16)'!$A9,Div16Monthly!G$2:G$313)</f>
        <v>23954929.446120013</v>
      </c>
      <c r="L9" s="21">
        <f t="shared" si="3"/>
        <v>8015.9268663294433</v>
      </c>
      <c r="N9" s="21">
        <f t="shared" si="4"/>
        <v>31786687.399999995</v>
      </c>
      <c r="O9" s="21">
        <f t="shared" si="5"/>
        <v>25441.166666666668</v>
      </c>
      <c r="P9" s="21">
        <f t="shared" si="9"/>
        <v>1249.4194081770356</v>
      </c>
      <c r="Q9" s="21">
        <f t="shared" si="6"/>
        <v>32340958.224786334</v>
      </c>
      <c r="R9" s="21">
        <f t="shared" si="7"/>
        <v>1271.2057842520194</v>
      </c>
    </row>
    <row r="10" spans="1:19" x14ac:dyDescent="0.2">
      <c r="A10" s="34">
        <f t="shared" si="8"/>
        <v>2023</v>
      </c>
      <c r="B10" s="21">
        <f>SUMIF(Div16Monthly!$A$2:$A$313,'FortMyers(16)'!$A10,Div16Monthly!C$2:C$313)</f>
        <v>8595040.6732401084</v>
      </c>
      <c r="C10" s="21">
        <f>SUMIF(Div16Monthly!$A$2:$A$313,'FortMyers(16)'!$A10,Div16Monthly!E$2:E$313)/12</f>
        <v>25255.776466074396</v>
      </c>
      <c r="D10" s="21">
        <f t="shared" si="0"/>
        <v>340.31979514807881</v>
      </c>
      <c r="E10" s="21">
        <f>SUMIF(Div16Monthly!$A$2:$A$313,'FortMyers(16)'!$A10,Div16Monthly!D$2:D$313)</f>
        <v>8595040.6732401084</v>
      </c>
      <c r="F10" s="21">
        <f t="shared" si="1"/>
        <v>340.31979514807881</v>
      </c>
      <c r="H10" s="21">
        <f>SUMIF(Div16Monthly!$A$2:$A$313,'FortMyers(16)'!$A10,Div16Monthly!F$2:F$313)</f>
        <v>26527608.709009364</v>
      </c>
      <c r="I10" s="21">
        <f>SUMIF(Div16Monthly!$A$2:$A$313,'FortMyers(16)'!$A10,Div16Monthly!H$2:H$313)/12</f>
        <v>3181.1349582378648</v>
      </c>
      <c r="J10" s="21">
        <f t="shared" si="2"/>
        <v>8339.0390716726706</v>
      </c>
      <c r="K10" s="21">
        <f>SUMIF(Div16Monthly!$A$2:$A$313,'FortMyers(16)'!$A10,Div16Monthly!G$2:G$313)</f>
        <v>26527608.709009364</v>
      </c>
      <c r="L10" s="21">
        <f t="shared" si="3"/>
        <v>8339.0390716726706</v>
      </c>
      <c r="N10" s="21">
        <f t="shared" si="4"/>
        <v>35122649.382249475</v>
      </c>
      <c r="O10" s="21">
        <f t="shared" si="5"/>
        <v>28436.91142431226</v>
      </c>
      <c r="P10" s="21">
        <f t="shared" si="9"/>
        <v>1235.1077393102971</v>
      </c>
      <c r="Q10" s="21">
        <f t="shared" si="6"/>
        <v>35122649.382249475</v>
      </c>
      <c r="R10" s="21">
        <f t="shared" si="7"/>
        <v>1235.1077393102971</v>
      </c>
    </row>
    <row r="11" spans="1:19" x14ac:dyDescent="0.2">
      <c r="A11" s="34">
        <f t="shared" si="8"/>
        <v>2024</v>
      </c>
      <c r="B11" s="21">
        <f>SUMIF(Div16Monthly!$A$2:$A$313,'FortMyers(16)'!$A11,Div16Monthly!C$2:C$313)</f>
        <v>9134078.0932570584</v>
      </c>
      <c r="C11" s="21">
        <f>SUMIF(Div16Monthly!$A$2:$A$313,'FortMyers(16)'!$A11,Div16Monthly!E$2:E$313)/12</f>
        <v>27282.291752905858</v>
      </c>
      <c r="D11" s="21">
        <f t="shared" si="0"/>
        <v>334.79878362066779</v>
      </c>
      <c r="E11" s="21">
        <f>SUMIF(Div16Monthly!$A$2:$A$313,'FortMyers(16)'!$A11,Div16Monthly!D$2:D$313)</f>
        <v>9134078.0932570584</v>
      </c>
      <c r="F11" s="21">
        <f t="shared" si="1"/>
        <v>334.79878362066779</v>
      </c>
      <c r="H11" s="21">
        <f>SUMIF(Div16Monthly!$A$2:$A$313,'FortMyers(16)'!$A11,Div16Monthly!F$2:F$313)</f>
        <v>28086724.055136163</v>
      </c>
      <c r="I11" s="21">
        <f>SUMIF(Div16Monthly!$A$2:$A$313,'FortMyers(16)'!$A11,Div16Monthly!H$2:H$313)/12</f>
        <v>3297.3516147710538</v>
      </c>
      <c r="J11" s="21">
        <f t="shared" si="2"/>
        <v>8517.9645171345546</v>
      </c>
      <c r="K11" s="21">
        <f>SUMIF(Div16Monthly!$A$2:$A$313,'FortMyers(16)'!$A11,Div16Monthly!G$2:G$313)</f>
        <v>28086724.055136163</v>
      </c>
      <c r="L11" s="21">
        <f t="shared" si="3"/>
        <v>8517.9645171345546</v>
      </c>
      <c r="N11" s="21">
        <f t="shared" si="4"/>
        <v>37220802.148393221</v>
      </c>
      <c r="O11" s="21">
        <f t="shared" si="5"/>
        <v>30579.643367676912</v>
      </c>
      <c r="P11" s="21">
        <f t="shared" si="9"/>
        <v>1217.1758087844837</v>
      </c>
      <c r="Q11" s="21">
        <f t="shared" si="6"/>
        <v>37220802.148393221</v>
      </c>
      <c r="R11" s="21">
        <f t="shared" si="7"/>
        <v>1217.1758087844837</v>
      </c>
    </row>
    <row r="12" spans="1:19" x14ac:dyDescent="0.2">
      <c r="A12" s="34">
        <f t="shared" si="8"/>
        <v>2025</v>
      </c>
      <c r="B12" s="21">
        <f>SUMIF(Div16Monthly!$A$2:$A$313,'FortMyers(16)'!$A12,Div16Monthly!C$2:C$313)</f>
        <v>9657659.6335744858</v>
      </c>
      <c r="C12" s="21">
        <f>SUMIF(Div16Monthly!$A$2:$A$313,'FortMyers(16)'!$A12,Div16Monthly!E$2:E$313)/12</f>
        <v>29297.439498478136</v>
      </c>
      <c r="D12" s="21">
        <f t="shared" si="0"/>
        <v>329.64176388438847</v>
      </c>
      <c r="E12" s="21">
        <f>SUMIF(Div16Monthly!$A$2:$A$313,'FortMyers(16)'!$A12,Div16Monthly!D$2:D$313)</f>
        <v>9657659.6335744858</v>
      </c>
      <c r="F12" s="21">
        <f t="shared" si="1"/>
        <v>329.64176388438847</v>
      </c>
      <c r="H12" s="21">
        <f>SUMIF(Div16Monthly!$A$2:$A$313,'FortMyers(16)'!$A12,Div16Monthly!F$2:F$313)</f>
        <v>29328279.571350046</v>
      </c>
      <c r="I12" s="21">
        <f>SUMIF(Div16Monthly!$A$2:$A$313,'FortMyers(16)'!$A12,Div16Monthly!H$2:H$313)/12</f>
        <v>3408.2717225529545</v>
      </c>
      <c r="J12" s="21">
        <f t="shared" si="2"/>
        <v>8605.0297507916403</v>
      </c>
      <c r="K12" s="21">
        <f>SUMIF(Div16Monthly!$A$2:$A$313,'FortMyers(16)'!$A12,Div16Monthly!G$2:G$313)</f>
        <v>29328279.571350046</v>
      </c>
      <c r="L12" s="21">
        <f t="shared" si="3"/>
        <v>8605.0297507916403</v>
      </c>
      <c r="N12" s="21">
        <f t="shared" si="4"/>
        <v>38985939.204924531</v>
      </c>
      <c r="O12" s="21">
        <f t="shared" si="5"/>
        <v>32705.711221031092</v>
      </c>
      <c r="P12" s="21">
        <f t="shared" si="9"/>
        <v>1192.0223639672756</v>
      </c>
      <c r="Q12" s="21">
        <f t="shared" si="6"/>
        <v>38985939.204924531</v>
      </c>
      <c r="R12" s="21">
        <f t="shared" si="7"/>
        <v>1192.0223639672756</v>
      </c>
    </row>
    <row r="13" spans="1:19" x14ac:dyDescent="0.2">
      <c r="A13" s="34">
        <f t="shared" si="8"/>
        <v>2026</v>
      </c>
      <c r="B13" s="21">
        <f>SUMIF(Div16Monthly!$A$2:$A$313,'FortMyers(16)'!$A13,Div16Monthly!C$2:C$313)</f>
        <v>10227380.511550354</v>
      </c>
      <c r="C13" s="21">
        <f>SUMIF(Div16Monthly!$A$2:$A$313,'FortMyers(16)'!$A13,Div16Monthly!E$2:E$313)/12</f>
        <v>31385.036810163219</v>
      </c>
      <c r="D13" s="21">
        <f t="shared" si="0"/>
        <v>325.86804257748986</v>
      </c>
      <c r="E13" s="21">
        <f>SUMIF(Div16Monthly!$A$2:$A$313,'FortMyers(16)'!$A13,Div16Monthly!D$2:D$313)</f>
        <v>10227380.511550354</v>
      </c>
      <c r="F13" s="21">
        <f t="shared" si="1"/>
        <v>325.86804257748986</v>
      </c>
      <c r="H13" s="21">
        <f>SUMIF(Div16Monthly!$A$2:$A$313,'FortMyers(16)'!$A13,Div16Monthly!F$2:F$313)</f>
        <v>30470147.508118965</v>
      </c>
      <c r="I13" s="21">
        <f>SUMIF(Div16Monthly!$A$2:$A$313,'FortMyers(16)'!$A13,Div16Monthly!H$2:H$313)/12</f>
        <v>3522.5826141790512</v>
      </c>
      <c r="J13" s="21">
        <f t="shared" si="2"/>
        <v>8649.9454648617593</v>
      </c>
      <c r="K13" s="21">
        <f>SUMIF(Div16Monthly!$A$2:$A$313,'FortMyers(16)'!$A13,Div16Monthly!G$2:G$313)</f>
        <v>30470147.508118965</v>
      </c>
      <c r="L13" s="21">
        <f t="shared" si="3"/>
        <v>8649.9454648617593</v>
      </c>
      <c r="N13" s="21">
        <f t="shared" si="4"/>
        <v>40697528.019669317</v>
      </c>
      <c r="O13" s="21">
        <f t="shared" si="5"/>
        <v>34907.619424342272</v>
      </c>
      <c r="P13" s="21">
        <f t="shared" si="9"/>
        <v>1165.8637481102348</v>
      </c>
      <c r="Q13" s="21">
        <f t="shared" si="6"/>
        <v>40697528.019669317</v>
      </c>
      <c r="R13" s="21">
        <f t="shared" si="7"/>
        <v>1165.8637481102348</v>
      </c>
    </row>
    <row r="14" spans="1:19" x14ac:dyDescent="0.2">
      <c r="A14" s="34">
        <f t="shared" si="8"/>
        <v>2027</v>
      </c>
      <c r="B14" s="21">
        <f>SUMIF(Div16Monthly!$A$2:$A$313,'FortMyers(16)'!$A14,Div16Monthly!C$2:C$313)</f>
        <v>10809560.227747478</v>
      </c>
      <c r="C14" s="21">
        <f>SUMIF(Div16Monthly!$A$2:$A$313,'FortMyers(16)'!$A14,Div16Monthly!E$2:E$313)/12</f>
        <v>33486.478273641194</v>
      </c>
      <c r="D14" s="21">
        <f t="shared" si="0"/>
        <v>322.80373407484291</v>
      </c>
      <c r="E14" s="21">
        <f>SUMIF(Div16Monthly!$A$2:$A$313,'FortMyers(16)'!$A14,Div16Monthly!D$2:D$313)</f>
        <v>10809560.227747478</v>
      </c>
      <c r="F14" s="21">
        <f t="shared" si="1"/>
        <v>322.80373407484291</v>
      </c>
      <c r="H14" s="21">
        <f>SUMIF(Div16Monthly!$A$2:$A$313,'FortMyers(16)'!$A14,Div16Monthly!F$2:F$313)</f>
        <v>31509071.874624364</v>
      </c>
      <c r="I14" s="21">
        <f>SUMIF(Div16Monthly!$A$2:$A$313,'FortMyers(16)'!$A14,Div16Monthly!H$2:H$313)/12</f>
        <v>3637.5806639318885</v>
      </c>
      <c r="J14" s="21">
        <f t="shared" si="2"/>
        <v>8662.0957129692815</v>
      </c>
      <c r="K14" s="21">
        <f>SUMIF(Div16Monthly!$A$2:$A$313,'FortMyers(16)'!$A14,Div16Monthly!G$2:G$313)</f>
        <v>31509071.874624364</v>
      </c>
      <c r="L14" s="21">
        <f t="shared" si="3"/>
        <v>8662.0957129692815</v>
      </c>
      <c r="N14" s="21">
        <f t="shared" si="4"/>
        <v>42318632.102371842</v>
      </c>
      <c r="O14" s="21">
        <f t="shared" si="5"/>
        <v>37124.058937573085</v>
      </c>
      <c r="P14" s="21">
        <f t="shared" si="9"/>
        <v>1139.924709567287</v>
      </c>
      <c r="Q14" s="21">
        <f t="shared" si="6"/>
        <v>42318632.102371842</v>
      </c>
      <c r="R14" s="21">
        <f t="shared" si="7"/>
        <v>1139.924709567287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0.13998209437379816</v>
      </c>
      <c r="C17" s="23">
        <f t="shared" si="11"/>
        <v>0.10446514898479387</v>
      </c>
      <c r="D17" s="23">
        <f t="shared" si="11"/>
        <v>3.215759720589717E-2</v>
      </c>
      <c r="E17" s="23">
        <f t="shared" si="11"/>
        <v>0.23754245205665137</v>
      </c>
      <c r="F17" s="23">
        <f t="shared" si="11"/>
        <v>0.12049026915351746</v>
      </c>
      <c r="H17" s="23">
        <f t="shared" ref="H17:L27" si="12">H4/H3-1</f>
        <v>2.8592396247445695E-2</v>
      </c>
      <c r="I17" s="23">
        <f t="shared" si="12"/>
        <v>4.1723834652594549E-2</v>
      </c>
      <c r="J17" s="23">
        <f t="shared" si="12"/>
        <v>-1.2605489063738373E-2</v>
      </c>
      <c r="K17" s="23">
        <f t="shared" si="12"/>
        <v>7.0979647190265283E-2</v>
      </c>
      <c r="L17" s="23">
        <f t="shared" si="12"/>
        <v>2.8084038748549256E-2</v>
      </c>
      <c r="N17" s="23">
        <f t="shared" ref="N17:R27" si="13">N4/N3-1</f>
        <v>4.5909266728446418E-2</v>
      </c>
      <c r="O17" s="23">
        <f t="shared" si="13"/>
        <v>9.3653189773808876E-2</v>
      </c>
      <c r="P17" s="23">
        <f t="shared" si="13"/>
        <v>-4.3655450824622855E-2</v>
      </c>
      <c r="Q17" s="23">
        <f t="shared" si="13"/>
        <v>9.6748587905114425E-2</v>
      </c>
      <c r="R17" s="23">
        <f t="shared" si="13"/>
        <v>2.8303288101283464E-3</v>
      </c>
    </row>
    <row r="18" spans="1:18" x14ac:dyDescent="0.2">
      <c r="A18" s="34">
        <f t="shared" si="10"/>
        <v>2018</v>
      </c>
      <c r="B18" s="23">
        <f t="shared" si="11"/>
        <v>0.10918463792812561</v>
      </c>
      <c r="C18" s="23">
        <f t="shared" si="11"/>
        <v>0.11855212022336281</v>
      </c>
      <c r="D18" s="23">
        <f t="shared" si="11"/>
        <v>-8.3746498047553297E-3</v>
      </c>
      <c r="E18" s="23">
        <f t="shared" si="11"/>
        <v>-1.4792259165172794E-2</v>
      </c>
      <c r="F18" s="23">
        <f t="shared" si="11"/>
        <v>-0.11921159235915457</v>
      </c>
      <c r="H18" s="23">
        <f t="shared" si="12"/>
        <v>6.4316644332966355E-2</v>
      </c>
      <c r="I18" s="23">
        <f t="shared" si="12"/>
        <v>4.9306001148221812E-2</v>
      </c>
      <c r="J18" s="23">
        <f t="shared" si="12"/>
        <v>1.4305305762397857E-2</v>
      </c>
      <c r="K18" s="23">
        <f t="shared" si="12"/>
        <v>5.2478505004449616E-3</v>
      </c>
      <c r="L18" s="23">
        <f t="shared" si="12"/>
        <v>-4.1987895427611721E-2</v>
      </c>
      <c r="N18" s="23">
        <f t="shared" si="13"/>
        <v>7.191929525259666E-2</v>
      </c>
      <c r="O18" s="23">
        <f t="shared" si="13"/>
        <v>0.10718581794597459</v>
      </c>
      <c r="P18" s="23">
        <f t="shared" si="13"/>
        <v>-3.1852397422145073E-2</v>
      </c>
      <c r="Q18" s="23">
        <f t="shared" si="13"/>
        <v>1.7494328432516859E-3</v>
      </c>
      <c r="R18" s="23">
        <f t="shared" si="13"/>
        <v>-9.5229168757170357E-2</v>
      </c>
    </row>
    <row r="19" spans="1:18" x14ac:dyDescent="0.2">
      <c r="A19" s="34">
        <f t="shared" si="10"/>
        <v>2019</v>
      </c>
      <c r="B19" s="23">
        <f t="shared" si="11"/>
        <v>9.3791921462268446E-2</v>
      </c>
      <c r="C19" s="23">
        <f t="shared" si="11"/>
        <v>0.12452716083053672</v>
      </c>
      <c r="D19" s="23">
        <f t="shared" si="11"/>
        <v>-2.7331700326000408E-2</v>
      </c>
      <c r="E19" s="23">
        <f t="shared" si="11"/>
        <v>0.12936655574173672</v>
      </c>
      <c r="F19" s="23">
        <f t="shared" si="11"/>
        <v>4.3034931300598434E-3</v>
      </c>
      <c r="H19" s="23">
        <f t="shared" si="12"/>
        <v>3.7053654519522805E-2</v>
      </c>
      <c r="I19" s="23">
        <f t="shared" si="12"/>
        <v>4.0841942647484863E-2</v>
      </c>
      <c r="J19" s="23">
        <f t="shared" si="12"/>
        <v>-3.6396382320317278E-3</v>
      </c>
      <c r="K19" s="23">
        <f t="shared" si="12"/>
        <v>5.2761800560135352E-2</v>
      </c>
      <c r="L19" s="23">
        <f t="shared" si="12"/>
        <v>1.1452130649473258E-2</v>
      </c>
      <c r="N19" s="23">
        <f t="shared" si="13"/>
        <v>4.7001893843757081E-2</v>
      </c>
      <c r="O19" s="23">
        <f t="shared" si="13"/>
        <v>0.11150886433388574</v>
      </c>
      <c r="P19" s="23">
        <f t="shared" si="13"/>
        <v>-5.8035498015382103E-2</v>
      </c>
      <c r="Q19" s="23">
        <f t="shared" si="13"/>
        <v>6.5913927798011862E-2</v>
      </c>
      <c r="R19" s="23">
        <f t="shared" si="13"/>
        <v>-4.1020758357332876E-2</v>
      </c>
    </row>
    <row r="20" spans="1:18" x14ac:dyDescent="0.2">
      <c r="A20" s="34">
        <f t="shared" si="10"/>
        <v>2020</v>
      </c>
      <c r="B20" s="23">
        <f t="shared" si="11"/>
        <v>0.16913818202937736</v>
      </c>
      <c r="C20" s="23">
        <f t="shared" si="11"/>
        <v>0.12310652993435811</v>
      </c>
      <c r="D20" s="23">
        <f t="shared" si="11"/>
        <v>4.0986006997670632E-2</v>
      </c>
      <c r="E20" s="23">
        <f t="shared" si="11"/>
        <v>0.20058226390478895</v>
      </c>
      <c r="F20" s="23">
        <f t="shared" si="11"/>
        <v>6.8983424016739736E-2</v>
      </c>
      <c r="H20" s="23">
        <f t="shared" si="12"/>
        <v>-9.214018911851396E-2</v>
      </c>
      <c r="I20" s="23">
        <f t="shared" si="12"/>
        <v>4.0259740259740218E-2</v>
      </c>
      <c r="J20" s="23">
        <f t="shared" si="12"/>
        <v>-0.12727583723003222</v>
      </c>
      <c r="K20" s="23">
        <f t="shared" si="12"/>
        <v>-7.9893676183299234E-2</v>
      </c>
      <c r="L20" s="23">
        <f t="shared" si="12"/>
        <v>-0.11550328422114897</v>
      </c>
      <c r="N20" s="23">
        <f t="shared" si="13"/>
        <v>-4.4281492992489069E-2</v>
      </c>
      <c r="O20" s="23">
        <f t="shared" si="13"/>
        <v>0.11103803968379111</v>
      </c>
      <c r="P20" s="23">
        <f t="shared" si="13"/>
        <v>-0.13979677304341909</v>
      </c>
      <c r="Q20" s="23">
        <f t="shared" si="13"/>
        <v>-2.8872710909927157E-2</v>
      </c>
      <c r="R20" s="23">
        <f t="shared" si="13"/>
        <v>-0.12592795709635451</v>
      </c>
    </row>
    <row r="21" spans="1:18" x14ac:dyDescent="0.2">
      <c r="A21" s="34">
        <f t="shared" si="10"/>
        <v>2021</v>
      </c>
      <c r="B21" s="23">
        <f t="shared" si="11"/>
        <v>0.22331149954988261</v>
      </c>
      <c r="C21" s="23">
        <f t="shared" si="11"/>
        <v>0.1146215741688339</v>
      </c>
      <c r="D21" s="23">
        <f t="shared" si="11"/>
        <v>9.7512849113922995E-2</v>
      </c>
      <c r="E21" s="23">
        <f t="shared" si="11"/>
        <v>0.17107008527366796</v>
      </c>
      <c r="F21" s="23">
        <f t="shared" si="11"/>
        <v>5.0643655580529634E-2</v>
      </c>
      <c r="H21" s="23">
        <f t="shared" si="12"/>
        <v>0.14230373022552545</v>
      </c>
      <c r="I21" s="23">
        <f t="shared" si="12"/>
        <v>2.9189703347006768E-2</v>
      </c>
      <c r="J21" s="23">
        <f t="shared" si="12"/>
        <v>0.10990590608384698</v>
      </c>
      <c r="K21" s="23">
        <f t="shared" si="12"/>
        <v>0.11550303022354935</v>
      </c>
      <c r="L21" s="23">
        <f t="shared" si="12"/>
        <v>8.3865322977721757E-2</v>
      </c>
      <c r="N21" s="23">
        <f t="shared" si="13"/>
        <v>0.16045553967715342</v>
      </c>
      <c r="O21" s="23">
        <f t="shared" si="13"/>
        <v>0.10296931759211181</v>
      </c>
      <c r="P21" s="23">
        <f t="shared" si="13"/>
        <v>5.2119511547736863E-2</v>
      </c>
      <c r="Q21" s="23">
        <f t="shared" si="13"/>
        <v>0.12799946722772426</v>
      </c>
      <c r="R21" s="23">
        <f t="shared" si="13"/>
        <v>2.269342332228752E-2</v>
      </c>
    </row>
    <row r="22" spans="1:18" x14ac:dyDescent="0.2">
      <c r="A22" s="34">
        <f t="shared" si="10"/>
        <v>2022</v>
      </c>
      <c r="B22" s="23">
        <f t="shared" si="11"/>
        <v>6.3920169946598104E-2</v>
      </c>
      <c r="C22" s="23">
        <f t="shared" si="11"/>
        <v>0.13478920102767145</v>
      </c>
      <c r="D22" s="23">
        <f t="shared" si="11"/>
        <v>-6.2451273784500327E-2</v>
      </c>
      <c r="E22" s="23">
        <f t="shared" si="11"/>
        <v>0.12901251194127594</v>
      </c>
      <c r="F22" s="23">
        <f t="shared" si="11"/>
        <v>-5.0905393540616739E-3</v>
      </c>
      <c r="H22" s="23">
        <f t="shared" si="12"/>
        <v>-4.8318603401143245E-2</v>
      </c>
      <c r="I22" s="23">
        <f t="shared" si="12"/>
        <v>3.572666358595189E-2</v>
      </c>
      <c r="J22" s="23">
        <f t="shared" si="12"/>
        <v>-8.114618455038014E-2</v>
      </c>
      <c r="K22" s="23">
        <f t="shared" si="12"/>
        <v>-1.767649544046368E-2</v>
      </c>
      <c r="L22" s="23">
        <f t="shared" si="12"/>
        <v>-5.1561054575461007E-2</v>
      </c>
      <c r="N22" s="23">
        <f t="shared" si="13"/>
        <v>-2.1806467674781782E-2</v>
      </c>
      <c r="O22" s="23">
        <f t="shared" si="13"/>
        <v>0.12218162570666125</v>
      </c>
      <c r="P22" s="23">
        <f t="shared" si="13"/>
        <v>-0.12831086348501808</v>
      </c>
      <c r="Q22" s="23">
        <f t="shared" si="13"/>
        <v>1.6571912358195995E-2</v>
      </c>
      <c r="R22" s="23">
        <f t="shared" si="13"/>
        <v>-9.4111069838592853E-2</v>
      </c>
    </row>
    <row r="23" spans="1:18" x14ac:dyDescent="0.2">
      <c r="A23" s="34">
        <f t="shared" si="10"/>
        <v>2023</v>
      </c>
      <c r="B23" s="23">
        <f t="shared" si="11"/>
        <v>5.2486677288724248E-2</v>
      </c>
      <c r="C23" s="23">
        <f t="shared" si="11"/>
        <v>0.12484112040059214</v>
      </c>
      <c r="D23" s="23">
        <f t="shared" si="11"/>
        <v>-6.4324144805534944E-2</v>
      </c>
      <c r="E23" s="23">
        <f t="shared" si="11"/>
        <v>2.4923822716361954E-2</v>
      </c>
      <c r="F23" s="23">
        <f t="shared" si="11"/>
        <v>-8.8827920558813167E-2</v>
      </c>
      <c r="H23" s="23">
        <f t="shared" si="12"/>
        <v>0.12308638058802979</v>
      </c>
      <c r="I23" s="23">
        <f t="shared" si="12"/>
        <v>6.448842750772088E-2</v>
      </c>
      <c r="J23" s="23">
        <f t="shared" si="12"/>
        <v>5.5047994478910178E-2</v>
      </c>
      <c r="K23" s="23">
        <f t="shared" si="12"/>
        <v>0.1073966537315787</v>
      </c>
      <c r="L23" s="23">
        <f t="shared" si="12"/>
        <v>4.0308776605790353E-2</v>
      </c>
      <c r="N23" s="23">
        <f t="shared" si="13"/>
        <v>0.10494839994712635</v>
      </c>
      <c r="O23" s="23">
        <f t="shared" si="13"/>
        <v>0.11775186243996649</v>
      </c>
      <c r="P23" s="23">
        <f t="shared" si="13"/>
        <v>-1.1454655476834552E-2</v>
      </c>
      <c r="Q23" s="23">
        <f t="shared" si="13"/>
        <v>8.6011401954418032E-2</v>
      </c>
      <c r="R23" s="23">
        <f t="shared" si="13"/>
        <v>-2.8396696576520442E-2</v>
      </c>
    </row>
    <row r="24" spans="1:18" x14ac:dyDescent="0.2">
      <c r="A24" s="34">
        <f t="shared" si="10"/>
        <v>2024</v>
      </c>
      <c r="B24" s="23">
        <f t="shared" si="11"/>
        <v>6.2714935334185817E-2</v>
      </c>
      <c r="C24" s="23">
        <f t="shared" si="11"/>
        <v>8.0239674656356064E-2</v>
      </c>
      <c r="D24" s="23">
        <f t="shared" si="11"/>
        <v>-1.6223010257186865E-2</v>
      </c>
      <c r="E24" s="23">
        <f t="shared" si="11"/>
        <v>6.2714935334185817E-2</v>
      </c>
      <c r="F24" s="23">
        <f t="shared" si="11"/>
        <v>-1.6223010257186865E-2</v>
      </c>
      <c r="H24" s="23">
        <f t="shared" si="12"/>
        <v>5.8773309092021053E-2</v>
      </c>
      <c r="I24" s="23">
        <f t="shared" si="12"/>
        <v>3.6533079564019966E-2</v>
      </c>
      <c r="J24" s="23">
        <f t="shared" si="12"/>
        <v>2.1456362528589734E-2</v>
      </c>
      <c r="K24" s="23">
        <f t="shared" si="12"/>
        <v>5.8773309092021053E-2</v>
      </c>
      <c r="L24" s="23">
        <f t="shared" si="12"/>
        <v>2.1456362528589734E-2</v>
      </c>
      <c r="N24" s="23">
        <f t="shared" si="13"/>
        <v>5.9737884329538193E-2</v>
      </c>
      <c r="O24" s="23">
        <f t="shared" si="13"/>
        <v>7.5350375130145641E-2</v>
      </c>
      <c r="P24" s="23">
        <f t="shared" si="13"/>
        <v>-1.4518515231575546E-2</v>
      </c>
      <c r="Q24" s="23">
        <f t="shared" si="13"/>
        <v>5.9737884329538193E-2</v>
      </c>
      <c r="R24" s="23">
        <f t="shared" si="13"/>
        <v>-1.4518515231575546E-2</v>
      </c>
    </row>
    <row r="25" spans="1:18" x14ac:dyDescent="0.2">
      <c r="A25" s="34">
        <f t="shared" si="10"/>
        <v>2025</v>
      </c>
      <c r="B25" s="23">
        <f t="shared" si="11"/>
        <v>5.7321771827629098E-2</v>
      </c>
      <c r="C25" s="23">
        <f t="shared" si="11"/>
        <v>7.38628471472762E-2</v>
      </c>
      <c r="D25" s="23">
        <f t="shared" si="11"/>
        <v>-1.5403340718592062E-2</v>
      </c>
      <c r="E25" s="23">
        <f t="shared" si="11"/>
        <v>5.7321771827629098E-2</v>
      </c>
      <c r="F25" s="23">
        <f t="shared" si="11"/>
        <v>-1.5403340718592062E-2</v>
      </c>
      <c r="H25" s="23">
        <f t="shared" si="12"/>
        <v>4.4204354832433346E-2</v>
      </c>
      <c r="I25" s="23">
        <f t="shared" si="12"/>
        <v>3.363915067019696E-2</v>
      </c>
      <c r="J25" s="23">
        <f t="shared" si="12"/>
        <v>1.0221366088335682E-2</v>
      </c>
      <c r="K25" s="23">
        <f t="shared" si="12"/>
        <v>4.4204354832433346E-2</v>
      </c>
      <c r="L25" s="23">
        <f t="shared" si="12"/>
        <v>1.0221366088335682E-2</v>
      </c>
      <c r="N25" s="23">
        <f t="shared" si="13"/>
        <v>4.7423401824979505E-2</v>
      </c>
      <c r="O25" s="23">
        <f t="shared" si="13"/>
        <v>6.9525593473776848E-2</v>
      </c>
      <c r="P25" s="23">
        <f t="shared" si="13"/>
        <v>-2.0665416315106766E-2</v>
      </c>
      <c r="Q25" s="23">
        <f t="shared" si="13"/>
        <v>4.7423401824979505E-2</v>
      </c>
      <c r="R25" s="23">
        <f t="shared" si="13"/>
        <v>-2.0665416315106766E-2</v>
      </c>
    </row>
    <row r="26" spans="1:18" x14ac:dyDescent="0.2">
      <c r="A26" s="34">
        <f t="shared" si="10"/>
        <v>2026</v>
      </c>
      <c r="B26" s="23">
        <f t="shared" si="11"/>
        <v>5.8991608691121744E-2</v>
      </c>
      <c r="C26" s="23">
        <f t="shared" si="11"/>
        <v>7.1255281943445103E-2</v>
      </c>
      <c r="D26" s="23">
        <f t="shared" si="11"/>
        <v>-1.1447946590354086E-2</v>
      </c>
      <c r="E26" s="23">
        <f t="shared" si="11"/>
        <v>5.8991608691121744E-2</v>
      </c>
      <c r="F26" s="23">
        <f t="shared" si="11"/>
        <v>-1.1447946590354086E-2</v>
      </c>
      <c r="H26" s="23">
        <f t="shared" si="12"/>
        <v>3.8934023865633716E-2</v>
      </c>
      <c r="I26" s="23">
        <f t="shared" si="12"/>
        <v>3.3539254182607392E-2</v>
      </c>
      <c r="J26" s="23">
        <f t="shared" si="12"/>
        <v>5.2197046809729919E-3</v>
      </c>
      <c r="K26" s="23">
        <f t="shared" si="12"/>
        <v>3.8934023865633716E-2</v>
      </c>
      <c r="L26" s="23">
        <f t="shared" si="12"/>
        <v>5.2197046809729919E-3</v>
      </c>
      <c r="N26" s="23">
        <f t="shared" si="13"/>
        <v>4.3902721074591478E-2</v>
      </c>
      <c r="O26" s="23">
        <f t="shared" si="13"/>
        <v>6.7324883670325519E-2</v>
      </c>
      <c r="P26" s="23">
        <f t="shared" si="13"/>
        <v>-2.1944735810140337E-2</v>
      </c>
      <c r="Q26" s="23">
        <f t="shared" si="13"/>
        <v>4.3902721074591478E-2</v>
      </c>
      <c r="R26" s="23">
        <f t="shared" si="13"/>
        <v>-2.1944735810140337E-2</v>
      </c>
    </row>
    <row r="27" spans="1:18" x14ac:dyDescent="0.2">
      <c r="A27" s="34">
        <f t="shared" si="10"/>
        <v>2027</v>
      </c>
      <c r="B27" s="23">
        <f t="shared" si="11"/>
        <v>5.692363900410613E-2</v>
      </c>
      <c r="C27" s="23">
        <f t="shared" si="11"/>
        <v>6.6956794608489245E-2</v>
      </c>
      <c r="D27" s="23">
        <f t="shared" si="11"/>
        <v>-9.4035256676581191E-3</v>
      </c>
      <c r="E27" s="23">
        <f t="shared" si="11"/>
        <v>5.692363900410613E-2</v>
      </c>
      <c r="F27" s="23">
        <f t="shared" si="11"/>
        <v>-9.4035256676581191E-3</v>
      </c>
      <c r="H27" s="23">
        <f t="shared" si="12"/>
        <v>3.4096466590080476E-2</v>
      </c>
      <c r="I27" s="23">
        <f t="shared" si="12"/>
        <v>3.2645948256812662E-2</v>
      </c>
      <c r="J27" s="23">
        <f t="shared" si="12"/>
        <v>1.4046618162946167E-3</v>
      </c>
      <c r="K27" s="23">
        <f t="shared" si="12"/>
        <v>3.4096466590080476E-2</v>
      </c>
      <c r="L27" s="23">
        <f t="shared" si="12"/>
        <v>1.4046618162946167E-3</v>
      </c>
      <c r="N27" s="23">
        <f t="shared" si="13"/>
        <v>3.9832986463429254E-2</v>
      </c>
      <c r="O27" s="23">
        <f t="shared" si="13"/>
        <v>6.3494433300863129E-2</v>
      </c>
      <c r="P27" s="23">
        <f t="shared" si="13"/>
        <v>-2.2248773568088742E-2</v>
      </c>
      <c r="Q27" s="23">
        <f t="shared" si="13"/>
        <v>3.9832986463429254E-2</v>
      </c>
      <c r="R27" s="23">
        <f t="shared" si="13"/>
        <v>-2.2248773568088742E-2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0.13322141754834171</v>
      </c>
      <c r="C29" s="24">
        <f>AVERAGE(C17:C21)</f>
        <v>0.11705450682837708</v>
      </c>
      <c r="D29" s="24">
        <f>AVERAGE(D17:D21)</f>
        <v>2.6990020637347012E-2</v>
      </c>
      <c r="E29" s="24">
        <f>AVERAGE(E17:E21)</f>
        <v>0.14475381956233443</v>
      </c>
      <c r="F29" s="24">
        <f>AVERAGE(F17:F21)</f>
        <v>2.5041849904338422E-2</v>
      </c>
      <c r="H29" s="24">
        <f>AVERAGE(H17:H21)</f>
        <v>3.6025247241389266E-2</v>
      </c>
      <c r="I29" s="24">
        <f>AVERAGE(I17:I21)</f>
        <v>4.0264244411009641E-2</v>
      </c>
      <c r="J29" s="24">
        <f>AVERAGE(J17:J21)</f>
        <v>-3.861950535911496E-3</v>
      </c>
      <c r="K29" s="24">
        <f>AVERAGE(K17:K21)</f>
        <v>3.2919730458219144E-2</v>
      </c>
      <c r="L29" s="24">
        <f>AVERAGE(L17:L21)</f>
        <v>-6.8179374546032843E-3</v>
      </c>
      <c r="N29" s="24">
        <f>AVERAGE(N17:N21)</f>
        <v>5.62009005018929E-2</v>
      </c>
      <c r="O29" s="24">
        <f>AVERAGE(O17:O21)</f>
        <v>0.10527104586591443</v>
      </c>
      <c r="P29" s="24">
        <f>AVERAGE(P17:P21)</f>
        <v>-4.424412155156645E-2</v>
      </c>
      <c r="Q29" s="24">
        <f>AVERAGE(Q17:Q21)</f>
        <v>5.2707740972835017E-2</v>
      </c>
      <c r="R29" s="24">
        <f>AVERAGE(R17:R21)</f>
        <v>-4.7330826415688379E-2</v>
      </c>
    </row>
    <row r="30" spans="1:18" x14ac:dyDescent="0.2">
      <c r="A30" s="42" t="s">
        <v>66</v>
      </c>
      <c r="B30" s="24">
        <f>AVERAGE(B23:B27)</f>
        <v>5.7687726429153409E-2</v>
      </c>
      <c r="C30" s="24">
        <f>AVERAGE(C23:C27)</f>
        <v>8.3431143751231757E-2</v>
      </c>
      <c r="D30" s="24">
        <f>AVERAGE(D23:D27)</f>
        <v>-2.3360393607865217E-2</v>
      </c>
      <c r="E30" s="24">
        <f>AVERAGE(E23:E27)</f>
        <v>5.2175155514680951E-2</v>
      </c>
      <c r="F30" s="24">
        <f>AVERAGE(F23:F27)</f>
        <v>-2.8261148758520861E-2</v>
      </c>
      <c r="H30" s="24">
        <f>AVERAGE(H23:H27)</f>
        <v>5.9818906993639676E-2</v>
      </c>
      <c r="I30" s="24">
        <f>AVERAGE(I23:I27)</f>
        <v>4.0169172036271572E-2</v>
      </c>
      <c r="J30" s="24">
        <f>AVERAGE(J23:J27)</f>
        <v>1.8670017918620642E-2</v>
      </c>
      <c r="K30" s="24">
        <f>AVERAGE(K23:K27)</f>
        <v>5.6680961622349459E-2</v>
      </c>
      <c r="L30" s="24">
        <f>AVERAGE(L23:L27)</f>
        <v>1.5722174343996677E-2</v>
      </c>
      <c r="N30" s="24">
        <f>AVERAGE(N23:N27)</f>
        <v>5.9169078727932957E-2</v>
      </c>
      <c r="O30" s="24">
        <f>AVERAGE(O23:O27)</f>
        <v>7.8689429603015532E-2</v>
      </c>
      <c r="P30" s="24">
        <f>AVERAGE(P23:P27)</f>
        <v>-1.8166419280349188E-2</v>
      </c>
      <c r="Q30" s="24">
        <f>AVERAGE(Q23:Q27)</f>
        <v>5.5381679129391292E-2</v>
      </c>
      <c r="R30" s="24">
        <f>AVERAGE(R23:R27)</f>
        <v>-2.1554827500286367E-2</v>
      </c>
    </row>
  </sheetData>
  <mergeCells count="3">
    <mergeCell ref="B1:F1"/>
    <mergeCell ref="H1:L1"/>
    <mergeCell ref="N1:R1"/>
  </mergeCells>
  <pageMargins left="0.7" right="0.7" top="0.75" bottom="0.75" header="0.3" footer="0.3"/>
  <ignoredErrors>
    <ignoredError sqref="P3:P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3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35" sqref="N35"/>
    </sheetView>
  </sheetViews>
  <sheetFormatPr defaultRowHeight="12.75" x14ac:dyDescent="0.2"/>
  <cols>
    <col min="1" max="1" width="10" style="34" bestFit="1" customWidth="1"/>
    <col min="2" max="2" width="10.140625" style="22" bestFit="1" customWidth="1"/>
    <col min="3" max="3" width="6.5703125" style="22" bestFit="1" customWidth="1"/>
    <col min="4" max="4" width="5.8554687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8554687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  <col min="20" max="20" width="1.7109375" hidden="1" customWidth="1"/>
    <col min="21" max="23" width="0" hidden="1" customWidth="1"/>
    <col min="24" max="24" width="9.140625" hidden="1" customWidth="1"/>
    <col min="25" max="26" width="8.42578125" hidden="1" customWidth="1"/>
    <col min="27" max="29" width="9.5703125" hidden="1" customWidth="1"/>
    <col min="30" max="30" width="7.42578125" hidden="1" customWidth="1"/>
    <col min="31" max="32" width="9.140625" hidden="1" customWidth="1"/>
    <col min="33" max="34" width="0" hidden="1" customWidth="1"/>
    <col min="35" max="35" width="7.5703125" hidden="1" customWidth="1"/>
    <col min="36" max="38" width="10.140625" hidden="1" customWidth="1"/>
    <col min="39" max="39" width="1.7109375" hidden="1" customWidth="1"/>
    <col min="40" max="41" width="6.5703125" hidden="1" customWidth="1"/>
    <col min="42" max="42" width="6.28515625" hidden="1" customWidth="1"/>
    <col min="43" max="45" width="8.42578125" hidden="1" customWidth="1"/>
    <col min="46" max="48" width="9.5703125" hidden="1" customWidth="1"/>
    <col min="49" max="49" width="7.42578125" hidden="1" customWidth="1"/>
    <col min="50" max="50" width="5.85546875" hidden="1" customWidth="1"/>
    <col min="51" max="51" width="6.28515625" hidden="1" customWidth="1"/>
    <col min="52" max="52" width="5.85546875" hidden="1" customWidth="1"/>
    <col min="53" max="54" width="6.85546875" hidden="1" customWidth="1"/>
    <col min="55" max="56" width="5.85546875" hidden="1" customWidth="1"/>
    <col min="57" max="57" width="6.85546875" hidden="1" customWidth="1"/>
  </cols>
  <sheetData>
    <row r="1" spans="1:57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  <c r="T1" s="35"/>
      <c r="U1" s="56" t="s">
        <v>68</v>
      </c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25"/>
      <c r="AN1" s="56" t="s">
        <v>87</v>
      </c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</row>
    <row r="2" spans="1:57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  <c r="T2" s="36"/>
      <c r="U2" s="11" t="s">
        <v>69</v>
      </c>
      <c r="V2" s="11" t="s">
        <v>70</v>
      </c>
      <c r="W2" s="11" t="s">
        <v>71</v>
      </c>
      <c r="X2" s="11" t="s">
        <v>72</v>
      </c>
      <c r="Y2" s="11" t="s">
        <v>73</v>
      </c>
      <c r="Z2" s="11" t="s">
        <v>74</v>
      </c>
      <c r="AA2" s="11" t="s">
        <v>75</v>
      </c>
      <c r="AB2" s="11" t="s">
        <v>76</v>
      </c>
      <c r="AC2" s="11" t="s">
        <v>77</v>
      </c>
      <c r="AD2" s="11" t="s">
        <v>78</v>
      </c>
      <c r="AE2" s="11" t="s">
        <v>79</v>
      </c>
      <c r="AF2" s="11" t="s">
        <v>80</v>
      </c>
      <c r="AG2" s="11" t="s">
        <v>81</v>
      </c>
      <c r="AH2" s="11" t="s">
        <v>82</v>
      </c>
      <c r="AI2" s="11" t="s">
        <v>83</v>
      </c>
      <c r="AJ2" s="11" t="s">
        <v>84</v>
      </c>
      <c r="AK2" s="11" t="s">
        <v>85</v>
      </c>
      <c r="AL2" s="11" t="s">
        <v>86</v>
      </c>
      <c r="AM2" s="26"/>
      <c r="AN2" s="11" t="s">
        <v>69</v>
      </c>
      <c r="AO2" s="11" t="s">
        <v>70</v>
      </c>
      <c r="AP2" s="11" t="s">
        <v>71</v>
      </c>
      <c r="AQ2" s="11" t="s">
        <v>72</v>
      </c>
      <c r="AR2" s="11" t="s">
        <v>73</v>
      </c>
      <c r="AS2" s="11" t="s">
        <v>74</v>
      </c>
      <c r="AT2" s="11" t="s">
        <v>75</v>
      </c>
      <c r="AU2" s="11" t="s">
        <v>76</v>
      </c>
      <c r="AV2" s="11" t="s">
        <v>77</v>
      </c>
      <c r="AW2" s="11" t="s">
        <v>78</v>
      </c>
      <c r="AX2" s="11" t="s">
        <v>79</v>
      </c>
      <c r="AY2" s="11" t="s">
        <v>80</v>
      </c>
      <c r="AZ2" s="11" t="s">
        <v>81</v>
      </c>
      <c r="BA2" s="11" t="s">
        <v>82</v>
      </c>
      <c r="BB2" s="11" t="s">
        <v>83</v>
      </c>
      <c r="BC2" s="11" t="s">
        <v>84</v>
      </c>
      <c r="BD2" s="11" t="s">
        <v>85</v>
      </c>
      <c r="BE2" s="11" t="s">
        <v>86</v>
      </c>
    </row>
    <row r="3" spans="1:57" x14ac:dyDescent="0.2">
      <c r="A3" s="34">
        <v>2016</v>
      </c>
      <c r="B3" s="21">
        <f>SUMIF(Div1Monthly!$A$2:$A$307,'Miami(1)'!$A3,Div1Monthly!C$2:C$307)</f>
        <v>14030487.699999999</v>
      </c>
      <c r="C3" s="21">
        <f>SUMIF(Div1Monthly!$A$2:$A$307,'Miami(1)'!$A3,Div1Monthly!E$2:E$307)/12</f>
        <v>51194.333333333336</v>
      </c>
      <c r="D3" s="21">
        <f t="shared" ref="D3:D14" si="0">B3/C3</f>
        <v>274.06329541681043</v>
      </c>
      <c r="E3" s="21">
        <f>SUMIF(Div1Monthly!$A$2:$A$307,'Miami(1)'!$A3,Div1Monthly!D$2:D$307)</f>
        <v>14060536.593448002</v>
      </c>
      <c r="F3" s="21">
        <f t="shared" ref="F3:F14" si="1">E3/C3</f>
        <v>274.65025282970123</v>
      </c>
      <c r="H3" s="21">
        <f>SUMIF(Div1Monthly!$A$2:$A$307,'Miami(1)'!$A3,Div1Monthly!F$2:F$307)</f>
        <v>71797158.600000009</v>
      </c>
      <c r="I3" s="21">
        <f>SUMIF(Div1Monthly!$A$2:$A$307,'Miami(1)'!$A3,Div1Monthly!H$2:H$307)/12</f>
        <v>8489.8333333333339</v>
      </c>
      <c r="J3" s="21">
        <f t="shared" ref="J3:J14" si="2">H3/I3</f>
        <v>8456.8395846011899</v>
      </c>
      <c r="K3" s="21">
        <f>SUMIF(Div1Monthly!$A$2:$A$307,'Miami(1)'!$A3,Div1Monthly!G$2:G$307)</f>
        <v>71864311.012538806</v>
      </c>
      <c r="L3" s="21">
        <f t="shared" ref="L3:L14" si="3">K3/I3</f>
        <v>8464.749329104081</v>
      </c>
      <c r="N3" s="21">
        <f t="shared" ref="N3:N14" si="4">SUM(B3,H3)</f>
        <v>85827646.300000012</v>
      </c>
      <c r="O3" s="21">
        <f t="shared" ref="O3:O14" si="5">SUM(C3,I3)</f>
        <v>59684.166666666672</v>
      </c>
      <c r="P3" s="21">
        <f>N3/O3</f>
        <v>1438.0304039318078</v>
      </c>
      <c r="Q3" s="21">
        <f t="shared" ref="Q3:Q14" si="6">SUM(E3,K3)</f>
        <v>85924847.605986804</v>
      </c>
      <c r="R3" s="21">
        <f t="shared" ref="R3:R14" si="7">Q3/O3</f>
        <v>1439.658998438784</v>
      </c>
      <c r="T3" s="35"/>
      <c r="U3" s="12" t="e">
        <f>SUMIF(Div1Monthly!$A$2:$A$169,'Miami(1)'!$A3,Div1Monthly!#REF!)</f>
        <v>#REF!</v>
      </c>
      <c r="V3" s="12" t="e">
        <f>SUMIF(Div1Monthly!$A$2:$A$169,'Miami(1)'!$A3,Div1Monthly!#REF!)</f>
        <v>#REF!</v>
      </c>
      <c r="W3" s="12" t="e">
        <f>SUMIF(Div1Monthly!$A$2:$A$169,'Miami(1)'!$A3,Div1Monthly!#REF!)</f>
        <v>#REF!</v>
      </c>
      <c r="X3" s="12" t="e">
        <f>SUMIF(Div1Monthly!$A$2:$A$169,'Miami(1)'!$A3,Div1Monthly!#REF!)</f>
        <v>#REF!</v>
      </c>
      <c r="Y3" s="12" t="e">
        <f>SUMIF(Div1Monthly!$A$2:$A$169,'Miami(1)'!$A3,Div1Monthly!#REF!)</f>
        <v>#REF!</v>
      </c>
      <c r="Z3" s="12" t="e">
        <f>SUMIF(Div1Monthly!$A$2:$A$169,'Miami(1)'!$A3,Div1Monthly!#REF!)</f>
        <v>#REF!</v>
      </c>
      <c r="AA3" s="12" t="e">
        <f>SUMIF(Div1Monthly!$A$2:$A$169,'Miami(1)'!$A3,Div1Monthly!#REF!)</f>
        <v>#REF!</v>
      </c>
      <c r="AB3" s="12" t="e">
        <f>SUMIF(Div1Monthly!$A$2:$A$169,'Miami(1)'!$A3,Div1Monthly!#REF!)</f>
        <v>#REF!</v>
      </c>
      <c r="AC3" s="12" t="e">
        <f>SUMIF(Div1Monthly!$A$2:$A$169,'Miami(1)'!$A3,Div1Monthly!#REF!)</f>
        <v>#REF!</v>
      </c>
      <c r="AD3" s="12" t="e">
        <f>SUMIF(Div1Monthly!$A$2:$A$169,'Miami(1)'!$A3,Div1Monthly!#REF!)</f>
        <v>#REF!</v>
      </c>
      <c r="AE3" s="12" t="e">
        <f>SUMIF(Div1Monthly!$A$2:$A$169,'Miami(1)'!$A3,Div1Monthly!#REF!)</f>
        <v>#REF!</v>
      </c>
      <c r="AF3" s="12" t="e">
        <f>SUMIF(Div1Monthly!$A$2:$A$169,'Miami(1)'!$A3,Div1Monthly!#REF!)</f>
        <v>#REF!</v>
      </c>
      <c r="AG3" s="12" t="e">
        <f>SUMIF(Div1Monthly!$A$2:$A$169,'Miami(1)'!$A3,Div1Monthly!#REF!)</f>
        <v>#REF!</v>
      </c>
      <c r="AH3" s="12" t="e">
        <f>SUMIF(Div1Monthly!$A$2:$A$169,'Miami(1)'!$A3,Div1Monthly!#REF!)</f>
        <v>#REF!</v>
      </c>
      <c r="AI3" s="12" t="e">
        <f>SUMIF(Div1Monthly!$A$2:$A$169,'Miami(1)'!$A3,Div1Monthly!#REF!)</f>
        <v>#REF!</v>
      </c>
      <c r="AJ3" s="12" t="e">
        <f>SUMIF(Div1Monthly!$A$2:$A$169,'Miami(1)'!$A3,Div1Monthly!#REF!)</f>
        <v>#REF!</v>
      </c>
      <c r="AK3" s="12" t="e">
        <f>SUMIF(Div1Monthly!$A$2:$A$169,'Miami(1)'!$A3,Div1Monthly!#REF!)</f>
        <v>#REF!</v>
      </c>
      <c r="AL3" s="12" t="e">
        <f>SUMIF(Div1Monthly!$A$2:$A$169,'Miami(1)'!$A3,Div1Monthly!#REF!)</f>
        <v>#REF!</v>
      </c>
      <c r="AM3" s="25"/>
      <c r="AN3" s="12" t="e">
        <f>SUMIF(Div1Monthly!$A$2:$A$169,'Miami(1)'!$A3,Div1Monthly!#REF!)/12</f>
        <v>#REF!</v>
      </c>
      <c r="AO3" s="12" t="e">
        <f>SUMIF(Div1Monthly!$A$2:$A$169,'Miami(1)'!$A3,Div1Monthly!#REF!)/12</f>
        <v>#REF!</v>
      </c>
      <c r="AP3" s="12" t="e">
        <f>SUMIF(Div1Monthly!$A$2:$A$169,'Miami(1)'!$A3,Div1Monthly!#REF!)/12</f>
        <v>#REF!</v>
      </c>
      <c r="AQ3" s="12" t="e">
        <f>SUMIF(Div1Monthly!$A$2:$A$169,'Miami(1)'!$A3,Div1Monthly!#REF!)/12</f>
        <v>#REF!</v>
      </c>
      <c r="AR3" s="12" t="e">
        <f>SUMIF(Div1Monthly!$A$2:$A$169,'Miami(1)'!$A3,Div1Monthly!#REF!)/12</f>
        <v>#REF!</v>
      </c>
      <c r="AS3" s="12" t="e">
        <f>SUMIF(Div1Monthly!$A$2:$A$169,'Miami(1)'!$A3,Div1Monthly!#REF!)/12</f>
        <v>#REF!</v>
      </c>
      <c r="AT3" s="12" t="e">
        <f>SUMIF(Div1Monthly!$A$2:$A$169,'Miami(1)'!$A3,Div1Monthly!#REF!)/12</f>
        <v>#REF!</v>
      </c>
      <c r="AU3" s="12" t="e">
        <f>SUMIF(Div1Monthly!$A$2:$A$169,'Miami(1)'!$A3,Div1Monthly!#REF!)/12</f>
        <v>#REF!</v>
      </c>
      <c r="AV3" s="12" t="e">
        <f>SUMIF(Div1Monthly!$A$2:$A$169,'Miami(1)'!$A3,Div1Monthly!#REF!)/12</f>
        <v>#REF!</v>
      </c>
      <c r="AW3" s="12" t="e">
        <f>SUMIF(Div1Monthly!$A$2:$A$169,'Miami(1)'!$A3,Div1Monthly!#REF!)/12</f>
        <v>#REF!</v>
      </c>
      <c r="AX3" s="12" t="e">
        <f>SUMIF(Div1Monthly!$A$2:$A$169,'Miami(1)'!$A3,Div1Monthly!#REF!)/12</f>
        <v>#REF!</v>
      </c>
      <c r="AY3" s="12" t="e">
        <f>SUMIF(Div1Monthly!$A$2:$A$169,'Miami(1)'!$A3,Div1Monthly!#REF!)/12</f>
        <v>#REF!</v>
      </c>
      <c r="AZ3" s="12" t="e">
        <f>SUMIF(Div1Monthly!$A$2:$A$169,'Miami(1)'!$A3,Div1Monthly!#REF!)/12</f>
        <v>#REF!</v>
      </c>
      <c r="BA3" s="12" t="e">
        <f>SUMIF(Div1Monthly!$A$2:$A$169,'Miami(1)'!$A3,Div1Monthly!#REF!)/12</f>
        <v>#REF!</v>
      </c>
      <c r="BB3" s="12" t="e">
        <f>SUMIF(Div1Monthly!$A$2:$A$169,'Miami(1)'!$A3,Div1Monthly!#REF!)/12</f>
        <v>#REF!</v>
      </c>
      <c r="BC3" s="12" t="e">
        <f>SUMIF(Div1Monthly!$A$2:$A$169,'Miami(1)'!$A3,Div1Monthly!#REF!)/12</f>
        <v>#REF!</v>
      </c>
      <c r="BD3" s="12" t="e">
        <f>SUMIF(Div1Monthly!$A$2:$A$169,'Miami(1)'!$A3,Div1Monthly!#REF!)/12</f>
        <v>#REF!</v>
      </c>
      <c r="BE3" s="12" t="e">
        <f>SUMIF(Div1Monthly!$A$2:$A$169,'Miami(1)'!$A3,Div1Monthly!#REF!)/12</f>
        <v>#REF!</v>
      </c>
    </row>
    <row r="4" spans="1:57" x14ac:dyDescent="0.2">
      <c r="A4" s="34">
        <v>2017</v>
      </c>
      <c r="B4" s="21">
        <f>SUMIF(Div1Monthly!$A$2:$A$307,'Miami(1)'!$A4,Div1Monthly!C$2:C$307)</f>
        <v>14718138.500000004</v>
      </c>
      <c r="C4" s="21">
        <f>SUMIF(Div1Monthly!$A$2:$A$307,'Miami(1)'!$A4,Div1Monthly!E$2:E$307)/12</f>
        <v>49868.5</v>
      </c>
      <c r="D4" s="21">
        <f t="shared" si="0"/>
        <v>295.13898553194912</v>
      </c>
      <c r="E4" s="21">
        <f>SUMIF(Div1Monthly!$A$2:$A$307,'Miami(1)'!$A4,Div1Monthly!D$2:D$307)</f>
        <v>15455273.025808979</v>
      </c>
      <c r="F4" s="21">
        <f t="shared" si="1"/>
        <v>309.92055156680027</v>
      </c>
      <c r="H4" s="21">
        <f>SUMIF(Div1Monthly!$A$2:$A$307,'Miami(1)'!$A4,Div1Monthly!F$2:F$307)</f>
        <v>70934317.600000009</v>
      </c>
      <c r="I4" s="21">
        <f>SUMIF(Div1Monthly!$A$2:$A$307,'Miami(1)'!$A4,Div1Monthly!H$2:H$307)/12</f>
        <v>8452.8333333333339</v>
      </c>
      <c r="J4" s="21">
        <f t="shared" si="2"/>
        <v>8391.7799869866121</v>
      </c>
      <c r="K4" s="21">
        <f>SUMIF(Div1Monthly!$A$2:$A$307,'Miami(1)'!$A4,Div1Monthly!G$2:G$307)</f>
        <v>72466708.056874335</v>
      </c>
      <c r="L4" s="21">
        <f t="shared" si="3"/>
        <v>8573.0671834147524</v>
      </c>
      <c r="N4" s="21">
        <f t="shared" si="4"/>
        <v>85652456.100000009</v>
      </c>
      <c r="O4" s="21">
        <f t="shared" si="5"/>
        <v>58321.333333333336</v>
      </c>
      <c r="P4" s="21">
        <f t="shared" ref="P4:P14" si="8">N4/O4</f>
        <v>1468.6299370156148</v>
      </c>
      <c r="Q4" s="21">
        <f t="shared" si="6"/>
        <v>87921981.08268331</v>
      </c>
      <c r="R4" s="21">
        <f t="shared" si="7"/>
        <v>1507.5440847720097</v>
      </c>
      <c r="T4" s="35"/>
      <c r="U4" s="12" t="e">
        <f>SUMIF(Div1Monthly!$A$2:$A$169,'Miami(1)'!$A4,Div1Monthly!#REF!)</f>
        <v>#REF!</v>
      </c>
      <c r="V4" s="12" t="e">
        <f>SUMIF(Div1Monthly!$A$2:$A$169,'Miami(1)'!$A4,Div1Monthly!#REF!)</f>
        <v>#REF!</v>
      </c>
      <c r="W4" s="12" t="e">
        <f>SUMIF(Div1Monthly!$A$2:$A$169,'Miami(1)'!$A4,Div1Monthly!#REF!)</f>
        <v>#REF!</v>
      </c>
      <c r="X4" s="12" t="e">
        <f>SUMIF(Div1Monthly!$A$2:$A$169,'Miami(1)'!$A4,Div1Monthly!#REF!)</f>
        <v>#REF!</v>
      </c>
      <c r="Y4" s="12" t="e">
        <f>SUMIF(Div1Monthly!$A$2:$A$169,'Miami(1)'!$A4,Div1Monthly!#REF!)</f>
        <v>#REF!</v>
      </c>
      <c r="Z4" s="12" t="e">
        <f>SUMIF(Div1Monthly!$A$2:$A$169,'Miami(1)'!$A4,Div1Monthly!#REF!)</f>
        <v>#REF!</v>
      </c>
      <c r="AA4" s="12" t="e">
        <f>SUMIF(Div1Monthly!$A$2:$A$169,'Miami(1)'!$A4,Div1Monthly!#REF!)</f>
        <v>#REF!</v>
      </c>
      <c r="AB4" s="12" t="e">
        <f>SUMIF(Div1Monthly!$A$2:$A$169,'Miami(1)'!$A4,Div1Monthly!#REF!)</f>
        <v>#REF!</v>
      </c>
      <c r="AC4" s="12" t="e">
        <f>SUMIF(Div1Monthly!$A$2:$A$169,'Miami(1)'!$A4,Div1Monthly!#REF!)</f>
        <v>#REF!</v>
      </c>
      <c r="AD4" s="12" t="e">
        <f>SUMIF(Div1Monthly!$A$2:$A$169,'Miami(1)'!$A4,Div1Monthly!#REF!)</f>
        <v>#REF!</v>
      </c>
      <c r="AE4" s="12" t="e">
        <f>SUMIF(Div1Monthly!$A$2:$A$169,'Miami(1)'!$A4,Div1Monthly!#REF!)</f>
        <v>#REF!</v>
      </c>
      <c r="AF4" s="12" t="e">
        <f>SUMIF(Div1Monthly!$A$2:$A$169,'Miami(1)'!$A4,Div1Monthly!#REF!)</f>
        <v>#REF!</v>
      </c>
      <c r="AG4" s="12" t="e">
        <f>SUMIF(Div1Monthly!$A$2:$A$169,'Miami(1)'!$A4,Div1Monthly!#REF!)</f>
        <v>#REF!</v>
      </c>
      <c r="AH4" s="12" t="e">
        <f>SUMIF(Div1Monthly!$A$2:$A$169,'Miami(1)'!$A4,Div1Monthly!#REF!)</f>
        <v>#REF!</v>
      </c>
      <c r="AI4" s="12" t="e">
        <f>SUMIF(Div1Monthly!$A$2:$A$169,'Miami(1)'!$A4,Div1Monthly!#REF!)</f>
        <v>#REF!</v>
      </c>
      <c r="AJ4" s="12" t="e">
        <f>SUMIF(Div1Monthly!$A$2:$A$169,'Miami(1)'!$A4,Div1Monthly!#REF!)</f>
        <v>#REF!</v>
      </c>
      <c r="AK4" s="12" t="e">
        <f>SUMIF(Div1Monthly!$A$2:$A$169,'Miami(1)'!$A4,Div1Monthly!#REF!)</f>
        <v>#REF!</v>
      </c>
      <c r="AL4" s="12" t="e">
        <f>SUMIF(Div1Monthly!$A$2:$A$169,'Miami(1)'!$A4,Div1Monthly!#REF!)</f>
        <v>#REF!</v>
      </c>
      <c r="AM4" s="25"/>
      <c r="AN4" s="12" t="e">
        <f>SUMIF(Div1Monthly!$A$2:$A$169,'Miami(1)'!$A4,Div1Monthly!#REF!)/12</f>
        <v>#REF!</v>
      </c>
      <c r="AO4" s="12" t="e">
        <f>SUMIF(Div1Monthly!$A$2:$A$169,'Miami(1)'!$A4,Div1Monthly!#REF!)/12</f>
        <v>#REF!</v>
      </c>
      <c r="AP4" s="12" t="e">
        <f>SUMIF(Div1Monthly!$A$2:$A$169,'Miami(1)'!$A4,Div1Monthly!#REF!)/12</f>
        <v>#REF!</v>
      </c>
      <c r="AQ4" s="12" t="e">
        <f>SUMIF(Div1Monthly!$A$2:$A$169,'Miami(1)'!$A4,Div1Monthly!#REF!)/12</f>
        <v>#REF!</v>
      </c>
      <c r="AR4" s="12" t="e">
        <f>SUMIF(Div1Monthly!$A$2:$A$169,'Miami(1)'!$A4,Div1Monthly!#REF!)/12</f>
        <v>#REF!</v>
      </c>
      <c r="AS4" s="12" t="e">
        <f>SUMIF(Div1Monthly!$A$2:$A$169,'Miami(1)'!$A4,Div1Monthly!#REF!)/12</f>
        <v>#REF!</v>
      </c>
      <c r="AT4" s="12" t="e">
        <f>SUMIF(Div1Monthly!$A$2:$A$169,'Miami(1)'!$A4,Div1Monthly!#REF!)/12</f>
        <v>#REF!</v>
      </c>
      <c r="AU4" s="12" t="e">
        <f>SUMIF(Div1Monthly!$A$2:$A$169,'Miami(1)'!$A4,Div1Monthly!#REF!)/12</f>
        <v>#REF!</v>
      </c>
      <c r="AV4" s="12" t="e">
        <f>SUMIF(Div1Monthly!$A$2:$A$169,'Miami(1)'!$A4,Div1Monthly!#REF!)/12</f>
        <v>#REF!</v>
      </c>
      <c r="AW4" s="12" t="e">
        <f>SUMIF(Div1Monthly!$A$2:$A$169,'Miami(1)'!$A4,Div1Monthly!#REF!)/12</f>
        <v>#REF!</v>
      </c>
      <c r="AX4" s="12" t="e">
        <f>SUMIF(Div1Monthly!$A$2:$A$169,'Miami(1)'!$A4,Div1Monthly!#REF!)/12</f>
        <v>#REF!</v>
      </c>
      <c r="AY4" s="12" t="e">
        <f>SUMIF(Div1Monthly!$A$2:$A$169,'Miami(1)'!$A4,Div1Monthly!#REF!)/12</f>
        <v>#REF!</v>
      </c>
      <c r="AZ4" s="12" t="e">
        <f>SUMIF(Div1Monthly!$A$2:$A$169,'Miami(1)'!$A4,Div1Monthly!#REF!)/12</f>
        <v>#REF!</v>
      </c>
      <c r="BA4" s="12" t="e">
        <f>SUMIF(Div1Monthly!$A$2:$A$169,'Miami(1)'!$A4,Div1Monthly!#REF!)/12</f>
        <v>#REF!</v>
      </c>
      <c r="BB4" s="12" t="e">
        <f>SUMIF(Div1Monthly!$A$2:$A$169,'Miami(1)'!$A4,Div1Monthly!#REF!)/12</f>
        <v>#REF!</v>
      </c>
      <c r="BC4" s="12" t="e">
        <f>SUMIF(Div1Monthly!$A$2:$A$169,'Miami(1)'!$A4,Div1Monthly!#REF!)/12</f>
        <v>#REF!</v>
      </c>
      <c r="BD4" s="12" t="e">
        <f>SUMIF(Div1Monthly!$A$2:$A$169,'Miami(1)'!$A4,Div1Monthly!#REF!)/12</f>
        <v>#REF!</v>
      </c>
      <c r="BE4" s="12" t="e">
        <f>SUMIF(Div1Monthly!$A$2:$A$169,'Miami(1)'!$A4,Div1Monthly!#REF!)/12</f>
        <v>#REF!</v>
      </c>
    </row>
    <row r="5" spans="1:57" x14ac:dyDescent="0.2">
      <c r="A5" s="34">
        <v>2018</v>
      </c>
      <c r="B5" s="21">
        <f>SUMIF(Div1Monthly!$A$2:$A$307,'Miami(1)'!$A5,Div1Monthly!C$2:C$307)</f>
        <v>15050000.600000001</v>
      </c>
      <c r="C5" s="21">
        <f>SUMIF(Div1Monthly!$A$2:$A$307,'Miami(1)'!$A5,Div1Monthly!E$2:E$307)/12</f>
        <v>50061.5</v>
      </c>
      <c r="D5" s="21">
        <f t="shared" si="0"/>
        <v>300.63023680872527</v>
      </c>
      <c r="E5" s="21">
        <f>SUMIF(Div1Monthly!$A$2:$A$307,'Miami(1)'!$A5,Div1Monthly!D$2:D$307)</f>
        <v>15291062.811788961</v>
      </c>
      <c r="F5" s="21">
        <f t="shared" si="1"/>
        <v>305.44555819919424</v>
      </c>
      <c r="H5" s="21">
        <f>SUMIF(Div1Monthly!$A$2:$A$307,'Miami(1)'!$A5,Div1Monthly!F$2:F$307)</f>
        <v>72813386.700000003</v>
      </c>
      <c r="I5" s="21">
        <f>SUMIF(Div1Monthly!$A$2:$A$307,'Miami(1)'!$A5,Div1Monthly!H$2:H$307)/12</f>
        <v>8552.9166666666661</v>
      </c>
      <c r="J5" s="21">
        <f t="shared" si="2"/>
        <v>8513.2814381059106</v>
      </c>
      <c r="K5" s="21">
        <f>SUMIF(Div1Monthly!$A$2:$A$307,'Miami(1)'!$A5,Div1Monthly!G$2:G$307)</f>
        <v>73318079.130276203</v>
      </c>
      <c r="L5" s="21">
        <f t="shared" si="3"/>
        <v>8572.289663012758</v>
      </c>
      <c r="N5" s="21">
        <f t="shared" si="4"/>
        <v>87863387.300000012</v>
      </c>
      <c r="O5" s="21">
        <f t="shared" si="5"/>
        <v>58614.416666666664</v>
      </c>
      <c r="P5" s="21">
        <f t="shared" si="8"/>
        <v>1499.0064270308928</v>
      </c>
      <c r="Q5" s="21">
        <f t="shared" si="6"/>
        <v>88609141.942065164</v>
      </c>
      <c r="R5" s="21">
        <f t="shared" si="7"/>
        <v>1511.7294853580988</v>
      </c>
      <c r="T5" s="35"/>
      <c r="U5" s="12" t="e">
        <f>SUMIF(Div1Monthly!$A$2:$A$169,'Miami(1)'!$A5,Div1Monthly!#REF!)</f>
        <v>#REF!</v>
      </c>
      <c r="V5" s="12" t="e">
        <f>SUMIF(Div1Monthly!$A$2:$A$169,'Miami(1)'!$A5,Div1Monthly!#REF!)</f>
        <v>#REF!</v>
      </c>
      <c r="W5" s="12" t="e">
        <f>SUMIF(Div1Monthly!$A$2:$A$169,'Miami(1)'!$A5,Div1Monthly!#REF!)</f>
        <v>#REF!</v>
      </c>
      <c r="X5" s="12" t="e">
        <f>SUMIF(Div1Monthly!$A$2:$A$169,'Miami(1)'!$A5,Div1Monthly!#REF!)</f>
        <v>#REF!</v>
      </c>
      <c r="Y5" s="12" t="e">
        <f>SUMIF(Div1Monthly!$A$2:$A$169,'Miami(1)'!$A5,Div1Monthly!#REF!)</f>
        <v>#REF!</v>
      </c>
      <c r="Z5" s="12" t="e">
        <f>SUMIF(Div1Monthly!$A$2:$A$169,'Miami(1)'!$A5,Div1Monthly!#REF!)</f>
        <v>#REF!</v>
      </c>
      <c r="AA5" s="12" t="e">
        <f>SUMIF(Div1Monthly!$A$2:$A$169,'Miami(1)'!$A5,Div1Monthly!#REF!)</f>
        <v>#REF!</v>
      </c>
      <c r="AB5" s="12" t="e">
        <f>SUMIF(Div1Monthly!$A$2:$A$169,'Miami(1)'!$A5,Div1Monthly!#REF!)</f>
        <v>#REF!</v>
      </c>
      <c r="AC5" s="12" t="e">
        <f>SUMIF(Div1Monthly!$A$2:$A$169,'Miami(1)'!$A5,Div1Monthly!#REF!)</f>
        <v>#REF!</v>
      </c>
      <c r="AD5" s="12" t="e">
        <f>SUMIF(Div1Monthly!$A$2:$A$169,'Miami(1)'!$A5,Div1Monthly!#REF!)</f>
        <v>#REF!</v>
      </c>
      <c r="AE5" s="12" t="e">
        <f>SUMIF(Div1Monthly!$A$2:$A$169,'Miami(1)'!$A5,Div1Monthly!#REF!)</f>
        <v>#REF!</v>
      </c>
      <c r="AF5" s="12" t="e">
        <f>SUMIF(Div1Monthly!$A$2:$A$169,'Miami(1)'!$A5,Div1Monthly!#REF!)</f>
        <v>#REF!</v>
      </c>
      <c r="AG5" s="12" t="e">
        <f>SUMIF(Div1Monthly!$A$2:$A$169,'Miami(1)'!$A5,Div1Monthly!#REF!)</f>
        <v>#REF!</v>
      </c>
      <c r="AH5" s="12" t="e">
        <f>SUMIF(Div1Monthly!$A$2:$A$169,'Miami(1)'!$A5,Div1Monthly!#REF!)</f>
        <v>#REF!</v>
      </c>
      <c r="AI5" s="12" t="e">
        <f>SUMIF(Div1Monthly!$A$2:$A$169,'Miami(1)'!$A5,Div1Monthly!#REF!)</f>
        <v>#REF!</v>
      </c>
      <c r="AJ5" s="12" t="e">
        <f>SUMIF(Div1Monthly!$A$2:$A$169,'Miami(1)'!$A5,Div1Monthly!#REF!)</f>
        <v>#REF!</v>
      </c>
      <c r="AK5" s="12" t="e">
        <f>SUMIF(Div1Monthly!$A$2:$A$169,'Miami(1)'!$A5,Div1Monthly!#REF!)</f>
        <v>#REF!</v>
      </c>
      <c r="AL5" s="12" t="e">
        <f>SUMIF(Div1Monthly!$A$2:$A$169,'Miami(1)'!$A5,Div1Monthly!#REF!)</f>
        <v>#REF!</v>
      </c>
      <c r="AM5" s="25"/>
      <c r="AN5" s="12" t="e">
        <f>SUMIF(Div1Monthly!$A$2:$A$169,'Miami(1)'!$A5,Div1Monthly!#REF!)/12</f>
        <v>#REF!</v>
      </c>
      <c r="AO5" s="12" t="e">
        <f>SUMIF(Div1Monthly!$A$2:$A$169,'Miami(1)'!$A5,Div1Monthly!#REF!)/12</f>
        <v>#REF!</v>
      </c>
      <c r="AP5" s="12" t="e">
        <f>SUMIF(Div1Monthly!$A$2:$A$169,'Miami(1)'!$A5,Div1Monthly!#REF!)/12</f>
        <v>#REF!</v>
      </c>
      <c r="AQ5" s="12" t="e">
        <f>SUMIF(Div1Monthly!$A$2:$A$169,'Miami(1)'!$A5,Div1Monthly!#REF!)/12</f>
        <v>#REF!</v>
      </c>
      <c r="AR5" s="12" t="e">
        <f>SUMIF(Div1Monthly!$A$2:$A$169,'Miami(1)'!$A5,Div1Monthly!#REF!)/12</f>
        <v>#REF!</v>
      </c>
      <c r="AS5" s="12" t="e">
        <f>SUMIF(Div1Monthly!$A$2:$A$169,'Miami(1)'!$A5,Div1Monthly!#REF!)/12</f>
        <v>#REF!</v>
      </c>
      <c r="AT5" s="12" t="e">
        <f>SUMIF(Div1Monthly!$A$2:$A$169,'Miami(1)'!$A5,Div1Monthly!#REF!)/12</f>
        <v>#REF!</v>
      </c>
      <c r="AU5" s="12" t="e">
        <f>SUMIF(Div1Monthly!$A$2:$A$169,'Miami(1)'!$A5,Div1Monthly!#REF!)/12</f>
        <v>#REF!</v>
      </c>
      <c r="AV5" s="12" t="e">
        <f>SUMIF(Div1Monthly!$A$2:$A$169,'Miami(1)'!$A5,Div1Monthly!#REF!)/12</f>
        <v>#REF!</v>
      </c>
      <c r="AW5" s="12" t="e">
        <f>SUMIF(Div1Monthly!$A$2:$A$169,'Miami(1)'!$A5,Div1Monthly!#REF!)/12</f>
        <v>#REF!</v>
      </c>
      <c r="AX5" s="12" t="e">
        <f>SUMIF(Div1Monthly!$A$2:$A$169,'Miami(1)'!$A5,Div1Monthly!#REF!)/12</f>
        <v>#REF!</v>
      </c>
      <c r="AY5" s="12" t="e">
        <f>SUMIF(Div1Monthly!$A$2:$A$169,'Miami(1)'!$A5,Div1Monthly!#REF!)/12</f>
        <v>#REF!</v>
      </c>
      <c r="AZ5" s="12" t="e">
        <f>SUMIF(Div1Monthly!$A$2:$A$169,'Miami(1)'!$A5,Div1Monthly!#REF!)/12</f>
        <v>#REF!</v>
      </c>
      <c r="BA5" s="12" t="e">
        <f>SUMIF(Div1Monthly!$A$2:$A$169,'Miami(1)'!$A5,Div1Monthly!#REF!)/12</f>
        <v>#REF!</v>
      </c>
      <c r="BB5" s="12" t="e">
        <f>SUMIF(Div1Monthly!$A$2:$A$169,'Miami(1)'!$A5,Div1Monthly!#REF!)/12</f>
        <v>#REF!</v>
      </c>
      <c r="BC5" s="12" t="e">
        <f>SUMIF(Div1Monthly!$A$2:$A$169,'Miami(1)'!$A5,Div1Monthly!#REF!)/12</f>
        <v>#REF!</v>
      </c>
      <c r="BD5" s="12" t="e">
        <f>SUMIF(Div1Monthly!$A$2:$A$169,'Miami(1)'!$A5,Div1Monthly!#REF!)/12</f>
        <v>#REF!</v>
      </c>
      <c r="BE5" s="12" t="e">
        <f>SUMIF(Div1Monthly!$A$2:$A$169,'Miami(1)'!$A5,Div1Monthly!#REF!)/12</f>
        <v>#REF!</v>
      </c>
    </row>
    <row r="6" spans="1:57" x14ac:dyDescent="0.2">
      <c r="A6" s="34">
        <v>2019</v>
      </c>
      <c r="B6" s="21">
        <f>SUMIF(Div1Monthly!$A$2:$A$307,'Miami(1)'!$A6,Div1Monthly!C$2:C$307)</f>
        <v>15534489.099999998</v>
      </c>
      <c r="C6" s="21">
        <f>SUMIF(Div1Monthly!$A$2:$A$307,'Miami(1)'!$A6,Div1Monthly!E$2:E$307)/12</f>
        <v>50157.25</v>
      </c>
      <c r="D6" s="21">
        <f t="shared" si="0"/>
        <v>309.71572604159911</v>
      </c>
      <c r="E6" s="21">
        <f>SUMIF(Div1Monthly!$A$2:$A$307,'Miami(1)'!$A6,Div1Monthly!D$2:D$307)</f>
        <v>16248968.172359226</v>
      </c>
      <c r="F6" s="21">
        <f t="shared" si="1"/>
        <v>323.9605076506233</v>
      </c>
      <c r="H6" s="21">
        <f>SUMIF(Div1Monthly!$A$2:$A$307,'Miami(1)'!$A6,Div1Monthly!F$2:F$307)</f>
        <v>72721540.699999988</v>
      </c>
      <c r="I6" s="21">
        <f>SUMIF(Div1Monthly!$A$2:$A$307,'Miami(1)'!$A6,Div1Monthly!H$2:H$307)/12</f>
        <v>8568.1666666666661</v>
      </c>
      <c r="J6" s="21">
        <f t="shared" si="2"/>
        <v>8487.4096792390428</v>
      </c>
      <c r="K6" s="21">
        <f>SUMIF(Div1Monthly!$A$2:$A$307,'Miami(1)'!$A6,Div1Monthly!G$2:G$307)</f>
        <v>74220652.049002841</v>
      </c>
      <c r="L6" s="21">
        <f t="shared" si="3"/>
        <v>8662.3725863957097</v>
      </c>
      <c r="N6" s="21">
        <f t="shared" si="4"/>
        <v>88256029.799999982</v>
      </c>
      <c r="O6" s="21">
        <f t="shared" si="5"/>
        <v>58725.416666666664</v>
      </c>
      <c r="P6" s="21">
        <f t="shared" si="8"/>
        <v>1502.8591504246456</v>
      </c>
      <c r="Q6" s="21">
        <f t="shared" si="6"/>
        <v>90469620.221362069</v>
      </c>
      <c r="R6" s="21">
        <f t="shared" si="7"/>
        <v>1540.5530578842847</v>
      </c>
      <c r="T6" s="35"/>
      <c r="U6" s="12" t="e">
        <f>SUMIF(Div1Monthly!$A$2:$A$169,'Miami(1)'!$A6,Div1Monthly!#REF!)</f>
        <v>#REF!</v>
      </c>
      <c r="V6" s="12" t="e">
        <f>SUMIF(Div1Monthly!$A$2:$A$169,'Miami(1)'!$A6,Div1Monthly!#REF!)</f>
        <v>#REF!</v>
      </c>
      <c r="W6" s="12" t="e">
        <f>SUMIF(Div1Monthly!$A$2:$A$169,'Miami(1)'!$A6,Div1Monthly!#REF!)</f>
        <v>#REF!</v>
      </c>
      <c r="X6" s="12" t="e">
        <f>SUMIF(Div1Monthly!$A$2:$A$169,'Miami(1)'!$A6,Div1Monthly!#REF!)</f>
        <v>#REF!</v>
      </c>
      <c r="Y6" s="12" t="e">
        <f>SUMIF(Div1Monthly!$A$2:$A$169,'Miami(1)'!$A6,Div1Monthly!#REF!)</f>
        <v>#REF!</v>
      </c>
      <c r="Z6" s="12" t="e">
        <f>SUMIF(Div1Monthly!$A$2:$A$169,'Miami(1)'!$A6,Div1Monthly!#REF!)</f>
        <v>#REF!</v>
      </c>
      <c r="AA6" s="12" t="e">
        <f>SUMIF(Div1Monthly!$A$2:$A$169,'Miami(1)'!$A6,Div1Monthly!#REF!)</f>
        <v>#REF!</v>
      </c>
      <c r="AB6" s="12" t="e">
        <f>SUMIF(Div1Monthly!$A$2:$A$169,'Miami(1)'!$A6,Div1Monthly!#REF!)</f>
        <v>#REF!</v>
      </c>
      <c r="AC6" s="12" t="e">
        <f>SUMIF(Div1Monthly!$A$2:$A$169,'Miami(1)'!$A6,Div1Monthly!#REF!)</f>
        <v>#REF!</v>
      </c>
      <c r="AD6" s="12" t="e">
        <f>SUMIF(Div1Monthly!$A$2:$A$169,'Miami(1)'!$A6,Div1Monthly!#REF!)</f>
        <v>#REF!</v>
      </c>
      <c r="AE6" s="12" t="e">
        <f>SUMIF(Div1Monthly!$A$2:$A$169,'Miami(1)'!$A6,Div1Monthly!#REF!)</f>
        <v>#REF!</v>
      </c>
      <c r="AF6" s="12" t="e">
        <f>SUMIF(Div1Monthly!$A$2:$A$169,'Miami(1)'!$A6,Div1Monthly!#REF!)</f>
        <v>#REF!</v>
      </c>
      <c r="AG6" s="12" t="e">
        <f>SUMIF(Div1Monthly!$A$2:$A$169,'Miami(1)'!$A6,Div1Monthly!#REF!)</f>
        <v>#REF!</v>
      </c>
      <c r="AH6" s="12" t="e">
        <f>SUMIF(Div1Monthly!$A$2:$A$169,'Miami(1)'!$A6,Div1Monthly!#REF!)</f>
        <v>#REF!</v>
      </c>
      <c r="AI6" s="12" t="e">
        <f>SUMIF(Div1Monthly!$A$2:$A$169,'Miami(1)'!$A6,Div1Monthly!#REF!)</f>
        <v>#REF!</v>
      </c>
      <c r="AJ6" s="12" t="e">
        <f>SUMIF(Div1Monthly!$A$2:$A$169,'Miami(1)'!$A6,Div1Monthly!#REF!)</f>
        <v>#REF!</v>
      </c>
      <c r="AK6" s="12" t="e">
        <f>SUMIF(Div1Monthly!$A$2:$A$169,'Miami(1)'!$A6,Div1Monthly!#REF!)</f>
        <v>#REF!</v>
      </c>
      <c r="AL6" s="12" t="e">
        <f>SUMIF(Div1Monthly!$A$2:$A$169,'Miami(1)'!$A6,Div1Monthly!#REF!)</f>
        <v>#REF!</v>
      </c>
      <c r="AM6" s="25"/>
      <c r="AN6" s="12" t="e">
        <f>SUMIF(Div1Monthly!$A$2:$A$169,'Miami(1)'!$A6,Div1Monthly!#REF!)/12</f>
        <v>#REF!</v>
      </c>
      <c r="AO6" s="12" t="e">
        <f>SUMIF(Div1Monthly!$A$2:$A$169,'Miami(1)'!$A6,Div1Monthly!#REF!)/12</f>
        <v>#REF!</v>
      </c>
      <c r="AP6" s="12" t="e">
        <f>SUMIF(Div1Monthly!$A$2:$A$169,'Miami(1)'!$A6,Div1Monthly!#REF!)/12</f>
        <v>#REF!</v>
      </c>
      <c r="AQ6" s="12" t="e">
        <f>SUMIF(Div1Monthly!$A$2:$A$169,'Miami(1)'!$A6,Div1Monthly!#REF!)/12</f>
        <v>#REF!</v>
      </c>
      <c r="AR6" s="12" t="e">
        <f>SUMIF(Div1Monthly!$A$2:$A$169,'Miami(1)'!$A6,Div1Monthly!#REF!)/12</f>
        <v>#REF!</v>
      </c>
      <c r="AS6" s="12" t="e">
        <f>SUMIF(Div1Monthly!$A$2:$A$169,'Miami(1)'!$A6,Div1Monthly!#REF!)/12</f>
        <v>#REF!</v>
      </c>
      <c r="AT6" s="12" t="e">
        <f>SUMIF(Div1Monthly!$A$2:$A$169,'Miami(1)'!$A6,Div1Monthly!#REF!)/12</f>
        <v>#REF!</v>
      </c>
      <c r="AU6" s="12" t="e">
        <f>SUMIF(Div1Monthly!$A$2:$A$169,'Miami(1)'!$A6,Div1Monthly!#REF!)/12</f>
        <v>#REF!</v>
      </c>
      <c r="AV6" s="12" t="e">
        <f>SUMIF(Div1Monthly!$A$2:$A$169,'Miami(1)'!$A6,Div1Monthly!#REF!)/12</f>
        <v>#REF!</v>
      </c>
      <c r="AW6" s="12" t="e">
        <f>SUMIF(Div1Monthly!$A$2:$A$169,'Miami(1)'!$A6,Div1Monthly!#REF!)/12</f>
        <v>#REF!</v>
      </c>
      <c r="AX6" s="12" t="e">
        <f>SUMIF(Div1Monthly!$A$2:$A$169,'Miami(1)'!$A6,Div1Monthly!#REF!)/12</f>
        <v>#REF!</v>
      </c>
      <c r="AY6" s="12" t="e">
        <f>SUMIF(Div1Monthly!$A$2:$A$169,'Miami(1)'!$A6,Div1Monthly!#REF!)/12</f>
        <v>#REF!</v>
      </c>
      <c r="AZ6" s="12" t="e">
        <f>SUMIF(Div1Monthly!$A$2:$A$169,'Miami(1)'!$A6,Div1Monthly!#REF!)/12</f>
        <v>#REF!</v>
      </c>
      <c r="BA6" s="12" t="e">
        <f>SUMIF(Div1Monthly!$A$2:$A$169,'Miami(1)'!$A6,Div1Monthly!#REF!)/12</f>
        <v>#REF!</v>
      </c>
      <c r="BB6" s="12" t="e">
        <f>SUMIF(Div1Monthly!$A$2:$A$169,'Miami(1)'!$A6,Div1Monthly!#REF!)/12</f>
        <v>#REF!</v>
      </c>
      <c r="BC6" s="12" t="e">
        <f>SUMIF(Div1Monthly!$A$2:$A$169,'Miami(1)'!$A6,Div1Monthly!#REF!)/12</f>
        <v>#REF!</v>
      </c>
      <c r="BD6" s="12" t="e">
        <f>SUMIF(Div1Monthly!$A$2:$A$169,'Miami(1)'!$A6,Div1Monthly!#REF!)/12</f>
        <v>#REF!</v>
      </c>
      <c r="BE6" s="12" t="e">
        <f>SUMIF(Div1Monthly!$A$2:$A$169,'Miami(1)'!$A6,Div1Monthly!#REF!)/12</f>
        <v>#REF!</v>
      </c>
    </row>
    <row r="7" spans="1:57" x14ac:dyDescent="0.2">
      <c r="A7" s="34">
        <v>2020</v>
      </c>
      <c r="B7" s="21">
        <f>SUMIF(Div1Monthly!$A$2:$A$307,'Miami(1)'!$A7,Div1Monthly!C$2:C$307)</f>
        <v>15851851.499999998</v>
      </c>
      <c r="C7" s="21">
        <f>SUMIF(Div1Monthly!$A$2:$A$307,'Miami(1)'!$A7,Div1Monthly!E$2:E$307)/12</f>
        <v>50673.25</v>
      </c>
      <c r="D7" s="21">
        <f t="shared" si="0"/>
        <v>312.82484348250802</v>
      </c>
      <c r="E7" s="21">
        <f>SUMIF(Div1Monthly!$A$2:$A$307,'Miami(1)'!$A7,Div1Monthly!D$2:D$307)</f>
        <v>16917817.485344246</v>
      </c>
      <c r="F7" s="21">
        <f t="shared" si="1"/>
        <v>333.86091251980571</v>
      </c>
      <c r="H7" s="21">
        <f>SUMIF(Div1Monthly!$A$2:$A$307,'Miami(1)'!$A7,Div1Monthly!F$2:F$307)</f>
        <v>59864555.400000006</v>
      </c>
      <c r="I7" s="21">
        <f>SUMIF(Div1Monthly!$A$2:$A$307,'Miami(1)'!$A7,Div1Monthly!H$2:H$307)/12</f>
        <v>8612</v>
      </c>
      <c r="J7" s="21">
        <f t="shared" si="2"/>
        <v>6951.2953320947518</v>
      </c>
      <c r="K7" s="21">
        <f>SUMIF(Div1Monthly!$A$2:$A$307,'Miami(1)'!$A7,Div1Monthly!G$2:G$307)</f>
        <v>62081856.218326993</v>
      </c>
      <c r="L7" s="21">
        <f t="shared" si="3"/>
        <v>7208.7617531731294</v>
      </c>
      <c r="N7" s="21">
        <f t="shared" si="4"/>
        <v>75716406.900000006</v>
      </c>
      <c r="O7" s="21">
        <f t="shared" si="5"/>
        <v>59285.25</v>
      </c>
      <c r="P7" s="21">
        <f t="shared" si="8"/>
        <v>1277.1542145811986</v>
      </c>
      <c r="Q7" s="21">
        <f t="shared" si="6"/>
        <v>78999673.703671247</v>
      </c>
      <c r="R7" s="21">
        <f t="shared" si="7"/>
        <v>1332.5350522038998</v>
      </c>
      <c r="T7" s="35"/>
      <c r="U7" s="12" t="e">
        <f>SUMIF(Div1Monthly!$A$2:$A$169,'Miami(1)'!$A7,Div1Monthly!#REF!)</f>
        <v>#REF!</v>
      </c>
      <c r="V7" s="12" t="e">
        <f>SUMIF(Div1Monthly!$A$2:$A$169,'Miami(1)'!$A7,Div1Monthly!#REF!)</f>
        <v>#REF!</v>
      </c>
      <c r="W7" s="12" t="e">
        <f>SUMIF(Div1Monthly!$A$2:$A$169,'Miami(1)'!$A7,Div1Monthly!#REF!)</f>
        <v>#REF!</v>
      </c>
      <c r="X7" s="12" t="e">
        <f>SUMIF(Div1Monthly!$A$2:$A$169,'Miami(1)'!$A7,Div1Monthly!#REF!)</f>
        <v>#REF!</v>
      </c>
      <c r="Y7" s="12" t="e">
        <f>SUMIF(Div1Monthly!$A$2:$A$169,'Miami(1)'!$A7,Div1Monthly!#REF!)</f>
        <v>#REF!</v>
      </c>
      <c r="Z7" s="12" t="e">
        <f>SUMIF(Div1Monthly!$A$2:$A$169,'Miami(1)'!$A7,Div1Monthly!#REF!)</f>
        <v>#REF!</v>
      </c>
      <c r="AA7" s="12" t="e">
        <f>SUMIF(Div1Monthly!$A$2:$A$169,'Miami(1)'!$A7,Div1Monthly!#REF!)</f>
        <v>#REF!</v>
      </c>
      <c r="AB7" s="12" t="e">
        <f>SUMIF(Div1Monthly!$A$2:$A$169,'Miami(1)'!$A7,Div1Monthly!#REF!)</f>
        <v>#REF!</v>
      </c>
      <c r="AC7" s="12" t="e">
        <f>SUMIF(Div1Monthly!$A$2:$A$169,'Miami(1)'!$A7,Div1Monthly!#REF!)</f>
        <v>#REF!</v>
      </c>
      <c r="AD7" s="12" t="e">
        <f>SUMIF(Div1Monthly!$A$2:$A$169,'Miami(1)'!$A7,Div1Monthly!#REF!)</f>
        <v>#REF!</v>
      </c>
      <c r="AE7" s="12" t="e">
        <f>SUMIF(Div1Monthly!$A$2:$A$169,'Miami(1)'!$A7,Div1Monthly!#REF!)</f>
        <v>#REF!</v>
      </c>
      <c r="AF7" s="12" t="e">
        <f>SUMIF(Div1Monthly!$A$2:$A$169,'Miami(1)'!$A7,Div1Monthly!#REF!)</f>
        <v>#REF!</v>
      </c>
      <c r="AG7" s="12" t="e">
        <f>SUMIF(Div1Monthly!$A$2:$A$169,'Miami(1)'!$A7,Div1Monthly!#REF!)</f>
        <v>#REF!</v>
      </c>
      <c r="AH7" s="12" t="e">
        <f>SUMIF(Div1Monthly!$A$2:$A$169,'Miami(1)'!$A7,Div1Monthly!#REF!)</f>
        <v>#REF!</v>
      </c>
      <c r="AI7" s="12" t="e">
        <f>SUMIF(Div1Monthly!$A$2:$A$169,'Miami(1)'!$A7,Div1Monthly!#REF!)</f>
        <v>#REF!</v>
      </c>
      <c r="AJ7" s="12" t="e">
        <f>SUMIF(Div1Monthly!$A$2:$A$169,'Miami(1)'!$A7,Div1Monthly!#REF!)</f>
        <v>#REF!</v>
      </c>
      <c r="AK7" s="12" t="e">
        <f>SUMIF(Div1Monthly!$A$2:$A$169,'Miami(1)'!$A7,Div1Monthly!#REF!)</f>
        <v>#REF!</v>
      </c>
      <c r="AL7" s="12" t="e">
        <f>SUMIF(Div1Monthly!$A$2:$A$169,'Miami(1)'!$A7,Div1Monthly!#REF!)</f>
        <v>#REF!</v>
      </c>
      <c r="AM7" s="25"/>
      <c r="AN7" s="12" t="e">
        <f>SUMIF(Div1Monthly!$A$2:$A$169,'Miami(1)'!$A7,Div1Monthly!#REF!)/12</f>
        <v>#REF!</v>
      </c>
      <c r="AO7" s="12" t="e">
        <f>SUMIF(Div1Monthly!$A$2:$A$169,'Miami(1)'!$A7,Div1Monthly!#REF!)/12</f>
        <v>#REF!</v>
      </c>
      <c r="AP7" s="12" t="e">
        <f>SUMIF(Div1Monthly!$A$2:$A$169,'Miami(1)'!$A7,Div1Monthly!#REF!)/12</f>
        <v>#REF!</v>
      </c>
      <c r="AQ7" s="12" t="e">
        <f>SUMIF(Div1Monthly!$A$2:$A$169,'Miami(1)'!$A7,Div1Monthly!#REF!)/12</f>
        <v>#REF!</v>
      </c>
      <c r="AR7" s="12" t="e">
        <f>SUMIF(Div1Monthly!$A$2:$A$169,'Miami(1)'!$A7,Div1Monthly!#REF!)/12</f>
        <v>#REF!</v>
      </c>
      <c r="AS7" s="12" t="e">
        <f>SUMIF(Div1Monthly!$A$2:$A$169,'Miami(1)'!$A7,Div1Monthly!#REF!)/12</f>
        <v>#REF!</v>
      </c>
      <c r="AT7" s="12" t="e">
        <f>SUMIF(Div1Monthly!$A$2:$A$169,'Miami(1)'!$A7,Div1Monthly!#REF!)/12</f>
        <v>#REF!</v>
      </c>
      <c r="AU7" s="12" t="e">
        <f>SUMIF(Div1Monthly!$A$2:$A$169,'Miami(1)'!$A7,Div1Monthly!#REF!)/12</f>
        <v>#REF!</v>
      </c>
      <c r="AV7" s="12" t="e">
        <f>SUMIF(Div1Monthly!$A$2:$A$169,'Miami(1)'!$A7,Div1Monthly!#REF!)/12</f>
        <v>#REF!</v>
      </c>
      <c r="AW7" s="12" t="e">
        <f>SUMIF(Div1Monthly!$A$2:$A$169,'Miami(1)'!$A7,Div1Monthly!#REF!)/12</f>
        <v>#REF!</v>
      </c>
      <c r="AX7" s="12" t="e">
        <f>SUMIF(Div1Monthly!$A$2:$A$169,'Miami(1)'!$A7,Div1Monthly!#REF!)/12</f>
        <v>#REF!</v>
      </c>
      <c r="AY7" s="12" t="e">
        <f>SUMIF(Div1Monthly!$A$2:$A$169,'Miami(1)'!$A7,Div1Monthly!#REF!)/12</f>
        <v>#REF!</v>
      </c>
      <c r="AZ7" s="12" t="e">
        <f>SUMIF(Div1Monthly!$A$2:$A$169,'Miami(1)'!$A7,Div1Monthly!#REF!)/12</f>
        <v>#REF!</v>
      </c>
      <c r="BA7" s="12" t="e">
        <f>SUMIF(Div1Monthly!$A$2:$A$169,'Miami(1)'!$A7,Div1Monthly!#REF!)/12</f>
        <v>#REF!</v>
      </c>
      <c r="BB7" s="12" t="e">
        <f>SUMIF(Div1Monthly!$A$2:$A$169,'Miami(1)'!$A7,Div1Monthly!#REF!)/12</f>
        <v>#REF!</v>
      </c>
      <c r="BC7" s="12" t="e">
        <f>SUMIF(Div1Monthly!$A$2:$A$169,'Miami(1)'!$A7,Div1Monthly!#REF!)/12</f>
        <v>#REF!</v>
      </c>
      <c r="BD7" s="12" t="e">
        <f>SUMIF(Div1Monthly!$A$2:$A$169,'Miami(1)'!$A7,Div1Monthly!#REF!)/12</f>
        <v>#REF!</v>
      </c>
      <c r="BE7" s="12" t="e">
        <f>SUMIF(Div1Monthly!$A$2:$A$169,'Miami(1)'!$A7,Div1Monthly!#REF!)/12</f>
        <v>#REF!</v>
      </c>
    </row>
    <row r="8" spans="1:57" x14ac:dyDescent="0.2">
      <c r="A8" s="34">
        <v>2021</v>
      </c>
      <c r="B8" s="21">
        <f>SUMIF(Div1Monthly!$A$2:$A$307,'Miami(1)'!$A8,Div1Monthly!C$2:C$307)</f>
        <v>17185912.899999999</v>
      </c>
      <c r="C8" s="21">
        <f>SUMIF(Div1Monthly!$A$2:$A$307,'Miami(1)'!$A8,Div1Monthly!E$2:E$307)/12</f>
        <v>51265</v>
      </c>
      <c r="D8" s="21">
        <f t="shared" si="0"/>
        <v>335.23676777528527</v>
      </c>
      <c r="E8" s="21">
        <f>SUMIF(Div1Monthly!$A$2:$A$307,'Miami(1)'!$A8,Div1Monthly!D$2:D$307)</f>
        <v>17611946.608307373</v>
      </c>
      <c r="F8" s="21">
        <f t="shared" si="1"/>
        <v>343.54718830210425</v>
      </c>
      <c r="H8" s="21">
        <f>SUMIF(Div1Monthly!$A$2:$A$307,'Miami(1)'!$A8,Div1Monthly!F$2:F$307)</f>
        <v>68380195.299999997</v>
      </c>
      <c r="I8" s="21">
        <f>SUMIF(Div1Monthly!$A$2:$A$307,'Miami(1)'!$A8,Div1Monthly!H$2:H$307)/12</f>
        <v>8655.9166666666661</v>
      </c>
      <c r="J8" s="21">
        <f t="shared" si="2"/>
        <v>7899.8213514840527</v>
      </c>
      <c r="K8" s="21">
        <f>SUMIF(Div1Monthly!$A$2:$A$307,'Miami(1)'!$A8,Div1Monthly!G$2:G$307)</f>
        <v>69260050.442020282</v>
      </c>
      <c r="L8" s="21">
        <f t="shared" si="3"/>
        <v>8001.4691810442127</v>
      </c>
      <c r="N8" s="21">
        <f t="shared" si="4"/>
        <v>85566108.199999988</v>
      </c>
      <c r="O8" s="21">
        <f t="shared" si="5"/>
        <v>59920.916666666664</v>
      </c>
      <c r="P8" s="21">
        <f t="shared" si="8"/>
        <v>1427.9839655323474</v>
      </c>
      <c r="Q8" s="21">
        <f t="shared" si="6"/>
        <v>86871997.050327659</v>
      </c>
      <c r="R8" s="21">
        <f t="shared" si="7"/>
        <v>1449.7775047999821</v>
      </c>
      <c r="T8" s="35"/>
      <c r="U8" s="12" t="e">
        <f>SUMIF(Div1Monthly!$A$2:$A$169,'Miami(1)'!$A8,Div1Monthly!#REF!)</f>
        <v>#REF!</v>
      </c>
      <c r="V8" s="12" t="e">
        <f>SUMIF(Div1Monthly!$A$2:$A$169,'Miami(1)'!$A8,Div1Monthly!#REF!)</f>
        <v>#REF!</v>
      </c>
      <c r="W8" s="12" t="e">
        <f>SUMIF(Div1Monthly!$A$2:$A$169,'Miami(1)'!$A8,Div1Monthly!#REF!)</f>
        <v>#REF!</v>
      </c>
      <c r="X8" s="12" t="e">
        <f>SUMIF(Div1Monthly!$A$2:$A$169,'Miami(1)'!$A8,Div1Monthly!#REF!)</f>
        <v>#REF!</v>
      </c>
      <c r="Y8" s="12" t="e">
        <f>SUMIF(Div1Monthly!$A$2:$A$169,'Miami(1)'!$A8,Div1Monthly!#REF!)</f>
        <v>#REF!</v>
      </c>
      <c r="Z8" s="12" t="e">
        <f>SUMIF(Div1Monthly!$A$2:$A$169,'Miami(1)'!$A8,Div1Monthly!#REF!)</f>
        <v>#REF!</v>
      </c>
      <c r="AA8" s="12" t="e">
        <f>SUMIF(Div1Monthly!$A$2:$A$169,'Miami(1)'!$A8,Div1Monthly!#REF!)</f>
        <v>#REF!</v>
      </c>
      <c r="AB8" s="12" t="e">
        <f>SUMIF(Div1Monthly!$A$2:$A$169,'Miami(1)'!$A8,Div1Monthly!#REF!)</f>
        <v>#REF!</v>
      </c>
      <c r="AC8" s="12" t="e">
        <f>SUMIF(Div1Monthly!$A$2:$A$169,'Miami(1)'!$A8,Div1Monthly!#REF!)</f>
        <v>#REF!</v>
      </c>
      <c r="AD8" s="12" t="e">
        <f>SUMIF(Div1Monthly!$A$2:$A$169,'Miami(1)'!$A8,Div1Monthly!#REF!)</f>
        <v>#REF!</v>
      </c>
      <c r="AE8" s="12" t="e">
        <f>SUMIF(Div1Monthly!$A$2:$A$169,'Miami(1)'!$A8,Div1Monthly!#REF!)</f>
        <v>#REF!</v>
      </c>
      <c r="AF8" s="12" t="e">
        <f>SUMIF(Div1Monthly!$A$2:$A$169,'Miami(1)'!$A8,Div1Monthly!#REF!)</f>
        <v>#REF!</v>
      </c>
      <c r="AG8" s="12" t="e">
        <f>SUMIF(Div1Monthly!$A$2:$A$169,'Miami(1)'!$A8,Div1Monthly!#REF!)</f>
        <v>#REF!</v>
      </c>
      <c r="AH8" s="12" t="e">
        <f>SUMIF(Div1Monthly!$A$2:$A$169,'Miami(1)'!$A8,Div1Monthly!#REF!)</f>
        <v>#REF!</v>
      </c>
      <c r="AI8" s="12" t="e">
        <f>SUMIF(Div1Monthly!$A$2:$A$169,'Miami(1)'!$A8,Div1Monthly!#REF!)</f>
        <v>#REF!</v>
      </c>
      <c r="AJ8" s="12" t="e">
        <f>SUMIF(Div1Monthly!$A$2:$A$169,'Miami(1)'!$A8,Div1Monthly!#REF!)</f>
        <v>#REF!</v>
      </c>
      <c r="AK8" s="12" t="e">
        <f>SUMIF(Div1Monthly!$A$2:$A$169,'Miami(1)'!$A8,Div1Monthly!#REF!)</f>
        <v>#REF!</v>
      </c>
      <c r="AL8" s="12" t="e">
        <f>SUMIF(Div1Monthly!$A$2:$A$169,'Miami(1)'!$A8,Div1Monthly!#REF!)</f>
        <v>#REF!</v>
      </c>
      <c r="AM8" s="25"/>
      <c r="AN8" s="12" t="e">
        <f>SUMIF(Div1Monthly!$A$2:$A$169,'Miami(1)'!$A8,Div1Monthly!#REF!)/12</f>
        <v>#REF!</v>
      </c>
      <c r="AO8" s="12" t="e">
        <f>SUMIF(Div1Monthly!$A$2:$A$169,'Miami(1)'!$A8,Div1Monthly!#REF!)/12</f>
        <v>#REF!</v>
      </c>
      <c r="AP8" s="12" t="e">
        <f>SUMIF(Div1Monthly!$A$2:$A$169,'Miami(1)'!$A8,Div1Monthly!#REF!)/12</f>
        <v>#REF!</v>
      </c>
      <c r="AQ8" s="12" t="e">
        <f>SUMIF(Div1Monthly!$A$2:$A$169,'Miami(1)'!$A8,Div1Monthly!#REF!)/12</f>
        <v>#REF!</v>
      </c>
      <c r="AR8" s="12" t="e">
        <f>SUMIF(Div1Monthly!$A$2:$A$169,'Miami(1)'!$A8,Div1Monthly!#REF!)/12</f>
        <v>#REF!</v>
      </c>
      <c r="AS8" s="12" t="e">
        <f>SUMIF(Div1Monthly!$A$2:$A$169,'Miami(1)'!$A8,Div1Monthly!#REF!)/12</f>
        <v>#REF!</v>
      </c>
      <c r="AT8" s="12" t="e">
        <f>SUMIF(Div1Monthly!$A$2:$A$169,'Miami(1)'!$A8,Div1Monthly!#REF!)/12</f>
        <v>#REF!</v>
      </c>
      <c r="AU8" s="12" t="e">
        <f>SUMIF(Div1Monthly!$A$2:$A$169,'Miami(1)'!$A8,Div1Monthly!#REF!)/12</f>
        <v>#REF!</v>
      </c>
      <c r="AV8" s="12" t="e">
        <f>SUMIF(Div1Monthly!$A$2:$A$169,'Miami(1)'!$A8,Div1Monthly!#REF!)/12</f>
        <v>#REF!</v>
      </c>
      <c r="AW8" s="12" t="e">
        <f>SUMIF(Div1Monthly!$A$2:$A$169,'Miami(1)'!$A8,Div1Monthly!#REF!)/12</f>
        <v>#REF!</v>
      </c>
      <c r="AX8" s="12" t="e">
        <f>SUMIF(Div1Monthly!$A$2:$A$169,'Miami(1)'!$A8,Div1Monthly!#REF!)/12</f>
        <v>#REF!</v>
      </c>
      <c r="AY8" s="12" t="e">
        <f>SUMIF(Div1Monthly!$A$2:$A$169,'Miami(1)'!$A8,Div1Monthly!#REF!)/12</f>
        <v>#REF!</v>
      </c>
      <c r="AZ8" s="12" t="e">
        <f>SUMIF(Div1Monthly!$A$2:$A$169,'Miami(1)'!$A8,Div1Monthly!#REF!)/12</f>
        <v>#REF!</v>
      </c>
      <c r="BA8" s="12" t="e">
        <f>SUMIF(Div1Monthly!$A$2:$A$169,'Miami(1)'!$A8,Div1Monthly!#REF!)/12</f>
        <v>#REF!</v>
      </c>
      <c r="BB8" s="12" t="e">
        <f>SUMIF(Div1Monthly!$A$2:$A$169,'Miami(1)'!$A8,Div1Monthly!#REF!)/12</f>
        <v>#REF!</v>
      </c>
      <c r="BC8" s="12" t="e">
        <f>SUMIF(Div1Monthly!$A$2:$A$169,'Miami(1)'!$A8,Div1Monthly!#REF!)/12</f>
        <v>#REF!</v>
      </c>
      <c r="BD8" s="12" t="e">
        <f>SUMIF(Div1Monthly!$A$2:$A$169,'Miami(1)'!$A8,Div1Monthly!#REF!)/12</f>
        <v>#REF!</v>
      </c>
      <c r="BE8" s="12" t="e">
        <f>SUMIF(Div1Monthly!$A$2:$A$169,'Miami(1)'!$A8,Div1Monthly!#REF!)/12</f>
        <v>#REF!</v>
      </c>
    </row>
    <row r="9" spans="1:57" ht="13.5" thickBot="1" x14ac:dyDescent="0.25">
      <c r="A9" s="34">
        <v>2022</v>
      </c>
      <c r="B9" s="21">
        <f>SUMIF(Div1Monthly!$A$2:$A$307,'Miami(1)'!$A9,Div1Monthly!C$2:C$307)</f>
        <v>16198083.800000001</v>
      </c>
      <c r="C9" s="21">
        <f>SUMIF(Div1Monthly!$A$2:$A$307,'Miami(1)'!$A9,Div1Monthly!E$2:E$307)/12</f>
        <v>51607.833333333336</v>
      </c>
      <c r="D9" s="21">
        <f t="shared" si="0"/>
        <v>313.86870468630406</v>
      </c>
      <c r="E9" s="21">
        <f>SUMIF(Div1Monthly!$A$2:$A$307,'Miami(1)'!$A9,Div1Monthly!D$2:D$307)</f>
        <v>17044661.080225151</v>
      </c>
      <c r="F9" s="21">
        <f t="shared" si="1"/>
        <v>330.27275084645066</v>
      </c>
      <c r="H9" s="21">
        <f>SUMIF(Div1Monthly!$A$2:$A$307,'Miami(1)'!$A9,Div1Monthly!F$2:F$307)</f>
        <v>70401581.700000003</v>
      </c>
      <c r="I9" s="21">
        <f>SUMIF(Div1Monthly!$A$2:$A$307,'Miami(1)'!$A9,Div1Monthly!H$2:H$307)/12</f>
        <v>8751.8333333333339</v>
      </c>
      <c r="J9" s="21">
        <f t="shared" si="2"/>
        <v>8044.2095979889928</v>
      </c>
      <c r="K9" s="21">
        <f>SUMIF(Div1Monthly!$A$2:$A$307,'Miami(1)'!$A9,Div1Monthly!G$2:G$307)</f>
        <v>72192486.403252944</v>
      </c>
      <c r="L9" s="21">
        <f t="shared" si="3"/>
        <v>8248.8415459526132</v>
      </c>
      <c r="N9" s="21">
        <f t="shared" si="4"/>
        <v>86599665.5</v>
      </c>
      <c r="O9" s="21">
        <f t="shared" si="5"/>
        <v>60359.666666666672</v>
      </c>
      <c r="P9" s="21">
        <f t="shared" si="8"/>
        <v>1434.7273648518049</v>
      </c>
      <c r="Q9" s="21">
        <f t="shared" si="6"/>
        <v>89237147.483478099</v>
      </c>
      <c r="R9" s="21">
        <f t="shared" si="7"/>
        <v>1478.4234640705674</v>
      </c>
      <c r="T9" s="37"/>
      <c r="U9" s="17" t="e">
        <f>SUMIF(Div1Monthly!$A$2:$A$169,'Miami(1)'!$A9,Div1Monthly!#REF!)</f>
        <v>#REF!</v>
      </c>
      <c r="V9" s="17" t="e">
        <f>SUMIF(Div1Monthly!$A$2:$A$169,'Miami(1)'!$A9,Div1Monthly!#REF!)</f>
        <v>#REF!</v>
      </c>
      <c r="W9" s="17" t="e">
        <f>SUMIF(Div1Monthly!$A$2:$A$169,'Miami(1)'!$A9,Div1Monthly!#REF!)</f>
        <v>#REF!</v>
      </c>
      <c r="X9" s="17" t="e">
        <f>SUMIF(Div1Monthly!$A$2:$A$169,'Miami(1)'!$A9,Div1Monthly!#REF!)</f>
        <v>#REF!</v>
      </c>
      <c r="Y9" s="17" t="e">
        <f>SUMIF(Div1Monthly!$A$2:$A$169,'Miami(1)'!$A9,Div1Monthly!#REF!)</f>
        <v>#REF!</v>
      </c>
      <c r="Z9" s="17" t="e">
        <f>SUMIF(Div1Monthly!$A$2:$A$169,'Miami(1)'!$A9,Div1Monthly!#REF!)</f>
        <v>#REF!</v>
      </c>
      <c r="AA9" s="17" t="e">
        <f>SUMIF(Div1Monthly!$A$2:$A$169,'Miami(1)'!$A9,Div1Monthly!#REF!)</f>
        <v>#REF!</v>
      </c>
      <c r="AB9" s="17" t="e">
        <f>SUMIF(Div1Monthly!$A$2:$A$169,'Miami(1)'!$A9,Div1Monthly!#REF!)</f>
        <v>#REF!</v>
      </c>
      <c r="AC9" s="17" t="e">
        <f>SUMIF(Div1Monthly!$A$2:$A$169,'Miami(1)'!$A9,Div1Monthly!#REF!)</f>
        <v>#REF!</v>
      </c>
      <c r="AD9" s="17" t="e">
        <f>SUMIF(Div1Monthly!$A$2:$A$169,'Miami(1)'!$A9,Div1Monthly!#REF!)</f>
        <v>#REF!</v>
      </c>
      <c r="AE9" s="17" t="e">
        <f>SUMIF(Div1Monthly!$A$2:$A$169,'Miami(1)'!$A9,Div1Monthly!#REF!)</f>
        <v>#REF!</v>
      </c>
      <c r="AF9" s="17" t="e">
        <f>SUMIF(Div1Monthly!$A$2:$A$169,'Miami(1)'!$A9,Div1Monthly!#REF!)</f>
        <v>#REF!</v>
      </c>
      <c r="AG9" s="17" t="e">
        <f>SUMIF(Div1Monthly!$A$2:$A$169,'Miami(1)'!$A9,Div1Monthly!#REF!)</f>
        <v>#REF!</v>
      </c>
      <c r="AH9" s="17" t="e">
        <f>SUMIF(Div1Monthly!$A$2:$A$169,'Miami(1)'!$A9,Div1Monthly!#REF!)</f>
        <v>#REF!</v>
      </c>
      <c r="AI9" s="17" t="e">
        <f>SUMIF(Div1Monthly!$A$2:$A$169,'Miami(1)'!$A9,Div1Monthly!#REF!)</f>
        <v>#REF!</v>
      </c>
      <c r="AJ9" s="17" t="e">
        <f>SUMIF(Div1Monthly!$A$2:$A$169,'Miami(1)'!$A9,Div1Monthly!#REF!)</f>
        <v>#REF!</v>
      </c>
      <c r="AK9" s="17" t="e">
        <f>SUMIF(Div1Monthly!$A$2:$A$169,'Miami(1)'!$A9,Div1Monthly!#REF!)</f>
        <v>#REF!</v>
      </c>
      <c r="AL9" s="17" t="e">
        <f>SUMIF(Div1Monthly!$A$2:$A$169,'Miami(1)'!$A9,Div1Monthly!#REF!)</f>
        <v>#REF!</v>
      </c>
      <c r="AM9" s="27"/>
      <c r="AN9" s="17" t="e">
        <f>SUMIF(Div1Monthly!$A$2:$A$169,'Miami(1)'!$A9,Div1Monthly!#REF!)/12</f>
        <v>#REF!</v>
      </c>
      <c r="AO9" s="17" t="e">
        <f>SUMIF(Div1Monthly!$A$2:$A$169,'Miami(1)'!$A9,Div1Monthly!#REF!)/12</f>
        <v>#REF!</v>
      </c>
      <c r="AP9" s="17" t="e">
        <f>SUMIF(Div1Monthly!$A$2:$A$169,'Miami(1)'!$A9,Div1Monthly!#REF!)/12</f>
        <v>#REF!</v>
      </c>
      <c r="AQ9" s="17" t="e">
        <f>SUMIF(Div1Monthly!$A$2:$A$169,'Miami(1)'!$A9,Div1Monthly!#REF!)/12</f>
        <v>#REF!</v>
      </c>
      <c r="AR9" s="17" t="e">
        <f>SUMIF(Div1Monthly!$A$2:$A$169,'Miami(1)'!$A9,Div1Monthly!#REF!)/12</f>
        <v>#REF!</v>
      </c>
      <c r="AS9" s="17" t="e">
        <f>SUMIF(Div1Monthly!$A$2:$A$169,'Miami(1)'!$A9,Div1Monthly!#REF!)/12</f>
        <v>#REF!</v>
      </c>
      <c r="AT9" s="17" t="e">
        <f>SUMIF(Div1Monthly!$A$2:$A$169,'Miami(1)'!$A9,Div1Monthly!#REF!)/12</f>
        <v>#REF!</v>
      </c>
      <c r="AU9" s="17" t="e">
        <f>SUMIF(Div1Monthly!$A$2:$A$169,'Miami(1)'!$A9,Div1Monthly!#REF!)/12</f>
        <v>#REF!</v>
      </c>
      <c r="AV9" s="17" t="e">
        <f>SUMIF(Div1Monthly!$A$2:$A$169,'Miami(1)'!$A9,Div1Monthly!#REF!)/12</f>
        <v>#REF!</v>
      </c>
      <c r="AW9" s="17" t="e">
        <f>SUMIF(Div1Monthly!$A$2:$A$169,'Miami(1)'!$A9,Div1Monthly!#REF!)/12</f>
        <v>#REF!</v>
      </c>
      <c r="AX9" s="17" t="e">
        <f>SUMIF(Div1Monthly!$A$2:$A$169,'Miami(1)'!$A9,Div1Monthly!#REF!)/12</f>
        <v>#REF!</v>
      </c>
      <c r="AY9" s="17" t="e">
        <f>SUMIF(Div1Monthly!$A$2:$A$169,'Miami(1)'!$A9,Div1Monthly!#REF!)/12</f>
        <v>#REF!</v>
      </c>
      <c r="AZ9" s="17" t="e">
        <f>SUMIF(Div1Monthly!$A$2:$A$169,'Miami(1)'!$A9,Div1Monthly!#REF!)/12</f>
        <v>#REF!</v>
      </c>
      <c r="BA9" s="17" t="e">
        <f>SUMIF(Div1Monthly!$A$2:$A$169,'Miami(1)'!$A9,Div1Monthly!#REF!)/12</f>
        <v>#REF!</v>
      </c>
      <c r="BB9" s="17" t="e">
        <f>SUMIF(Div1Monthly!$A$2:$A$169,'Miami(1)'!$A9,Div1Monthly!#REF!)/12</f>
        <v>#REF!</v>
      </c>
      <c r="BC9" s="17" t="e">
        <f>SUMIF(Div1Monthly!$A$2:$A$169,'Miami(1)'!$A9,Div1Monthly!#REF!)/12</f>
        <v>#REF!</v>
      </c>
      <c r="BD9" s="17" t="e">
        <f>SUMIF(Div1Monthly!$A$2:$A$169,'Miami(1)'!$A9,Div1Monthly!#REF!)/12</f>
        <v>#REF!</v>
      </c>
      <c r="BE9" s="17" t="e">
        <f>SUMIF(Div1Monthly!$A$2:$A$169,'Miami(1)'!$A9,Div1Monthly!#REF!)/12</f>
        <v>#REF!</v>
      </c>
    </row>
    <row r="10" spans="1:57" x14ac:dyDescent="0.2">
      <c r="A10" s="34">
        <v>2023</v>
      </c>
      <c r="B10" s="21">
        <f>SUMIF(Div1Monthly!$A$2:$A$307,'Miami(1)'!$A10,Div1Monthly!C$2:C$307)</f>
        <v>16971636.241486583</v>
      </c>
      <c r="C10" s="21">
        <f>SUMIF(Div1Monthly!$A$2:$A$307,'Miami(1)'!$A10,Div1Monthly!E$2:E$307)/12</f>
        <v>52067.553091553382</v>
      </c>
      <c r="D10" s="21">
        <f t="shared" si="0"/>
        <v>325.95417364139189</v>
      </c>
      <c r="E10" s="21">
        <f>SUMIF(Div1Monthly!$A$2:$A$307,'Miami(1)'!$A10,Div1Monthly!D$2:D$307)</f>
        <v>16971636.241486583</v>
      </c>
      <c r="F10" s="21">
        <f t="shared" si="1"/>
        <v>325.95417364139189</v>
      </c>
      <c r="H10" s="21">
        <f>SUMIF(Div1Monthly!$A$2:$A$307,'Miami(1)'!$A10,Div1Monthly!F$2:F$307)</f>
        <v>73498302.316848412</v>
      </c>
      <c r="I10" s="21">
        <f>SUMIF(Div1Monthly!$A$2:$A$307,'Miami(1)'!$A10,Div1Monthly!H$2:H$307)/12</f>
        <v>8772.4252727693038</v>
      </c>
      <c r="J10" s="21">
        <f t="shared" si="2"/>
        <v>8378.3332466788015</v>
      </c>
      <c r="K10" s="21">
        <f>SUMIF(Div1Monthly!$A$2:$A$307,'Miami(1)'!$A10,Div1Monthly!G$2:G$307)</f>
        <v>73498302.316848412</v>
      </c>
      <c r="L10" s="21">
        <f t="shared" si="3"/>
        <v>8378.3332466788015</v>
      </c>
      <c r="N10" s="21">
        <f t="shared" si="4"/>
        <v>90469938.558334991</v>
      </c>
      <c r="O10" s="21">
        <f t="shared" si="5"/>
        <v>60839.978364322684</v>
      </c>
      <c r="P10" s="21">
        <f t="shared" si="8"/>
        <v>1487.0146405474018</v>
      </c>
      <c r="Q10" s="21">
        <f t="shared" si="6"/>
        <v>90469938.558334991</v>
      </c>
      <c r="R10" s="21">
        <f t="shared" si="7"/>
        <v>1487.0146405474018</v>
      </c>
      <c r="T10" s="35"/>
      <c r="U10" s="12" t="e">
        <f>SUMIF(Div1Monthly!$A$2:$A$169,'Miami(1)'!$A10,Div1Monthly!#REF!)</f>
        <v>#REF!</v>
      </c>
      <c r="V10" s="12" t="e">
        <f>SUMIF(Div1Monthly!$A$2:$A$169,'Miami(1)'!$A10,Div1Monthly!#REF!)</f>
        <v>#REF!</v>
      </c>
      <c r="W10" s="12" t="e">
        <f>SUMIF(Div1Monthly!$A$2:$A$169,'Miami(1)'!$A10,Div1Monthly!#REF!)</f>
        <v>#REF!</v>
      </c>
      <c r="X10" s="12" t="e">
        <f>SUMIF(Div1Monthly!$A$2:$A$169,'Miami(1)'!$A10,Div1Monthly!#REF!)</f>
        <v>#REF!</v>
      </c>
      <c r="Y10" s="12" t="e">
        <f>SUMIF(Div1Monthly!$A$2:$A$169,'Miami(1)'!$A10,Div1Monthly!#REF!)</f>
        <v>#REF!</v>
      </c>
      <c r="Z10" s="12" t="e">
        <f>SUMIF(Div1Monthly!$A$2:$A$169,'Miami(1)'!$A10,Div1Monthly!#REF!)</f>
        <v>#REF!</v>
      </c>
      <c r="AA10" s="12" t="e">
        <f>SUMIF(Div1Monthly!$A$2:$A$169,'Miami(1)'!$A10,Div1Monthly!#REF!)</f>
        <v>#REF!</v>
      </c>
      <c r="AB10" s="12" t="e">
        <f>SUMIF(Div1Monthly!$A$2:$A$169,'Miami(1)'!$A10,Div1Monthly!#REF!)</f>
        <v>#REF!</v>
      </c>
      <c r="AC10" s="12" t="e">
        <f>SUMIF(Div1Monthly!$A$2:$A$169,'Miami(1)'!$A10,Div1Monthly!#REF!)</f>
        <v>#REF!</v>
      </c>
      <c r="AD10" s="12" t="e">
        <f>SUMIF(Div1Monthly!$A$2:$A$169,'Miami(1)'!$A10,Div1Monthly!#REF!)</f>
        <v>#REF!</v>
      </c>
      <c r="AE10" s="12" t="e">
        <f>SUMIF(Div1Monthly!$A$2:$A$169,'Miami(1)'!$A10,Div1Monthly!#REF!)</f>
        <v>#REF!</v>
      </c>
      <c r="AF10" s="12" t="e">
        <f>SUMIF(Div1Monthly!$A$2:$A$169,'Miami(1)'!$A10,Div1Monthly!#REF!)</f>
        <v>#REF!</v>
      </c>
      <c r="AG10" s="12" t="e">
        <f>SUMIF(Div1Monthly!$A$2:$A$169,'Miami(1)'!$A10,Div1Monthly!#REF!)</f>
        <v>#REF!</v>
      </c>
      <c r="AH10" s="12" t="e">
        <f>SUMIF(Div1Monthly!$A$2:$A$169,'Miami(1)'!$A10,Div1Monthly!#REF!)</f>
        <v>#REF!</v>
      </c>
      <c r="AI10" s="12" t="e">
        <f>SUMIF(Div1Monthly!$A$2:$A$169,'Miami(1)'!$A10,Div1Monthly!#REF!)</f>
        <v>#REF!</v>
      </c>
      <c r="AJ10" s="12" t="e">
        <f>SUMIF(Div1Monthly!$A$2:$A$169,'Miami(1)'!$A10,Div1Monthly!#REF!)</f>
        <v>#REF!</v>
      </c>
      <c r="AK10" s="12" t="e">
        <f>SUMIF(Div1Monthly!$A$2:$A$169,'Miami(1)'!$A10,Div1Monthly!#REF!)</f>
        <v>#REF!</v>
      </c>
      <c r="AL10" s="12" t="e">
        <f>SUMIF(Div1Monthly!$A$2:$A$169,'Miami(1)'!$A10,Div1Monthly!#REF!)</f>
        <v>#REF!</v>
      </c>
      <c r="AM10" s="25"/>
      <c r="AN10" s="12" t="e">
        <f>SUMIF(Div1Monthly!$A$2:$A$169,'Miami(1)'!$A10,Div1Monthly!#REF!)/12</f>
        <v>#REF!</v>
      </c>
      <c r="AO10" s="12" t="e">
        <f>SUMIF(Div1Monthly!$A$2:$A$169,'Miami(1)'!$A10,Div1Monthly!#REF!)/12</f>
        <v>#REF!</v>
      </c>
      <c r="AP10" s="12" t="e">
        <f>SUMIF(Div1Monthly!$A$2:$A$169,'Miami(1)'!$A10,Div1Monthly!#REF!)/12</f>
        <v>#REF!</v>
      </c>
      <c r="AQ10" s="12" t="e">
        <f>SUMIF(Div1Monthly!$A$2:$A$169,'Miami(1)'!$A10,Div1Monthly!#REF!)/12</f>
        <v>#REF!</v>
      </c>
      <c r="AR10" s="12" t="e">
        <f>SUMIF(Div1Monthly!$A$2:$A$169,'Miami(1)'!$A10,Div1Monthly!#REF!)/12</f>
        <v>#REF!</v>
      </c>
      <c r="AS10" s="12" t="e">
        <f>SUMIF(Div1Monthly!$A$2:$A$169,'Miami(1)'!$A10,Div1Monthly!#REF!)/12</f>
        <v>#REF!</v>
      </c>
      <c r="AT10" s="12" t="e">
        <f>SUMIF(Div1Monthly!$A$2:$A$169,'Miami(1)'!$A10,Div1Monthly!#REF!)/12</f>
        <v>#REF!</v>
      </c>
      <c r="AU10" s="12" t="e">
        <f>SUMIF(Div1Monthly!$A$2:$A$169,'Miami(1)'!$A10,Div1Monthly!#REF!)/12</f>
        <v>#REF!</v>
      </c>
      <c r="AV10" s="12" t="e">
        <f>SUMIF(Div1Monthly!$A$2:$A$169,'Miami(1)'!$A10,Div1Monthly!#REF!)/12</f>
        <v>#REF!</v>
      </c>
      <c r="AW10" s="12" t="e">
        <f>SUMIF(Div1Monthly!$A$2:$A$169,'Miami(1)'!$A10,Div1Monthly!#REF!)/12</f>
        <v>#REF!</v>
      </c>
      <c r="AX10" s="12" t="e">
        <f>SUMIF(Div1Monthly!$A$2:$A$169,'Miami(1)'!$A10,Div1Monthly!#REF!)/12</f>
        <v>#REF!</v>
      </c>
      <c r="AY10" s="12" t="e">
        <f>SUMIF(Div1Monthly!$A$2:$A$169,'Miami(1)'!$A10,Div1Monthly!#REF!)/12</f>
        <v>#REF!</v>
      </c>
      <c r="AZ10" s="12" t="e">
        <f>SUMIF(Div1Monthly!$A$2:$A$169,'Miami(1)'!$A10,Div1Monthly!#REF!)/12</f>
        <v>#REF!</v>
      </c>
      <c r="BA10" s="12" t="e">
        <f>SUMIF(Div1Monthly!$A$2:$A$169,'Miami(1)'!$A10,Div1Monthly!#REF!)/12</f>
        <v>#REF!</v>
      </c>
      <c r="BB10" s="12" t="e">
        <f>SUMIF(Div1Monthly!$A$2:$A$169,'Miami(1)'!$A10,Div1Monthly!#REF!)/12</f>
        <v>#REF!</v>
      </c>
      <c r="BC10" s="12" t="e">
        <f>SUMIF(Div1Monthly!$A$2:$A$169,'Miami(1)'!$A10,Div1Monthly!#REF!)/12</f>
        <v>#REF!</v>
      </c>
      <c r="BD10" s="12" t="e">
        <f>SUMIF(Div1Monthly!$A$2:$A$169,'Miami(1)'!$A10,Div1Monthly!#REF!)/12</f>
        <v>#REF!</v>
      </c>
      <c r="BE10" s="12" t="e">
        <f>SUMIF(Div1Monthly!$A$2:$A$169,'Miami(1)'!$A10,Div1Monthly!#REF!)/12</f>
        <v>#REF!</v>
      </c>
    </row>
    <row r="11" spans="1:57" x14ac:dyDescent="0.2">
      <c r="A11" s="34">
        <v>2024</v>
      </c>
      <c r="B11" s="21">
        <f>SUMIF(Div1Monthly!$A$2:$A$307,'Miami(1)'!$A11,Div1Monthly!C$2:C$307)</f>
        <v>17073675.669102736</v>
      </c>
      <c r="C11" s="21">
        <f>SUMIF(Div1Monthly!$A$2:$A$307,'Miami(1)'!$A11,Div1Monthly!E$2:E$307)/12</f>
        <v>52582.765852889417</v>
      </c>
      <c r="D11" s="21">
        <f t="shared" si="0"/>
        <v>324.70098124677742</v>
      </c>
      <c r="E11" s="21">
        <f>SUMIF(Div1Monthly!$A$2:$A$307,'Miami(1)'!$A11,Div1Monthly!D$2:D$307)</f>
        <v>17073675.669102736</v>
      </c>
      <c r="F11" s="21">
        <f t="shared" si="1"/>
        <v>324.70098124677742</v>
      </c>
      <c r="H11" s="21">
        <f>SUMIF(Div1Monthly!$A$2:$A$307,'Miami(1)'!$A11,Div1Monthly!F$2:F$307)</f>
        <v>75432183.620881334</v>
      </c>
      <c r="I11" s="21">
        <f>SUMIF(Div1Monthly!$A$2:$A$307,'Miami(1)'!$A11,Div1Monthly!H$2:H$307)/12</f>
        <v>8814.9502032240143</v>
      </c>
      <c r="J11" s="21">
        <f t="shared" si="2"/>
        <v>8557.3011624379305</v>
      </c>
      <c r="K11" s="21">
        <f>SUMIF(Div1Monthly!$A$2:$A$307,'Miami(1)'!$A11,Div1Monthly!G$2:G$307)</f>
        <v>75432183.620881334</v>
      </c>
      <c r="L11" s="21">
        <f t="shared" si="3"/>
        <v>8557.3011624379305</v>
      </c>
      <c r="N11" s="21">
        <f t="shared" si="4"/>
        <v>92505859.289984077</v>
      </c>
      <c r="O11" s="21">
        <f t="shared" si="5"/>
        <v>61397.71605611343</v>
      </c>
      <c r="P11" s="21">
        <f t="shared" si="8"/>
        <v>1506.6661307961338</v>
      </c>
      <c r="Q11" s="21">
        <f t="shared" si="6"/>
        <v>92505859.289984077</v>
      </c>
      <c r="R11" s="21">
        <f t="shared" si="7"/>
        <v>1506.6661307961338</v>
      </c>
      <c r="T11" s="35"/>
      <c r="U11" s="12" t="e">
        <f>SUMIF(Div1Monthly!$A$2:$A$169,'Miami(1)'!$A11,Div1Monthly!#REF!)</f>
        <v>#REF!</v>
      </c>
      <c r="V11" s="12" t="e">
        <f>SUMIF(Div1Monthly!$A$2:$A$169,'Miami(1)'!$A11,Div1Monthly!#REF!)</f>
        <v>#REF!</v>
      </c>
      <c r="W11" s="12" t="e">
        <f>SUMIF(Div1Monthly!$A$2:$A$169,'Miami(1)'!$A11,Div1Monthly!#REF!)</f>
        <v>#REF!</v>
      </c>
      <c r="X11" s="12" t="e">
        <f>SUMIF(Div1Monthly!$A$2:$A$169,'Miami(1)'!$A11,Div1Monthly!#REF!)</f>
        <v>#REF!</v>
      </c>
      <c r="Y11" s="12" t="e">
        <f>SUMIF(Div1Monthly!$A$2:$A$169,'Miami(1)'!$A11,Div1Monthly!#REF!)</f>
        <v>#REF!</v>
      </c>
      <c r="Z11" s="12" t="e">
        <f>SUMIF(Div1Monthly!$A$2:$A$169,'Miami(1)'!$A11,Div1Monthly!#REF!)</f>
        <v>#REF!</v>
      </c>
      <c r="AA11" s="12" t="e">
        <f>SUMIF(Div1Monthly!$A$2:$A$169,'Miami(1)'!$A11,Div1Monthly!#REF!)</f>
        <v>#REF!</v>
      </c>
      <c r="AB11" s="12" t="e">
        <f>SUMIF(Div1Monthly!$A$2:$A$169,'Miami(1)'!$A11,Div1Monthly!#REF!)</f>
        <v>#REF!</v>
      </c>
      <c r="AC11" s="12" t="e">
        <f>SUMIF(Div1Monthly!$A$2:$A$169,'Miami(1)'!$A11,Div1Monthly!#REF!)</f>
        <v>#REF!</v>
      </c>
      <c r="AD11" s="12" t="e">
        <f>SUMIF(Div1Monthly!$A$2:$A$169,'Miami(1)'!$A11,Div1Monthly!#REF!)</f>
        <v>#REF!</v>
      </c>
      <c r="AE11" s="12" t="e">
        <f>SUMIF(Div1Monthly!$A$2:$A$169,'Miami(1)'!$A11,Div1Monthly!#REF!)</f>
        <v>#REF!</v>
      </c>
      <c r="AF11" s="12" t="e">
        <f>SUMIF(Div1Monthly!$A$2:$A$169,'Miami(1)'!$A11,Div1Monthly!#REF!)</f>
        <v>#REF!</v>
      </c>
      <c r="AG11" s="12" t="e">
        <f>SUMIF(Div1Monthly!$A$2:$A$169,'Miami(1)'!$A11,Div1Monthly!#REF!)</f>
        <v>#REF!</v>
      </c>
      <c r="AH11" s="12" t="e">
        <f>SUMIF(Div1Monthly!$A$2:$A$169,'Miami(1)'!$A11,Div1Monthly!#REF!)</f>
        <v>#REF!</v>
      </c>
      <c r="AI11" s="12" t="e">
        <f>SUMIF(Div1Monthly!$A$2:$A$169,'Miami(1)'!$A11,Div1Monthly!#REF!)</f>
        <v>#REF!</v>
      </c>
      <c r="AJ11" s="12" t="e">
        <f>SUMIF(Div1Monthly!$A$2:$A$169,'Miami(1)'!$A11,Div1Monthly!#REF!)</f>
        <v>#REF!</v>
      </c>
      <c r="AK11" s="12" t="e">
        <f>SUMIF(Div1Monthly!$A$2:$A$169,'Miami(1)'!$A11,Div1Monthly!#REF!)</f>
        <v>#REF!</v>
      </c>
      <c r="AL11" s="12" t="e">
        <f>SUMIF(Div1Monthly!$A$2:$A$169,'Miami(1)'!$A11,Div1Monthly!#REF!)</f>
        <v>#REF!</v>
      </c>
      <c r="AM11" s="25"/>
      <c r="AN11" s="12" t="e">
        <f>SUMIF(Div1Monthly!$A$2:$A$169,'Miami(1)'!$A11,Div1Monthly!#REF!)/12</f>
        <v>#REF!</v>
      </c>
      <c r="AO11" s="12" t="e">
        <f>SUMIF(Div1Monthly!$A$2:$A$169,'Miami(1)'!$A11,Div1Monthly!#REF!)/12</f>
        <v>#REF!</v>
      </c>
      <c r="AP11" s="12" t="e">
        <f>SUMIF(Div1Monthly!$A$2:$A$169,'Miami(1)'!$A11,Div1Monthly!#REF!)/12</f>
        <v>#REF!</v>
      </c>
      <c r="AQ11" s="12" t="e">
        <f>SUMIF(Div1Monthly!$A$2:$A$169,'Miami(1)'!$A11,Div1Monthly!#REF!)/12</f>
        <v>#REF!</v>
      </c>
      <c r="AR11" s="12" t="e">
        <f>SUMIF(Div1Monthly!$A$2:$A$169,'Miami(1)'!$A11,Div1Monthly!#REF!)/12</f>
        <v>#REF!</v>
      </c>
      <c r="AS11" s="12" t="e">
        <f>SUMIF(Div1Monthly!$A$2:$A$169,'Miami(1)'!$A11,Div1Monthly!#REF!)/12</f>
        <v>#REF!</v>
      </c>
      <c r="AT11" s="12" t="e">
        <f>SUMIF(Div1Monthly!$A$2:$A$169,'Miami(1)'!$A11,Div1Monthly!#REF!)/12</f>
        <v>#REF!</v>
      </c>
      <c r="AU11" s="12" t="e">
        <f>SUMIF(Div1Monthly!$A$2:$A$169,'Miami(1)'!$A11,Div1Monthly!#REF!)/12</f>
        <v>#REF!</v>
      </c>
      <c r="AV11" s="12" t="e">
        <f>SUMIF(Div1Monthly!$A$2:$A$169,'Miami(1)'!$A11,Div1Monthly!#REF!)/12</f>
        <v>#REF!</v>
      </c>
      <c r="AW11" s="12" t="e">
        <f>SUMIF(Div1Monthly!$A$2:$A$169,'Miami(1)'!$A11,Div1Monthly!#REF!)/12</f>
        <v>#REF!</v>
      </c>
      <c r="AX11" s="12" t="e">
        <f>SUMIF(Div1Monthly!$A$2:$A$169,'Miami(1)'!$A11,Div1Monthly!#REF!)/12</f>
        <v>#REF!</v>
      </c>
      <c r="AY11" s="12" t="e">
        <f>SUMIF(Div1Monthly!$A$2:$A$169,'Miami(1)'!$A11,Div1Monthly!#REF!)/12</f>
        <v>#REF!</v>
      </c>
      <c r="AZ11" s="12" t="e">
        <f>SUMIF(Div1Monthly!$A$2:$A$169,'Miami(1)'!$A11,Div1Monthly!#REF!)/12</f>
        <v>#REF!</v>
      </c>
      <c r="BA11" s="12" t="e">
        <f>SUMIF(Div1Monthly!$A$2:$A$169,'Miami(1)'!$A11,Div1Monthly!#REF!)/12</f>
        <v>#REF!</v>
      </c>
      <c r="BB11" s="12" t="e">
        <f>SUMIF(Div1Monthly!$A$2:$A$169,'Miami(1)'!$A11,Div1Monthly!#REF!)/12</f>
        <v>#REF!</v>
      </c>
      <c r="BC11" s="12" t="e">
        <f>SUMIF(Div1Monthly!$A$2:$A$169,'Miami(1)'!$A11,Div1Monthly!#REF!)/12</f>
        <v>#REF!</v>
      </c>
      <c r="BD11" s="12" t="e">
        <f>SUMIF(Div1Monthly!$A$2:$A$169,'Miami(1)'!$A11,Div1Monthly!#REF!)/12</f>
        <v>#REF!</v>
      </c>
      <c r="BE11" s="12" t="e">
        <f>SUMIF(Div1Monthly!$A$2:$A$169,'Miami(1)'!$A11,Div1Monthly!#REF!)/12</f>
        <v>#REF!</v>
      </c>
    </row>
    <row r="12" spans="1:57" x14ac:dyDescent="0.2">
      <c r="A12" s="34">
        <v>2025</v>
      </c>
      <c r="B12" s="21">
        <f>SUMIF(Div1Monthly!$A$2:$A$307,'Miami(1)'!$A12,Div1Monthly!C$2:C$307)</f>
        <v>17138842.143118616</v>
      </c>
      <c r="C12" s="21">
        <f>SUMIF(Div1Monthly!$A$2:$A$307,'Miami(1)'!$A12,Div1Monthly!E$2:E$307)/12</f>
        <v>53117.652479647106</v>
      </c>
      <c r="D12" s="21">
        <f t="shared" si="0"/>
        <v>322.65812480484982</v>
      </c>
      <c r="E12" s="21">
        <f>SUMIF(Div1Monthly!$A$2:$A$307,'Miami(1)'!$A12,Div1Monthly!D$2:D$307)</f>
        <v>17138842.143118616</v>
      </c>
      <c r="F12" s="21">
        <f t="shared" si="1"/>
        <v>322.65812480484982</v>
      </c>
      <c r="H12" s="21">
        <f>SUMIF(Div1Monthly!$A$2:$A$307,'Miami(1)'!$A12,Div1Monthly!F$2:F$307)</f>
        <v>75725758.010643274</v>
      </c>
      <c r="I12" s="21">
        <f>SUMIF(Div1Monthly!$A$2:$A$307,'Miami(1)'!$A12,Div1Monthly!H$2:H$307)/12</f>
        <v>8849.7122127850653</v>
      </c>
      <c r="J12" s="21">
        <f t="shared" si="2"/>
        <v>8556.8610808883986</v>
      </c>
      <c r="K12" s="21">
        <f>SUMIF(Div1Monthly!$A$2:$A$307,'Miami(1)'!$A12,Div1Monthly!G$2:G$307)</f>
        <v>75725758.010643274</v>
      </c>
      <c r="L12" s="21">
        <f t="shared" si="3"/>
        <v>8556.8610808883986</v>
      </c>
      <c r="N12" s="21">
        <f t="shared" si="4"/>
        <v>92864600.153761894</v>
      </c>
      <c r="O12" s="21">
        <f t="shared" si="5"/>
        <v>61967.364692432173</v>
      </c>
      <c r="P12" s="21">
        <f t="shared" si="8"/>
        <v>1498.6049610901571</v>
      </c>
      <c r="Q12" s="21">
        <f t="shared" si="6"/>
        <v>92864600.153761894</v>
      </c>
      <c r="R12" s="21">
        <f t="shared" si="7"/>
        <v>1498.6049610901571</v>
      </c>
      <c r="T12" s="35"/>
      <c r="U12" s="12" t="e">
        <f>SUMIF(Div1Monthly!$A$2:$A$169,'Miami(1)'!$A12,Div1Monthly!#REF!)</f>
        <v>#REF!</v>
      </c>
      <c r="V12" s="12" t="e">
        <f>SUMIF(Div1Monthly!$A$2:$A$169,'Miami(1)'!$A12,Div1Monthly!#REF!)</f>
        <v>#REF!</v>
      </c>
      <c r="W12" s="12" t="e">
        <f>SUMIF(Div1Monthly!$A$2:$A$169,'Miami(1)'!$A12,Div1Monthly!#REF!)</f>
        <v>#REF!</v>
      </c>
      <c r="X12" s="12" t="e">
        <f>SUMIF(Div1Monthly!$A$2:$A$169,'Miami(1)'!$A12,Div1Monthly!#REF!)</f>
        <v>#REF!</v>
      </c>
      <c r="Y12" s="12" t="e">
        <f>SUMIF(Div1Monthly!$A$2:$A$169,'Miami(1)'!$A12,Div1Monthly!#REF!)</f>
        <v>#REF!</v>
      </c>
      <c r="Z12" s="12" t="e">
        <f>SUMIF(Div1Monthly!$A$2:$A$169,'Miami(1)'!$A12,Div1Monthly!#REF!)</f>
        <v>#REF!</v>
      </c>
      <c r="AA12" s="12" t="e">
        <f>SUMIF(Div1Monthly!$A$2:$A$169,'Miami(1)'!$A12,Div1Monthly!#REF!)</f>
        <v>#REF!</v>
      </c>
      <c r="AB12" s="12" t="e">
        <f>SUMIF(Div1Monthly!$A$2:$A$169,'Miami(1)'!$A12,Div1Monthly!#REF!)</f>
        <v>#REF!</v>
      </c>
      <c r="AC12" s="12" t="e">
        <f>SUMIF(Div1Monthly!$A$2:$A$169,'Miami(1)'!$A12,Div1Monthly!#REF!)</f>
        <v>#REF!</v>
      </c>
      <c r="AD12" s="12" t="e">
        <f>SUMIF(Div1Monthly!$A$2:$A$169,'Miami(1)'!$A12,Div1Monthly!#REF!)</f>
        <v>#REF!</v>
      </c>
      <c r="AE12" s="12" t="e">
        <f>SUMIF(Div1Monthly!$A$2:$A$169,'Miami(1)'!$A12,Div1Monthly!#REF!)</f>
        <v>#REF!</v>
      </c>
      <c r="AF12" s="12" t="e">
        <f>SUMIF(Div1Monthly!$A$2:$A$169,'Miami(1)'!$A12,Div1Monthly!#REF!)</f>
        <v>#REF!</v>
      </c>
      <c r="AG12" s="12" t="e">
        <f>SUMIF(Div1Monthly!$A$2:$A$169,'Miami(1)'!$A12,Div1Monthly!#REF!)</f>
        <v>#REF!</v>
      </c>
      <c r="AH12" s="12" t="e">
        <f>SUMIF(Div1Monthly!$A$2:$A$169,'Miami(1)'!$A12,Div1Monthly!#REF!)</f>
        <v>#REF!</v>
      </c>
      <c r="AI12" s="12" t="e">
        <f>SUMIF(Div1Monthly!$A$2:$A$169,'Miami(1)'!$A12,Div1Monthly!#REF!)</f>
        <v>#REF!</v>
      </c>
      <c r="AJ12" s="12" t="e">
        <f>SUMIF(Div1Monthly!$A$2:$A$169,'Miami(1)'!$A12,Div1Monthly!#REF!)</f>
        <v>#REF!</v>
      </c>
      <c r="AK12" s="12" t="e">
        <f>SUMIF(Div1Monthly!$A$2:$A$169,'Miami(1)'!$A12,Div1Monthly!#REF!)</f>
        <v>#REF!</v>
      </c>
      <c r="AL12" s="12" t="e">
        <f>SUMIF(Div1Monthly!$A$2:$A$169,'Miami(1)'!$A12,Div1Monthly!#REF!)</f>
        <v>#REF!</v>
      </c>
      <c r="AM12" s="25"/>
      <c r="AN12" s="12" t="e">
        <f>SUMIF(Div1Monthly!$A$2:$A$169,'Miami(1)'!$A12,Div1Monthly!#REF!)/12</f>
        <v>#REF!</v>
      </c>
      <c r="AO12" s="12" t="e">
        <f>SUMIF(Div1Monthly!$A$2:$A$169,'Miami(1)'!$A12,Div1Monthly!#REF!)/12</f>
        <v>#REF!</v>
      </c>
      <c r="AP12" s="12" t="e">
        <f>SUMIF(Div1Monthly!$A$2:$A$169,'Miami(1)'!$A12,Div1Monthly!#REF!)/12</f>
        <v>#REF!</v>
      </c>
      <c r="AQ12" s="12" t="e">
        <f>SUMIF(Div1Monthly!$A$2:$A$169,'Miami(1)'!$A12,Div1Monthly!#REF!)/12</f>
        <v>#REF!</v>
      </c>
      <c r="AR12" s="12" t="e">
        <f>SUMIF(Div1Monthly!$A$2:$A$169,'Miami(1)'!$A12,Div1Monthly!#REF!)/12</f>
        <v>#REF!</v>
      </c>
      <c r="AS12" s="12" t="e">
        <f>SUMIF(Div1Monthly!$A$2:$A$169,'Miami(1)'!$A12,Div1Monthly!#REF!)/12</f>
        <v>#REF!</v>
      </c>
      <c r="AT12" s="12" t="e">
        <f>SUMIF(Div1Monthly!$A$2:$A$169,'Miami(1)'!$A12,Div1Monthly!#REF!)/12</f>
        <v>#REF!</v>
      </c>
      <c r="AU12" s="12" t="e">
        <f>SUMIF(Div1Monthly!$A$2:$A$169,'Miami(1)'!$A12,Div1Monthly!#REF!)/12</f>
        <v>#REF!</v>
      </c>
      <c r="AV12" s="12" t="e">
        <f>SUMIF(Div1Monthly!$A$2:$A$169,'Miami(1)'!$A12,Div1Monthly!#REF!)/12</f>
        <v>#REF!</v>
      </c>
      <c r="AW12" s="12" t="e">
        <f>SUMIF(Div1Monthly!$A$2:$A$169,'Miami(1)'!$A12,Div1Monthly!#REF!)/12</f>
        <v>#REF!</v>
      </c>
      <c r="AX12" s="12" t="e">
        <f>SUMIF(Div1Monthly!$A$2:$A$169,'Miami(1)'!$A12,Div1Monthly!#REF!)/12</f>
        <v>#REF!</v>
      </c>
      <c r="AY12" s="12" t="e">
        <f>SUMIF(Div1Monthly!$A$2:$A$169,'Miami(1)'!$A12,Div1Monthly!#REF!)/12</f>
        <v>#REF!</v>
      </c>
      <c r="AZ12" s="12" t="e">
        <f>SUMIF(Div1Monthly!$A$2:$A$169,'Miami(1)'!$A12,Div1Monthly!#REF!)/12</f>
        <v>#REF!</v>
      </c>
      <c r="BA12" s="12" t="e">
        <f>SUMIF(Div1Monthly!$A$2:$A$169,'Miami(1)'!$A12,Div1Monthly!#REF!)/12</f>
        <v>#REF!</v>
      </c>
      <c r="BB12" s="12" t="e">
        <f>SUMIF(Div1Monthly!$A$2:$A$169,'Miami(1)'!$A12,Div1Monthly!#REF!)/12</f>
        <v>#REF!</v>
      </c>
      <c r="BC12" s="12" t="e">
        <f>SUMIF(Div1Monthly!$A$2:$A$169,'Miami(1)'!$A12,Div1Monthly!#REF!)/12</f>
        <v>#REF!</v>
      </c>
      <c r="BD12" s="12" t="e">
        <f>SUMIF(Div1Monthly!$A$2:$A$169,'Miami(1)'!$A12,Div1Monthly!#REF!)/12</f>
        <v>#REF!</v>
      </c>
      <c r="BE12" s="12" t="e">
        <f>SUMIF(Div1Monthly!$A$2:$A$169,'Miami(1)'!$A12,Div1Monthly!#REF!)/12</f>
        <v>#REF!</v>
      </c>
    </row>
    <row r="13" spans="1:57" x14ac:dyDescent="0.2">
      <c r="A13" s="34">
        <v>2026</v>
      </c>
      <c r="B13" s="21">
        <f>SUMIF(Div1Monthly!$A$2:$A$307,'Miami(1)'!$A13,Div1Monthly!C$2:C$307)</f>
        <v>17236302.336641718</v>
      </c>
      <c r="C13" s="21">
        <f>SUMIF(Div1Monthly!$A$2:$A$307,'Miami(1)'!$A13,Div1Monthly!E$2:E$307)/12</f>
        <v>53682.015931351772</v>
      </c>
      <c r="D13" s="21">
        <f t="shared" si="0"/>
        <v>321.08150257776077</v>
      </c>
      <c r="E13" s="21">
        <f>SUMIF(Div1Monthly!$A$2:$A$307,'Miami(1)'!$A13,Div1Monthly!D$2:D$307)</f>
        <v>17236302.336641718</v>
      </c>
      <c r="F13" s="21">
        <f t="shared" si="1"/>
        <v>321.08150257776077</v>
      </c>
      <c r="H13" s="21">
        <f>SUMIF(Div1Monthly!$A$2:$A$307,'Miami(1)'!$A13,Div1Monthly!F$2:F$307)</f>
        <v>75866034.30746603</v>
      </c>
      <c r="I13" s="21">
        <f>SUMIF(Div1Monthly!$A$2:$A$307,'Miami(1)'!$A13,Div1Monthly!H$2:H$307)/12</f>
        <v>8876.8491187784475</v>
      </c>
      <c r="J13" s="21">
        <f t="shared" si="2"/>
        <v>8546.5048794144695</v>
      </c>
      <c r="K13" s="21">
        <f>SUMIF(Div1Monthly!$A$2:$A$307,'Miami(1)'!$A13,Div1Monthly!G$2:G$307)</f>
        <v>75866034.30746603</v>
      </c>
      <c r="L13" s="21">
        <f t="shared" si="3"/>
        <v>8546.5048794144695</v>
      </c>
      <c r="N13" s="21">
        <f t="shared" si="4"/>
        <v>93102336.644107744</v>
      </c>
      <c r="O13" s="21">
        <f t="shared" si="5"/>
        <v>62558.865050130218</v>
      </c>
      <c r="P13" s="21">
        <f t="shared" si="8"/>
        <v>1488.2357051954534</v>
      </c>
      <c r="Q13" s="21">
        <f t="shared" si="6"/>
        <v>93102336.644107744</v>
      </c>
      <c r="R13" s="21">
        <f t="shared" si="7"/>
        <v>1488.2357051954534</v>
      </c>
      <c r="T13" s="35"/>
      <c r="U13" s="12" t="e">
        <f>SUMIF(Div1Monthly!$A$2:$A$169,'Miami(1)'!$A13,Div1Monthly!#REF!)</f>
        <v>#REF!</v>
      </c>
      <c r="V13" s="12" t="e">
        <f>SUMIF(Div1Monthly!$A$2:$A$169,'Miami(1)'!$A13,Div1Monthly!#REF!)</f>
        <v>#REF!</v>
      </c>
      <c r="W13" s="12" t="e">
        <f>SUMIF(Div1Monthly!$A$2:$A$169,'Miami(1)'!$A13,Div1Monthly!#REF!)</f>
        <v>#REF!</v>
      </c>
      <c r="X13" s="12" t="e">
        <f>SUMIF(Div1Monthly!$A$2:$A$169,'Miami(1)'!$A13,Div1Monthly!#REF!)</f>
        <v>#REF!</v>
      </c>
      <c r="Y13" s="12" t="e">
        <f>SUMIF(Div1Monthly!$A$2:$A$169,'Miami(1)'!$A13,Div1Monthly!#REF!)</f>
        <v>#REF!</v>
      </c>
      <c r="Z13" s="12" t="e">
        <f>SUMIF(Div1Monthly!$A$2:$A$169,'Miami(1)'!$A13,Div1Monthly!#REF!)</f>
        <v>#REF!</v>
      </c>
      <c r="AA13" s="12" t="e">
        <f>SUMIF(Div1Monthly!$A$2:$A$169,'Miami(1)'!$A13,Div1Monthly!#REF!)</f>
        <v>#REF!</v>
      </c>
      <c r="AB13" s="12" t="e">
        <f>SUMIF(Div1Monthly!$A$2:$A$169,'Miami(1)'!$A13,Div1Monthly!#REF!)</f>
        <v>#REF!</v>
      </c>
      <c r="AC13" s="12" t="e">
        <f>SUMIF(Div1Monthly!$A$2:$A$169,'Miami(1)'!$A13,Div1Monthly!#REF!)</f>
        <v>#REF!</v>
      </c>
      <c r="AD13" s="12" t="e">
        <f>SUMIF(Div1Monthly!$A$2:$A$169,'Miami(1)'!$A13,Div1Monthly!#REF!)</f>
        <v>#REF!</v>
      </c>
      <c r="AE13" s="12" t="e">
        <f>SUMIF(Div1Monthly!$A$2:$A$169,'Miami(1)'!$A13,Div1Monthly!#REF!)</f>
        <v>#REF!</v>
      </c>
      <c r="AF13" s="12" t="e">
        <f>SUMIF(Div1Monthly!$A$2:$A$169,'Miami(1)'!$A13,Div1Monthly!#REF!)</f>
        <v>#REF!</v>
      </c>
      <c r="AG13" s="12" t="e">
        <f>SUMIF(Div1Monthly!$A$2:$A$169,'Miami(1)'!$A13,Div1Monthly!#REF!)</f>
        <v>#REF!</v>
      </c>
      <c r="AH13" s="12" t="e">
        <f>SUMIF(Div1Monthly!$A$2:$A$169,'Miami(1)'!$A13,Div1Monthly!#REF!)</f>
        <v>#REF!</v>
      </c>
      <c r="AI13" s="12" t="e">
        <f>SUMIF(Div1Monthly!$A$2:$A$169,'Miami(1)'!$A13,Div1Monthly!#REF!)</f>
        <v>#REF!</v>
      </c>
      <c r="AJ13" s="12" t="e">
        <f>SUMIF(Div1Monthly!$A$2:$A$169,'Miami(1)'!$A13,Div1Monthly!#REF!)</f>
        <v>#REF!</v>
      </c>
      <c r="AK13" s="12" t="e">
        <f>SUMIF(Div1Monthly!$A$2:$A$169,'Miami(1)'!$A13,Div1Monthly!#REF!)</f>
        <v>#REF!</v>
      </c>
      <c r="AL13" s="12" t="e">
        <f>SUMIF(Div1Monthly!$A$2:$A$169,'Miami(1)'!$A13,Div1Monthly!#REF!)</f>
        <v>#REF!</v>
      </c>
      <c r="AM13" s="25"/>
      <c r="AN13" s="12" t="e">
        <f>SUMIF(Div1Monthly!$A$2:$A$169,'Miami(1)'!$A13,Div1Monthly!#REF!)/12</f>
        <v>#REF!</v>
      </c>
      <c r="AO13" s="12" t="e">
        <f>SUMIF(Div1Monthly!$A$2:$A$169,'Miami(1)'!$A13,Div1Monthly!#REF!)/12</f>
        <v>#REF!</v>
      </c>
      <c r="AP13" s="12" t="e">
        <f>SUMIF(Div1Monthly!$A$2:$A$169,'Miami(1)'!$A13,Div1Monthly!#REF!)/12</f>
        <v>#REF!</v>
      </c>
      <c r="AQ13" s="12" t="e">
        <f>SUMIF(Div1Monthly!$A$2:$A$169,'Miami(1)'!$A13,Div1Monthly!#REF!)/12</f>
        <v>#REF!</v>
      </c>
      <c r="AR13" s="12" t="e">
        <f>SUMIF(Div1Monthly!$A$2:$A$169,'Miami(1)'!$A13,Div1Monthly!#REF!)/12</f>
        <v>#REF!</v>
      </c>
      <c r="AS13" s="12" t="e">
        <f>SUMIF(Div1Monthly!$A$2:$A$169,'Miami(1)'!$A13,Div1Monthly!#REF!)/12</f>
        <v>#REF!</v>
      </c>
      <c r="AT13" s="12" t="e">
        <f>SUMIF(Div1Monthly!$A$2:$A$169,'Miami(1)'!$A13,Div1Monthly!#REF!)/12</f>
        <v>#REF!</v>
      </c>
      <c r="AU13" s="12" t="e">
        <f>SUMIF(Div1Monthly!$A$2:$A$169,'Miami(1)'!$A13,Div1Monthly!#REF!)/12</f>
        <v>#REF!</v>
      </c>
      <c r="AV13" s="12" t="e">
        <f>SUMIF(Div1Monthly!$A$2:$A$169,'Miami(1)'!$A13,Div1Monthly!#REF!)/12</f>
        <v>#REF!</v>
      </c>
      <c r="AW13" s="12" t="e">
        <f>SUMIF(Div1Monthly!$A$2:$A$169,'Miami(1)'!$A13,Div1Monthly!#REF!)/12</f>
        <v>#REF!</v>
      </c>
      <c r="AX13" s="12" t="e">
        <f>SUMIF(Div1Monthly!$A$2:$A$169,'Miami(1)'!$A13,Div1Monthly!#REF!)/12</f>
        <v>#REF!</v>
      </c>
      <c r="AY13" s="12" t="e">
        <f>SUMIF(Div1Monthly!$A$2:$A$169,'Miami(1)'!$A13,Div1Monthly!#REF!)/12</f>
        <v>#REF!</v>
      </c>
      <c r="AZ13" s="12" t="e">
        <f>SUMIF(Div1Monthly!$A$2:$A$169,'Miami(1)'!$A13,Div1Monthly!#REF!)/12</f>
        <v>#REF!</v>
      </c>
      <c r="BA13" s="12" t="e">
        <f>SUMIF(Div1Monthly!$A$2:$A$169,'Miami(1)'!$A13,Div1Monthly!#REF!)/12</f>
        <v>#REF!</v>
      </c>
      <c r="BB13" s="12" t="e">
        <f>SUMIF(Div1Monthly!$A$2:$A$169,'Miami(1)'!$A13,Div1Monthly!#REF!)/12</f>
        <v>#REF!</v>
      </c>
      <c r="BC13" s="12" t="e">
        <f>SUMIF(Div1Monthly!$A$2:$A$169,'Miami(1)'!$A13,Div1Monthly!#REF!)/12</f>
        <v>#REF!</v>
      </c>
      <c r="BD13" s="12" t="e">
        <f>SUMIF(Div1Monthly!$A$2:$A$169,'Miami(1)'!$A13,Div1Monthly!#REF!)/12</f>
        <v>#REF!</v>
      </c>
      <c r="BE13" s="12" t="e">
        <f>SUMIF(Div1Monthly!$A$2:$A$169,'Miami(1)'!$A13,Div1Monthly!#REF!)/12</f>
        <v>#REF!</v>
      </c>
    </row>
    <row r="14" spans="1:57" ht="13.5" thickBot="1" x14ac:dyDescent="0.25">
      <c r="A14" s="34">
        <v>2027</v>
      </c>
      <c r="B14" s="21">
        <f>SUMIF(Div1Monthly!$A$2:$A$307,'Miami(1)'!$A14,Div1Monthly!C$2:C$307)</f>
        <v>17338137.092715926</v>
      </c>
      <c r="C14" s="21">
        <f>SUMIF(Div1Monthly!$A$2:$A$307,'Miami(1)'!$A14,Div1Monthly!E$2:E$307)/12</f>
        <v>54252.214169722865</v>
      </c>
      <c r="D14" s="21">
        <f t="shared" si="0"/>
        <v>319.58395354105221</v>
      </c>
      <c r="E14" s="21">
        <f>SUMIF(Div1Monthly!$A$2:$A$307,'Miami(1)'!$A14,Div1Monthly!D$2:D$307)</f>
        <v>17338137.092715926</v>
      </c>
      <c r="F14" s="21">
        <f t="shared" si="1"/>
        <v>319.58395354105221</v>
      </c>
      <c r="H14" s="21">
        <f>SUMIF(Div1Monthly!$A$2:$A$307,'Miami(1)'!$A14,Div1Monthly!F$2:F$307)</f>
        <v>75916406.797133029</v>
      </c>
      <c r="I14" s="21">
        <f>SUMIF(Div1Monthly!$A$2:$A$307,'Miami(1)'!$A14,Div1Monthly!H$2:H$307)/12</f>
        <v>8905.4563777903913</v>
      </c>
      <c r="J14" s="21">
        <f t="shared" si="2"/>
        <v>8524.7070533592687</v>
      </c>
      <c r="K14" s="21">
        <f>SUMIF(Div1Monthly!$A$2:$A$307,'Miami(1)'!$A14,Div1Monthly!G$2:G$307)</f>
        <v>75916406.797133029</v>
      </c>
      <c r="L14" s="21">
        <f t="shared" si="3"/>
        <v>8524.7070533592687</v>
      </c>
      <c r="N14" s="21">
        <f t="shared" si="4"/>
        <v>93254543.889848948</v>
      </c>
      <c r="O14" s="21">
        <f t="shared" si="5"/>
        <v>63157.670547513255</v>
      </c>
      <c r="P14" s="21">
        <f t="shared" si="8"/>
        <v>1476.5355194614713</v>
      </c>
      <c r="Q14" s="21">
        <f t="shared" si="6"/>
        <v>93254543.889848948</v>
      </c>
      <c r="R14" s="21">
        <f t="shared" si="7"/>
        <v>1476.5355194614713</v>
      </c>
      <c r="T14" s="38"/>
      <c r="U14" s="19" t="e">
        <f>SUMIF(Div1Monthly!$A$2:$A$169,'Miami(1)'!$A14,Div1Monthly!#REF!)</f>
        <v>#REF!</v>
      </c>
      <c r="V14" s="19" t="e">
        <f>SUMIF(Div1Monthly!$A$2:$A$169,'Miami(1)'!$A14,Div1Monthly!#REF!)</f>
        <v>#REF!</v>
      </c>
      <c r="W14" s="19" t="e">
        <f>SUMIF(Div1Monthly!$A$2:$A$169,'Miami(1)'!$A14,Div1Monthly!#REF!)</f>
        <v>#REF!</v>
      </c>
      <c r="X14" s="19" t="e">
        <f>SUMIF(Div1Monthly!$A$2:$A$169,'Miami(1)'!$A14,Div1Monthly!#REF!)</f>
        <v>#REF!</v>
      </c>
      <c r="Y14" s="19" t="e">
        <f>SUMIF(Div1Monthly!$A$2:$A$169,'Miami(1)'!$A14,Div1Monthly!#REF!)</f>
        <v>#REF!</v>
      </c>
      <c r="Z14" s="19" t="e">
        <f>SUMIF(Div1Monthly!$A$2:$A$169,'Miami(1)'!$A14,Div1Monthly!#REF!)</f>
        <v>#REF!</v>
      </c>
      <c r="AA14" s="19" t="e">
        <f>SUMIF(Div1Monthly!$A$2:$A$169,'Miami(1)'!$A14,Div1Monthly!#REF!)</f>
        <v>#REF!</v>
      </c>
      <c r="AB14" s="19" t="e">
        <f>SUMIF(Div1Monthly!$A$2:$A$169,'Miami(1)'!$A14,Div1Monthly!#REF!)</f>
        <v>#REF!</v>
      </c>
      <c r="AC14" s="19" t="e">
        <f>SUMIF(Div1Monthly!$A$2:$A$169,'Miami(1)'!$A14,Div1Monthly!#REF!)</f>
        <v>#REF!</v>
      </c>
      <c r="AD14" s="19" t="e">
        <f>SUMIF(Div1Monthly!$A$2:$A$169,'Miami(1)'!$A14,Div1Monthly!#REF!)</f>
        <v>#REF!</v>
      </c>
      <c r="AE14" s="19" t="e">
        <f>SUMIF(Div1Monthly!$A$2:$A$169,'Miami(1)'!$A14,Div1Monthly!#REF!)</f>
        <v>#REF!</v>
      </c>
      <c r="AF14" s="19" t="e">
        <f>SUMIF(Div1Monthly!$A$2:$A$169,'Miami(1)'!$A14,Div1Monthly!#REF!)</f>
        <v>#REF!</v>
      </c>
      <c r="AG14" s="19" t="e">
        <f>SUMIF(Div1Monthly!$A$2:$A$169,'Miami(1)'!$A14,Div1Monthly!#REF!)</f>
        <v>#REF!</v>
      </c>
      <c r="AH14" s="19" t="e">
        <f>SUMIF(Div1Monthly!$A$2:$A$169,'Miami(1)'!$A14,Div1Monthly!#REF!)</f>
        <v>#REF!</v>
      </c>
      <c r="AI14" s="19" t="e">
        <f>SUMIF(Div1Monthly!$A$2:$A$169,'Miami(1)'!$A14,Div1Monthly!#REF!)</f>
        <v>#REF!</v>
      </c>
      <c r="AJ14" s="19" t="e">
        <f>SUMIF(Div1Monthly!$A$2:$A$169,'Miami(1)'!$A14,Div1Monthly!#REF!)</f>
        <v>#REF!</v>
      </c>
      <c r="AK14" s="19" t="e">
        <f>SUMIF(Div1Monthly!$A$2:$A$169,'Miami(1)'!$A14,Div1Monthly!#REF!)</f>
        <v>#REF!</v>
      </c>
      <c r="AL14" s="19" t="e">
        <f>SUMIF(Div1Monthly!$A$2:$A$169,'Miami(1)'!$A14,Div1Monthly!#REF!)</f>
        <v>#REF!</v>
      </c>
      <c r="AM14" s="28"/>
      <c r="AN14" s="19" t="e">
        <f>SUMIF(Div1Monthly!$A$2:$A$169,'Miami(1)'!$A14,Div1Monthly!#REF!)/12</f>
        <v>#REF!</v>
      </c>
      <c r="AO14" s="19" t="e">
        <f>SUMIF(Div1Monthly!$A$2:$A$169,'Miami(1)'!$A14,Div1Monthly!#REF!)/12</f>
        <v>#REF!</v>
      </c>
      <c r="AP14" s="19" t="e">
        <f>SUMIF(Div1Monthly!$A$2:$A$169,'Miami(1)'!$A14,Div1Monthly!#REF!)/12</f>
        <v>#REF!</v>
      </c>
      <c r="AQ14" s="19" t="e">
        <f>SUMIF(Div1Monthly!$A$2:$A$169,'Miami(1)'!$A14,Div1Monthly!#REF!)/12</f>
        <v>#REF!</v>
      </c>
      <c r="AR14" s="19" t="e">
        <f>SUMIF(Div1Monthly!$A$2:$A$169,'Miami(1)'!$A14,Div1Monthly!#REF!)/12</f>
        <v>#REF!</v>
      </c>
      <c r="AS14" s="19" t="e">
        <f>SUMIF(Div1Monthly!$A$2:$A$169,'Miami(1)'!$A14,Div1Monthly!#REF!)/12</f>
        <v>#REF!</v>
      </c>
      <c r="AT14" s="19" t="e">
        <f>SUMIF(Div1Monthly!$A$2:$A$169,'Miami(1)'!$A14,Div1Monthly!#REF!)/12</f>
        <v>#REF!</v>
      </c>
      <c r="AU14" s="19" t="e">
        <f>SUMIF(Div1Monthly!$A$2:$A$169,'Miami(1)'!$A14,Div1Monthly!#REF!)/12</f>
        <v>#REF!</v>
      </c>
      <c r="AV14" s="19" t="e">
        <f>SUMIF(Div1Monthly!$A$2:$A$169,'Miami(1)'!$A14,Div1Monthly!#REF!)/12</f>
        <v>#REF!</v>
      </c>
      <c r="AW14" s="19" t="e">
        <f>SUMIF(Div1Monthly!$A$2:$A$169,'Miami(1)'!$A14,Div1Monthly!#REF!)/12</f>
        <v>#REF!</v>
      </c>
      <c r="AX14" s="19" t="e">
        <f>SUMIF(Div1Monthly!$A$2:$A$169,'Miami(1)'!$A14,Div1Monthly!#REF!)/12</f>
        <v>#REF!</v>
      </c>
      <c r="AY14" s="19" t="e">
        <f>SUMIF(Div1Monthly!$A$2:$A$169,'Miami(1)'!$A14,Div1Monthly!#REF!)/12</f>
        <v>#REF!</v>
      </c>
      <c r="AZ14" s="19" t="e">
        <f>SUMIF(Div1Monthly!$A$2:$A$169,'Miami(1)'!$A14,Div1Monthly!#REF!)/12</f>
        <v>#REF!</v>
      </c>
      <c r="BA14" s="19" t="e">
        <f>SUMIF(Div1Monthly!$A$2:$A$169,'Miami(1)'!$A14,Div1Monthly!#REF!)/12</f>
        <v>#REF!</v>
      </c>
      <c r="BB14" s="19" t="e">
        <f>SUMIF(Div1Monthly!$A$2:$A$169,'Miami(1)'!$A14,Div1Monthly!#REF!)/12</f>
        <v>#REF!</v>
      </c>
      <c r="BC14" s="19" t="e">
        <f>SUMIF(Div1Monthly!$A$2:$A$169,'Miami(1)'!$A14,Div1Monthly!#REF!)/12</f>
        <v>#REF!</v>
      </c>
      <c r="BD14" s="19" t="e">
        <f>SUMIF(Div1Monthly!$A$2:$A$169,'Miami(1)'!$A14,Div1Monthly!#REF!)/12</f>
        <v>#REF!</v>
      </c>
      <c r="BE14" s="19" t="e">
        <f>SUMIF(Div1Monthly!$A$2:$A$169,'Miami(1)'!$A14,Div1Monthly!#REF!)/12</f>
        <v>#REF!</v>
      </c>
    </row>
    <row r="15" spans="1:57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  <c r="T15" s="35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25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  <c r="T16" s="35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25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">
      <c r="A17" s="34">
        <f t="shared" ref="A17:A27" si="9">A4</f>
        <v>2017</v>
      </c>
      <c r="B17" s="23">
        <f t="shared" ref="B17:F27" si="10">B4/B3-1</f>
        <v>4.9011182982613199E-2</v>
      </c>
      <c r="C17" s="23">
        <f t="shared" si="10"/>
        <v>-2.589804861215117E-2</v>
      </c>
      <c r="D17" s="23">
        <f t="shared" si="10"/>
        <v>7.6900812577202826E-2</v>
      </c>
      <c r="E17" s="23">
        <f t="shared" si="10"/>
        <v>9.9195107035310759E-2</v>
      </c>
      <c r="F17" s="23">
        <f t="shared" si="10"/>
        <v>0.12841895601300846</v>
      </c>
      <c r="H17" s="23">
        <f t="shared" ref="H17:L27" si="11">H4/H3-1</f>
        <v>-1.2017759711176135E-2</v>
      </c>
      <c r="I17" s="23">
        <f t="shared" si="11"/>
        <v>-4.3581538703154621E-3</v>
      </c>
      <c r="J17" s="23">
        <f t="shared" si="11"/>
        <v>-7.6931337012756673E-3</v>
      </c>
      <c r="K17" s="23">
        <f t="shared" si="11"/>
        <v>8.3824228723270444E-3</v>
      </c>
      <c r="L17" s="23">
        <f t="shared" si="11"/>
        <v>1.2796345183931912E-2</v>
      </c>
      <c r="N17" s="23">
        <f t="shared" ref="N17:R27" si="12">N4/N3-1</f>
        <v>-2.0411861160406497E-3</v>
      </c>
      <c r="O17" s="23">
        <f t="shared" si="12"/>
        <v>-2.2834084975077218E-2</v>
      </c>
      <c r="P17" s="23">
        <f t="shared" si="12"/>
        <v>2.1278780337427472E-2</v>
      </c>
      <c r="Q17" s="23">
        <f t="shared" si="12"/>
        <v>2.3242793351865743E-2</v>
      </c>
      <c r="R17" s="23">
        <f t="shared" si="12"/>
        <v>4.7153587347311232E-2</v>
      </c>
      <c r="T17" s="35"/>
      <c r="U17" s="16" t="e">
        <f t="shared" ref="U17:AL17" si="13">U4/U3-1</f>
        <v>#REF!</v>
      </c>
      <c r="V17" s="16" t="e">
        <f t="shared" si="13"/>
        <v>#REF!</v>
      </c>
      <c r="W17" s="16" t="e">
        <f t="shared" si="13"/>
        <v>#REF!</v>
      </c>
      <c r="X17" s="16" t="e">
        <f t="shared" si="13"/>
        <v>#REF!</v>
      </c>
      <c r="Y17" s="16" t="e">
        <f t="shared" si="13"/>
        <v>#REF!</v>
      </c>
      <c r="Z17" s="16" t="e">
        <f t="shared" si="13"/>
        <v>#REF!</v>
      </c>
      <c r="AA17" s="16" t="e">
        <f t="shared" si="13"/>
        <v>#REF!</v>
      </c>
      <c r="AB17" s="16" t="e">
        <f t="shared" si="13"/>
        <v>#REF!</v>
      </c>
      <c r="AC17" s="16" t="e">
        <f t="shared" si="13"/>
        <v>#REF!</v>
      </c>
      <c r="AD17" s="16" t="e">
        <f t="shared" si="13"/>
        <v>#REF!</v>
      </c>
      <c r="AE17" s="16" t="e">
        <f t="shared" si="13"/>
        <v>#REF!</v>
      </c>
      <c r="AF17" s="16" t="e">
        <f t="shared" si="13"/>
        <v>#REF!</v>
      </c>
      <c r="AG17" s="16" t="e">
        <f t="shared" si="13"/>
        <v>#REF!</v>
      </c>
      <c r="AH17" s="16" t="e">
        <f t="shared" si="13"/>
        <v>#REF!</v>
      </c>
      <c r="AI17" s="16" t="e">
        <f t="shared" si="13"/>
        <v>#REF!</v>
      </c>
      <c r="AJ17" s="16" t="e">
        <f t="shared" si="13"/>
        <v>#REF!</v>
      </c>
      <c r="AK17" s="16" t="e">
        <f t="shared" si="13"/>
        <v>#REF!</v>
      </c>
      <c r="AL17" s="16" t="e">
        <f t="shared" si="13"/>
        <v>#REF!</v>
      </c>
      <c r="AM17" s="25"/>
      <c r="AN17" s="16" t="e">
        <f t="shared" ref="AN17:BE17" si="14">AN4/AN3-1</f>
        <v>#REF!</v>
      </c>
      <c r="AO17" s="16" t="e">
        <f t="shared" si="14"/>
        <v>#REF!</v>
      </c>
      <c r="AP17" s="16" t="e">
        <f t="shared" si="14"/>
        <v>#REF!</v>
      </c>
      <c r="AQ17" s="16" t="e">
        <f t="shared" si="14"/>
        <v>#REF!</v>
      </c>
      <c r="AR17" s="16" t="e">
        <f t="shared" si="14"/>
        <v>#REF!</v>
      </c>
      <c r="AS17" s="16" t="e">
        <f t="shared" si="14"/>
        <v>#REF!</v>
      </c>
      <c r="AT17" s="16" t="e">
        <f t="shared" si="14"/>
        <v>#REF!</v>
      </c>
      <c r="AU17" s="16" t="e">
        <f t="shared" si="14"/>
        <v>#REF!</v>
      </c>
      <c r="AV17" s="16" t="e">
        <f t="shared" si="14"/>
        <v>#REF!</v>
      </c>
      <c r="AW17" s="16" t="e">
        <f t="shared" si="14"/>
        <v>#REF!</v>
      </c>
      <c r="AX17" s="16" t="e">
        <f t="shared" si="14"/>
        <v>#REF!</v>
      </c>
      <c r="AY17" s="16" t="e">
        <f t="shared" si="14"/>
        <v>#REF!</v>
      </c>
      <c r="AZ17" s="16" t="e">
        <f t="shared" si="14"/>
        <v>#REF!</v>
      </c>
      <c r="BA17" s="16" t="e">
        <f t="shared" si="14"/>
        <v>#REF!</v>
      </c>
      <c r="BB17" s="16" t="e">
        <f t="shared" si="14"/>
        <v>#REF!</v>
      </c>
      <c r="BC17" s="16" t="e">
        <f t="shared" si="14"/>
        <v>#REF!</v>
      </c>
      <c r="BD17" s="16" t="e">
        <f t="shared" si="14"/>
        <v>#REF!</v>
      </c>
      <c r="BE17" s="16" t="e">
        <f t="shared" si="14"/>
        <v>#REF!</v>
      </c>
    </row>
    <row r="18" spans="1:57" x14ac:dyDescent="0.2">
      <c r="A18" s="34">
        <f t="shared" si="9"/>
        <v>2018</v>
      </c>
      <c r="B18" s="23">
        <f t="shared" si="10"/>
        <v>2.254783103175706E-2</v>
      </c>
      <c r="C18" s="23">
        <f t="shared" si="10"/>
        <v>3.8701785696382274E-3</v>
      </c>
      <c r="D18" s="23">
        <f t="shared" si="10"/>
        <v>1.8605645292433692E-2</v>
      </c>
      <c r="E18" s="23">
        <f t="shared" si="10"/>
        <v>-1.0624866590567494E-2</v>
      </c>
      <c r="F18" s="23">
        <f t="shared" si="10"/>
        <v>-1.4439163020918633E-2</v>
      </c>
      <c r="H18" s="23">
        <f t="shared" si="11"/>
        <v>2.6490268230902059E-2</v>
      </c>
      <c r="I18" s="23">
        <f t="shared" si="11"/>
        <v>1.1840211368968845E-2</v>
      </c>
      <c r="J18" s="23">
        <f t="shared" si="11"/>
        <v>1.4478626859583343E-2</v>
      </c>
      <c r="K18" s="23">
        <f t="shared" si="11"/>
        <v>1.1748444164645599E-2</v>
      </c>
      <c r="L18" s="23">
        <f t="shared" si="11"/>
        <v>-9.0693375586536895E-5</v>
      </c>
      <c r="N18" s="23">
        <f t="shared" si="12"/>
        <v>2.5812817292929946E-2</v>
      </c>
      <c r="O18" s="23">
        <f t="shared" si="12"/>
        <v>5.0253194942959656E-3</v>
      </c>
      <c r="P18" s="23">
        <f t="shared" si="12"/>
        <v>2.0683556319848417E-2</v>
      </c>
      <c r="Q18" s="23">
        <f t="shared" si="12"/>
        <v>7.8155752511495091E-3</v>
      </c>
      <c r="R18" s="23">
        <f t="shared" si="12"/>
        <v>2.7763039425292568E-3</v>
      </c>
      <c r="T18" s="35"/>
      <c r="U18" s="16" t="e">
        <f t="shared" ref="U18:AL18" si="15">U5/U4-1</f>
        <v>#REF!</v>
      </c>
      <c r="V18" s="16" t="e">
        <f t="shared" si="15"/>
        <v>#REF!</v>
      </c>
      <c r="W18" s="16" t="e">
        <f t="shared" si="15"/>
        <v>#REF!</v>
      </c>
      <c r="X18" s="16" t="e">
        <f t="shared" si="15"/>
        <v>#REF!</v>
      </c>
      <c r="Y18" s="16" t="e">
        <f t="shared" si="15"/>
        <v>#REF!</v>
      </c>
      <c r="Z18" s="16" t="e">
        <f t="shared" si="15"/>
        <v>#REF!</v>
      </c>
      <c r="AA18" s="16" t="e">
        <f t="shared" si="15"/>
        <v>#REF!</v>
      </c>
      <c r="AB18" s="16" t="e">
        <f t="shared" si="15"/>
        <v>#REF!</v>
      </c>
      <c r="AC18" s="16" t="e">
        <f t="shared" si="15"/>
        <v>#REF!</v>
      </c>
      <c r="AD18" s="16" t="e">
        <f t="shared" si="15"/>
        <v>#REF!</v>
      </c>
      <c r="AE18" s="16" t="e">
        <f t="shared" si="15"/>
        <v>#REF!</v>
      </c>
      <c r="AF18" s="16" t="e">
        <f t="shared" si="15"/>
        <v>#REF!</v>
      </c>
      <c r="AG18" s="16" t="e">
        <f t="shared" si="15"/>
        <v>#REF!</v>
      </c>
      <c r="AH18" s="16" t="e">
        <f t="shared" si="15"/>
        <v>#REF!</v>
      </c>
      <c r="AI18" s="16" t="e">
        <f t="shared" si="15"/>
        <v>#REF!</v>
      </c>
      <c r="AJ18" s="16" t="e">
        <f t="shared" si="15"/>
        <v>#REF!</v>
      </c>
      <c r="AK18" s="16" t="e">
        <f t="shared" si="15"/>
        <v>#REF!</v>
      </c>
      <c r="AL18" s="16" t="e">
        <f t="shared" si="15"/>
        <v>#REF!</v>
      </c>
      <c r="AM18" s="25"/>
      <c r="AN18" s="16" t="e">
        <f t="shared" ref="AN18:BE18" si="16">AN5/AN4-1</f>
        <v>#REF!</v>
      </c>
      <c r="AO18" s="16" t="e">
        <f t="shared" si="16"/>
        <v>#REF!</v>
      </c>
      <c r="AP18" s="16" t="e">
        <f t="shared" si="16"/>
        <v>#REF!</v>
      </c>
      <c r="AQ18" s="16" t="e">
        <f t="shared" si="16"/>
        <v>#REF!</v>
      </c>
      <c r="AR18" s="16" t="e">
        <f t="shared" si="16"/>
        <v>#REF!</v>
      </c>
      <c r="AS18" s="16" t="e">
        <f t="shared" si="16"/>
        <v>#REF!</v>
      </c>
      <c r="AT18" s="16" t="e">
        <f t="shared" si="16"/>
        <v>#REF!</v>
      </c>
      <c r="AU18" s="16" t="e">
        <f t="shared" si="16"/>
        <v>#REF!</v>
      </c>
      <c r="AV18" s="16" t="e">
        <f t="shared" si="16"/>
        <v>#REF!</v>
      </c>
      <c r="AW18" s="16" t="e">
        <f t="shared" si="16"/>
        <v>#REF!</v>
      </c>
      <c r="AX18" s="16" t="e">
        <f t="shared" si="16"/>
        <v>#REF!</v>
      </c>
      <c r="AY18" s="16" t="e">
        <f t="shared" si="16"/>
        <v>#REF!</v>
      </c>
      <c r="AZ18" s="16" t="e">
        <f t="shared" si="16"/>
        <v>#REF!</v>
      </c>
      <c r="BA18" s="16" t="e">
        <f t="shared" si="16"/>
        <v>#REF!</v>
      </c>
      <c r="BB18" s="16" t="e">
        <f t="shared" si="16"/>
        <v>#REF!</v>
      </c>
      <c r="BC18" s="16" t="e">
        <f t="shared" si="16"/>
        <v>#REF!</v>
      </c>
      <c r="BD18" s="16" t="e">
        <f t="shared" si="16"/>
        <v>#REF!</v>
      </c>
      <c r="BE18" s="16" t="e">
        <f t="shared" si="16"/>
        <v>#REF!</v>
      </c>
    </row>
    <row r="19" spans="1:57" x14ac:dyDescent="0.2">
      <c r="A19" s="34">
        <f t="shared" si="9"/>
        <v>2019</v>
      </c>
      <c r="B19" s="23">
        <f t="shared" si="10"/>
        <v>3.2191925626899653E-2</v>
      </c>
      <c r="C19" s="23">
        <f t="shared" si="10"/>
        <v>1.9126474436443885E-3</v>
      </c>
      <c r="D19" s="23">
        <f t="shared" si="10"/>
        <v>3.0221475156055E-2</v>
      </c>
      <c r="E19" s="23">
        <f t="shared" si="10"/>
        <v>6.264478619705538E-2</v>
      </c>
      <c r="F19" s="23">
        <f t="shared" si="10"/>
        <v>6.0616201330891961E-2</v>
      </c>
      <c r="H19" s="23">
        <f t="shared" si="11"/>
        <v>-1.2613889308353832E-3</v>
      </c>
      <c r="I19" s="23">
        <f t="shared" si="11"/>
        <v>1.7830174891606543E-3</v>
      </c>
      <c r="J19" s="23">
        <f t="shared" si="11"/>
        <v>-3.0389878515074686E-3</v>
      </c>
      <c r="K19" s="23">
        <f t="shared" si="11"/>
        <v>1.2310373231722238E-2</v>
      </c>
      <c r="L19" s="23">
        <f t="shared" si="11"/>
        <v>1.0508618691647431E-2</v>
      </c>
      <c r="N19" s="23">
        <f t="shared" si="12"/>
        <v>4.4687840073742713E-3</v>
      </c>
      <c r="O19" s="23">
        <f t="shared" si="12"/>
        <v>1.8937320596610352E-3</v>
      </c>
      <c r="P19" s="23">
        <f t="shared" si="12"/>
        <v>2.5701847065351391E-3</v>
      </c>
      <c r="Q19" s="23">
        <f t="shared" si="12"/>
        <v>2.099645971646269E-2</v>
      </c>
      <c r="R19" s="23">
        <f t="shared" si="12"/>
        <v>1.9066620586128291E-2</v>
      </c>
      <c r="T19" s="35"/>
      <c r="U19" s="16" t="e">
        <f t="shared" ref="U19:AL19" si="17">U6/U5-1</f>
        <v>#REF!</v>
      </c>
      <c r="V19" s="16" t="e">
        <f t="shared" si="17"/>
        <v>#REF!</v>
      </c>
      <c r="W19" s="16" t="e">
        <f t="shared" si="17"/>
        <v>#REF!</v>
      </c>
      <c r="X19" s="16" t="e">
        <f t="shared" si="17"/>
        <v>#REF!</v>
      </c>
      <c r="Y19" s="16" t="e">
        <f t="shared" si="17"/>
        <v>#REF!</v>
      </c>
      <c r="Z19" s="16" t="e">
        <f t="shared" si="17"/>
        <v>#REF!</v>
      </c>
      <c r="AA19" s="16" t="e">
        <f t="shared" si="17"/>
        <v>#REF!</v>
      </c>
      <c r="AB19" s="16" t="e">
        <f t="shared" si="17"/>
        <v>#REF!</v>
      </c>
      <c r="AC19" s="16" t="e">
        <f t="shared" si="17"/>
        <v>#REF!</v>
      </c>
      <c r="AD19" s="16" t="e">
        <f t="shared" si="17"/>
        <v>#REF!</v>
      </c>
      <c r="AE19" s="16" t="e">
        <f t="shared" si="17"/>
        <v>#REF!</v>
      </c>
      <c r="AF19" s="16" t="e">
        <f t="shared" si="17"/>
        <v>#REF!</v>
      </c>
      <c r="AG19" s="16" t="e">
        <f t="shared" si="17"/>
        <v>#REF!</v>
      </c>
      <c r="AH19" s="16" t="e">
        <f t="shared" si="17"/>
        <v>#REF!</v>
      </c>
      <c r="AI19" s="16" t="e">
        <f t="shared" si="17"/>
        <v>#REF!</v>
      </c>
      <c r="AJ19" s="16" t="e">
        <f t="shared" si="17"/>
        <v>#REF!</v>
      </c>
      <c r="AK19" s="16" t="e">
        <f t="shared" si="17"/>
        <v>#REF!</v>
      </c>
      <c r="AL19" s="16" t="e">
        <f t="shared" si="17"/>
        <v>#REF!</v>
      </c>
      <c r="AM19" s="25"/>
      <c r="AN19" s="16" t="e">
        <f t="shared" ref="AN19:BE19" si="18">AN6/AN5-1</f>
        <v>#REF!</v>
      </c>
      <c r="AO19" s="16" t="e">
        <f t="shared" si="18"/>
        <v>#REF!</v>
      </c>
      <c r="AP19" s="16" t="e">
        <f t="shared" si="18"/>
        <v>#REF!</v>
      </c>
      <c r="AQ19" s="16" t="e">
        <f t="shared" si="18"/>
        <v>#REF!</v>
      </c>
      <c r="AR19" s="16" t="e">
        <f t="shared" si="18"/>
        <v>#REF!</v>
      </c>
      <c r="AS19" s="16" t="e">
        <f t="shared" si="18"/>
        <v>#REF!</v>
      </c>
      <c r="AT19" s="16" t="e">
        <f t="shared" si="18"/>
        <v>#REF!</v>
      </c>
      <c r="AU19" s="16" t="e">
        <f t="shared" si="18"/>
        <v>#REF!</v>
      </c>
      <c r="AV19" s="16" t="e">
        <f t="shared" si="18"/>
        <v>#REF!</v>
      </c>
      <c r="AW19" s="16" t="e">
        <f t="shared" si="18"/>
        <v>#REF!</v>
      </c>
      <c r="AX19" s="16" t="e">
        <f t="shared" si="18"/>
        <v>#REF!</v>
      </c>
      <c r="AY19" s="16" t="e">
        <f t="shared" si="18"/>
        <v>#REF!</v>
      </c>
      <c r="AZ19" s="16" t="e">
        <f t="shared" si="18"/>
        <v>#REF!</v>
      </c>
      <c r="BA19" s="16" t="e">
        <f t="shared" si="18"/>
        <v>#REF!</v>
      </c>
      <c r="BB19" s="16" t="e">
        <f t="shared" si="18"/>
        <v>#REF!</v>
      </c>
      <c r="BC19" s="16" t="e">
        <f t="shared" si="18"/>
        <v>#REF!</v>
      </c>
      <c r="BD19" s="16" t="e">
        <f t="shared" si="18"/>
        <v>#REF!</v>
      </c>
      <c r="BE19" s="16" t="e">
        <f t="shared" si="18"/>
        <v>#REF!</v>
      </c>
    </row>
    <row r="20" spans="1:57" x14ac:dyDescent="0.2">
      <c r="A20" s="34">
        <f t="shared" si="9"/>
        <v>2020</v>
      </c>
      <c r="B20" s="23">
        <f t="shared" si="10"/>
        <v>2.0429535722549241E-2</v>
      </c>
      <c r="C20" s="23">
        <f t="shared" si="10"/>
        <v>1.0287645355357311E-2</v>
      </c>
      <c r="D20" s="23">
        <f t="shared" si="10"/>
        <v>1.0038616639347797E-2</v>
      </c>
      <c r="E20" s="23">
        <f t="shared" si="10"/>
        <v>4.1162571425475747E-2</v>
      </c>
      <c r="F20" s="23">
        <f t="shared" si="10"/>
        <v>3.0560530173818323E-2</v>
      </c>
      <c r="H20" s="23">
        <f t="shared" si="11"/>
        <v>-0.17679748223486114</v>
      </c>
      <c r="I20" s="23">
        <f t="shared" si="11"/>
        <v>5.1158357486043027E-3</v>
      </c>
      <c r="J20" s="23">
        <f t="shared" si="11"/>
        <v>-0.18098741609018387</v>
      </c>
      <c r="K20" s="23">
        <f t="shared" si="11"/>
        <v>-0.1635501103205268</v>
      </c>
      <c r="L20" s="23">
        <f t="shared" si="11"/>
        <v>-0.167807470612091</v>
      </c>
      <c r="N20" s="23">
        <f t="shared" si="12"/>
        <v>-0.14208233622582445</v>
      </c>
      <c r="O20" s="23">
        <f t="shared" si="12"/>
        <v>9.5330670280473484E-3</v>
      </c>
      <c r="P20" s="23">
        <f t="shared" si="12"/>
        <v>-0.15018369205102955</v>
      </c>
      <c r="Q20" s="23">
        <f t="shared" si="12"/>
        <v>-0.12678229984414691</v>
      </c>
      <c r="R20" s="23">
        <f t="shared" si="12"/>
        <v>-0.13502813461424434</v>
      </c>
      <c r="T20" s="35"/>
      <c r="U20" s="16" t="e">
        <f t="shared" ref="U20:AL20" si="19">U7/U6-1</f>
        <v>#REF!</v>
      </c>
      <c r="V20" s="16" t="e">
        <f t="shared" si="19"/>
        <v>#REF!</v>
      </c>
      <c r="W20" s="16" t="e">
        <f t="shared" si="19"/>
        <v>#REF!</v>
      </c>
      <c r="X20" s="16" t="e">
        <f t="shared" si="19"/>
        <v>#REF!</v>
      </c>
      <c r="Y20" s="16" t="e">
        <f t="shared" si="19"/>
        <v>#REF!</v>
      </c>
      <c r="Z20" s="16" t="e">
        <f t="shared" si="19"/>
        <v>#REF!</v>
      </c>
      <c r="AA20" s="16" t="e">
        <f t="shared" si="19"/>
        <v>#REF!</v>
      </c>
      <c r="AB20" s="16" t="e">
        <f t="shared" si="19"/>
        <v>#REF!</v>
      </c>
      <c r="AC20" s="16" t="e">
        <f t="shared" si="19"/>
        <v>#REF!</v>
      </c>
      <c r="AD20" s="16" t="e">
        <f t="shared" si="19"/>
        <v>#REF!</v>
      </c>
      <c r="AE20" s="16" t="e">
        <f t="shared" si="19"/>
        <v>#REF!</v>
      </c>
      <c r="AF20" s="16" t="e">
        <f t="shared" si="19"/>
        <v>#REF!</v>
      </c>
      <c r="AG20" s="16" t="e">
        <f t="shared" si="19"/>
        <v>#REF!</v>
      </c>
      <c r="AH20" s="16" t="e">
        <f t="shared" si="19"/>
        <v>#REF!</v>
      </c>
      <c r="AI20" s="16" t="e">
        <f t="shared" si="19"/>
        <v>#REF!</v>
      </c>
      <c r="AJ20" s="16" t="e">
        <f t="shared" si="19"/>
        <v>#REF!</v>
      </c>
      <c r="AK20" s="16" t="e">
        <f t="shared" si="19"/>
        <v>#REF!</v>
      </c>
      <c r="AL20" s="16" t="e">
        <f t="shared" si="19"/>
        <v>#REF!</v>
      </c>
      <c r="AM20" s="25"/>
      <c r="AN20" s="16" t="e">
        <f t="shared" ref="AN20:BE20" si="20">AN7/AN6-1</f>
        <v>#REF!</v>
      </c>
      <c r="AO20" s="16" t="e">
        <f t="shared" si="20"/>
        <v>#REF!</v>
      </c>
      <c r="AP20" s="16" t="e">
        <f t="shared" si="20"/>
        <v>#REF!</v>
      </c>
      <c r="AQ20" s="16" t="e">
        <f t="shared" si="20"/>
        <v>#REF!</v>
      </c>
      <c r="AR20" s="16" t="e">
        <f t="shared" si="20"/>
        <v>#REF!</v>
      </c>
      <c r="AS20" s="16" t="e">
        <f t="shared" si="20"/>
        <v>#REF!</v>
      </c>
      <c r="AT20" s="16" t="e">
        <f t="shared" si="20"/>
        <v>#REF!</v>
      </c>
      <c r="AU20" s="16" t="e">
        <f t="shared" si="20"/>
        <v>#REF!</v>
      </c>
      <c r="AV20" s="16" t="e">
        <f t="shared" si="20"/>
        <v>#REF!</v>
      </c>
      <c r="AW20" s="16" t="e">
        <f t="shared" si="20"/>
        <v>#REF!</v>
      </c>
      <c r="AX20" s="16" t="e">
        <f t="shared" si="20"/>
        <v>#REF!</v>
      </c>
      <c r="AY20" s="16" t="e">
        <f t="shared" si="20"/>
        <v>#REF!</v>
      </c>
      <c r="AZ20" s="16" t="e">
        <f t="shared" si="20"/>
        <v>#REF!</v>
      </c>
      <c r="BA20" s="16" t="e">
        <f t="shared" si="20"/>
        <v>#REF!</v>
      </c>
      <c r="BB20" s="16" t="e">
        <f t="shared" si="20"/>
        <v>#REF!</v>
      </c>
      <c r="BC20" s="16" t="e">
        <f t="shared" si="20"/>
        <v>#REF!</v>
      </c>
      <c r="BD20" s="16" t="e">
        <f t="shared" si="20"/>
        <v>#REF!</v>
      </c>
      <c r="BE20" s="16" t="e">
        <f t="shared" si="20"/>
        <v>#REF!</v>
      </c>
    </row>
    <row r="21" spans="1:57" x14ac:dyDescent="0.2">
      <c r="A21" s="34">
        <f t="shared" si="9"/>
        <v>2021</v>
      </c>
      <c r="B21" s="23">
        <f t="shared" si="10"/>
        <v>8.415808083995735E-2</v>
      </c>
      <c r="C21" s="23">
        <f t="shared" si="10"/>
        <v>1.1677758975396246E-2</v>
      </c>
      <c r="D21" s="23">
        <f t="shared" si="10"/>
        <v>7.1643684188498424E-2</v>
      </c>
      <c r="E21" s="23">
        <f t="shared" si="10"/>
        <v>4.1029472245131204E-2</v>
      </c>
      <c r="F21" s="23">
        <f t="shared" si="10"/>
        <v>2.9012907528442433E-2</v>
      </c>
      <c r="H21" s="23">
        <f t="shared" si="11"/>
        <v>0.14224844472828058</v>
      </c>
      <c r="I21" s="23">
        <f t="shared" si="11"/>
        <v>5.09947360272478E-3</v>
      </c>
      <c r="J21" s="23">
        <f t="shared" si="11"/>
        <v>0.13645313198100961</v>
      </c>
      <c r="K21" s="23">
        <f t="shared" si="11"/>
        <v>0.11562467137659826</v>
      </c>
      <c r="L21" s="23">
        <f t="shared" si="11"/>
        <v>0.10996443703000058</v>
      </c>
      <c r="N21" s="23">
        <f t="shared" si="12"/>
        <v>0.13008675006209236</v>
      </c>
      <c r="O21" s="23">
        <f t="shared" si="12"/>
        <v>1.0722172322233048E-2</v>
      </c>
      <c r="P21" s="23">
        <f t="shared" si="12"/>
        <v>0.11809830733762139</v>
      </c>
      <c r="Q21" s="23">
        <f t="shared" si="12"/>
        <v>9.9650074203921246E-2</v>
      </c>
      <c r="R21" s="23">
        <f t="shared" si="12"/>
        <v>8.7984516731603568E-2</v>
      </c>
      <c r="T21" s="35"/>
      <c r="U21" s="16" t="e">
        <f t="shared" ref="U21:AL21" si="21">U8/U7-1</f>
        <v>#REF!</v>
      </c>
      <c r="V21" s="16" t="e">
        <f t="shared" si="21"/>
        <v>#REF!</v>
      </c>
      <c r="W21" s="16" t="e">
        <f t="shared" si="21"/>
        <v>#REF!</v>
      </c>
      <c r="X21" s="16" t="e">
        <f t="shared" si="21"/>
        <v>#REF!</v>
      </c>
      <c r="Y21" s="16" t="e">
        <f t="shared" si="21"/>
        <v>#REF!</v>
      </c>
      <c r="Z21" s="16" t="e">
        <f t="shared" si="21"/>
        <v>#REF!</v>
      </c>
      <c r="AA21" s="16" t="e">
        <f t="shared" si="21"/>
        <v>#REF!</v>
      </c>
      <c r="AB21" s="16" t="e">
        <f t="shared" si="21"/>
        <v>#REF!</v>
      </c>
      <c r="AC21" s="16" t="e">
        <f t="shared" si="21"/>
        <v>#REF!</v>
      </c>
      <c r="AD21" s="16" t="e">
        <f t="shared" si="21"/>
        <v>#REF!</v>
      </c>
      <c r="AE21" s="16" t="e">
        <f t="shared" si="21"/>
        <v>#REF!</v>
      </c>
      <c r="AF21" s="16" t="e">
        <f t="shared" si="21"/>
        <v>#REF!</v>
      </c>
      <c r="AG21" s="16" t="e">
        <f t="shared" si="21"/>
        <v>#REF!</v>
      </c>
      <c r="AH21" s="16" t="e">
        <f t="shared" si="21"/>
        <v>#REF!</v>
      </c>
      <c r="AI21" s="16" t="e">
        <f t="shared" si="21"/>
        <v>#REF!</v>
      </c>
      <c r="AJ21" s="16" t="e">
        <f t="shared" si="21"/>
        <v>#REF!</v>
      </c>
      <c r="AK21" s="16" t="e">
        <f t="shared" si="21"/>
        <v>#REF!</v>
      </c>
      <c r="AL21" s="16" t="e">
        <f t="shared" si="21"/>
        <v>#REF!</v>
      </c>
      <c r="AM21" s="25"/>
      <c r="AN21" s="16" t="e">
        <f t="shared" ref="AN21:BE21" si="22">AN8/AN7-1</f>
        <v>#REF!</v>
      </c>
      <c r="AO21" s="16" t="e">
        <f t="shared" si="22"/>
        <v>#REF!</v>
      </c>
      <c r="AP21" s="16" t="e">
        <f t="shared" si="22"/>
        <v>#REF!</v>
      </c>
      <c r="AQ21" s="16" t="e">
        <f t="shared" si="22"/>
        <v>#REF!</v>
      </c>
      <c r="AR21" s="16" t="e">
        <f t="shared" si="22"/>
        <v>#REF!</v>
      </c>
      <c r="AS21" s="16" t="e">
        <f t="shared" si="22"/>
        <v>#REF!</v>
      </c>
      <c r="AT21" s="16" t="e">
        <f t="shared" si="22"/>
        <v>#REF!</v>
      </c>
      <c r="AU21" s="16" t="e">
        <f t="shared" si="22"/>
        <v>#REF!</v>
      </c>
      <c r="AV21" s="16" t="e">
        <f t="shared" si="22"/>
        <v>#REF!</v>
      </c>
      <c r="AW21" s="16" t="e">
        <f t="shared" si="22"/>
        <v>#REF!</v>
      </c>
      <c r="AX21" s="16" t="e">
        <f t="shared" si="22"/>
        <v>#REF!</v>
      </c>
      <c r="AY21" s="16" t="e">
        <f t="shared" si="22"/>
        <v>#REF!</v>
      </c>
      <c r="AZ21" s="16" t="e">
        <f t="shared" si="22"/>
        <v>#REF!</v>
      </c>
      <c r="BA21" s="16" t="e">
        <f t="shared" si="22"/>
        <v>#REF!</v>
      </c>
      <c r="BB21" s="16" t="e">
        <f t="shared" si="22"/>
        <v>#REF!</v>
      </c>
      <c r="BC21" s="16" t="e">
        <f t="shared" si="22"/>
        <v>#REF!</v>
      </c>
      <c r="BD21" s="16" t="e">
        <f t="shared" si="22"/>
        <v>#REF!</v>
      </c>
      <c r="BE21" s="16" t="e">
        <f t="shared" si="22"/>
        <v>#REF!</v>
      </c>
    </row>
    <row r="22" spans="1:57" ht="13.5" thickBot="1" x14ac:dyDescent="0.25">
      <c r="A22" s="34">
        <f t="shared" si="9"/>
        <v>2022</v>
      </c>
      <c r="B22" s="23">
        <f t="shared" si="10"/>
        <v>-5.747900072273715E-2</v>
      </c>
      <c r="C22" s="23">
        <f t="shared" si="10"/>
        <v>6.6874735849671296E-3</v>
      </c>
      <c r="D22" s="23">
        <f t="shared" si="10"/>
        <v>-6.3740213314861016E-2</v>
      </c>
      <c r="E22" s="23">
        <f t="shared" si="10"/>
        <v>-3.2210268444411438E-2</v>
      </c>
      <c r="F22" s="23">
        <f t="shared" si="10"/>
        <v>-3.8639342447420844E-2</v>
      </c>
      <c r="H22" s="23">
        <f t="shared" si="11"/>
        <v>2.9560991909012735E-2</v>
      </c>
      <c r="I22" s="23">
        <f t="shared" si="11"/>
        <v>1.1081052459300578E-2</v>
      </c>
      <c r="J22" s="23">
        <f t="shared" si="11"/>
        <v>1.8277406548923514E-2</v>
      </c>
      <c r="K22" s="23">
        <f t="shared" si="11"/>
        <v>4.2339500801944929E-2</v>
      </c>
      <c r="L22" s="23">
        <f t="shared" si="11"/>
        <v>3.0915867987648449E-2</v>
      </c>
      <c r="N22" s="23">
        <f t="shared" si="12"/>
        <v>1.2079050008727776E-2</v>
      </c>
      <c r="O22" s="23">
        <f t="shared" si="12"/>
        <v>7.3221510018066649E-3</v>
      </c>
      <c r="P22" s="23">
        <f t="shared" si="12"/>
        <v>4.7223214561400439E-3</v>
      </c>
      <c r="Q22" s="23">
        <f t="shared" si="12"/>
        <v>2.7225694279598978E-2</v>
      </c>
      <c r="R22" s="23">
        <f t="shared" si="12"/>
        <v>1.9758865878207521E-2</v>
      </c>
      <c r="T22" s="37"/>
      <c r="U22" s="18" t="e">
        <f t="shared" ref="U22:AL22" si="23">U9/U8-1</f>
        <v>#REF!</v>
      </c>
      <c r="V22" s="18" t="e">
        <f t="shared" si="23"/>
        <v>#REF!</v>
      </c>
      <c r="W22" s="18" t="e">
        <f t="shared" si="23"/>
        <v>#REF!</v>
      </c>
      <c r="X22" s="18" t="e">
        <f t="shared" si="23"/>
        <v>#REF!</v>
      </c>
      <c r="Y22" s="18" t="e">
        <f t="shared" si="23"/>
        <v>#REF!</v>
      </c>
      <c r="Z22" s="18" t="e">
        <f t="shared" si="23"/>
        <v>#REF!</v>
      </c>
      <c r="AA22" s="18" t="e">
        <f t="shared" si="23"/>
        <v>#REF!</v>
      </c>
      <c r="AB22" s="18" t="e">
        <f t="shared" si="23"/>
        <v>#REF!</v>
      </c>
      <c r="AC22" s="18" t="e">
        <f t="shared" si="23"/>
        <v>#REF!</v>
      </c>
      <c r="AD22" s="18" t="e">
        <f t="shared" si="23"/>
        <v>#REF!</v>
      </c>
      <c r="AE22" s="18" t="e">
        <f t="shared" si="23"/>
        <v>#REF!</v>
      </c>
      <c r="AF22" s="18" t="e">
        <f t="shared" si="23"/>
        <v>#REF!</v>
      </c>
      <c r="AG22" s="18" t="e">
        <f t="shared" si="23"/>
        <v>#REF!</v>
      </c>
      <c r="AH22" s="18" t="e">
        <f t="shared" si="23"/>
        <v>#REF!</v>
      </c>
      <c r="AI22" s="18" t="e">
        <f t="shared" si="23"/>
        <v>#REF!</v>
      </c>
      <c r="AJ22" s="18" t="e">
        <f t="shared" si="23"/>
        <v>#REF!</v>
      </c>
      <c r="AK22" s="18" t="e">
        <f t="shared" si="23"/>
        <v>#REF!</v>
      </c>
      <c r="AL22" s="18" t="e">
        <f t="shared" si="23"/>
        <v>#REF!</v>
      </c>
      <c r="AM22" s="27"/>
      <c r="AN22" s="18" t="e">
        <f t="shared" ref="AN22:BE22" si="24">AN9/AN8-1</f>
        <v>#REF!</v>
      </c>
      <c r="AO22" s="18" t="e">
        <f t="shared" si="24"/>
        <v>#REF!</v>
      </c>
      <c r="AP22" s="18" t="e">
        <f t="shared" si="24"/>
        <v>#REF!</v>
      </c>
      <c r="AQ22" s="18" t="e">
        <f t="shared" si="24"/>
        <v>#REF!</v>
      </c>
      <c r="AR22" s="18" t="e">
        <f t="shared" si="24"/>
        <v>#REF!</v>
      </c>
      <c r="AS22" s="18" t="e">
        <f t="shared" si="24"/>
        <v>#REF!</v>
      </c>
      <c r="AT22" s="18" t="e">
        <f t="shared" si="24"/>
        <v>#REF!</v>
      </c>
      <c r="AU22" s="18" t="e">
        <f t="shared" si="24"/>
        <v>#REF!</v>
      </c>
      <c r="AV22" s="18" t="e">
        <f t="shared" si="24"/>
        <v>#REF!</v>
      </c>
      <c r="AW22" s="18" t="e">
        <f t="shared" si="24"/>
        <v>#REF!</v>
      </c>
      <c r="AX22" s="18" t="e">
        <f t="shared" si="24"/>
        <v>#REF!</v>
      </c>
      <c r="AY22" s="18" t="e">
        <f t="shared" si="24"/>
        <v>#REF!</v>
      </c>
      <c r="AZ22" s="18" t="e">
        <f t="shared" si="24"/>
        <v>#REF!</v>
      </c>
      <c r="BA22" s="18" t="e">
        <f t="shared" si="24"/>
        <v>#REF!</v>
      </c>
      <c r="BB22" s="18" t="e">
        <f t="shared" si="24"/>
        <v>#REF!</v>
      </c>
      <c r="BC22" s="18" t="e">
        <f t="shared" si="24"/>
        <v>#REF!</v>
      </c>
      <c r="BD22" s="18" t="e">
        <f t="shared" si="24"/>
        <v>#REF!</v>
      </c>
      <c r="BE22" s="18" t="e">
        <f t="shared" si="24"/>
        <v>#REF!</v>
      </c>
    </row>
    <row r="23" spans="1:57" x14ac:dyDescent="0.2">
      <c r="A23" s="34">
        <f t="shared" si="9"/>
        <v>2023</v>
      </c>
      <c r="B23" s="23">
        <f t="shared" si="10"/>
        <v>4.7755799453672587E-2</v>
      </c>
      <c r="C23" s="23">
        <f t="shared" si="10"/>
        <v>8.9079453355604965E-3</v>
      </c>
      <c r="D23" s="23">
        <f t="shared" si="10"/>
        <v>3.8504854974842573E-2</v>
      </c>
      <c r="E23" s="23">
        <f t="shared" si="10"/>
        <v>-4.2843233077417553E-3</v>
      </c>
      <c r="F23" s="23">
        <f t="shared" si="10"/>
        <v>-1.3075790218813887E-2</v>
      </c>
      <c r="H23" s="23">
        <f t="shared" si="11"/>
        <v>4.3986520502399484E-2</v>
      </c>
      <c r="I23" s="23">
        <f t="shared" si="11"/>
        <v>2.3528715243628096E-3</v>
      </c>
      <c r="J23" s="23">
        <f t="shared" si="11"/>
        <v>4.1535920293938933E-2</v>
      </c>
      <c r="K23" s="23">
        <f t="shared" si="11"/>
        <v>1.808797533723161E-2</v>
      </c>
      <c r="L23" s="23">
        <f t="shared" si="11"/>
        <v>1.5698168040301885E-2</v>
      </c>
      <c r="N23" s="23">
        <f t="shared" si="12"/>
        <v>4.4691547432535783E-2</v>
      </c>
      <c r="O23" s="23">
        <f t="shared" si="12"/>
        <v>7.9574942040105956E-3</v>
      </c>
      <c r="P23" s="23">
        <f t="shared" si="12"/>
        <v>3.6444049912575327E-2</v>
      </c>
      <c r="Q23" s="23">
        <f t="shared" si="12"/>
        <v>1.3814774559945953E-2</v>
      </c>
      <c r="R23" s="23">
        <f t="shared" si="12"/>
        <v>5.8110390464043427E-3</v>
      </c>
      <c r="T23" s="35"/>
      <c r="U23" s="16" t="e">
        <f t="shared" ref="U23:AL23" si="25">U10/U9-1</f>
        <v>#REF!</v>
      </c>
      <c r="V23" s="16" t="e">
        <f t="shared" si="25"/>
        <v>#REF!</v>
      </c>
      <c r="W23" s="16" t="e">
        <f t="shared" si="25"/>
        <v>#REF!</v>
      </c>
      <c r="X23" s="16" t="e">
        <f t="shared" si="25"/>
        <v>#REF!</v>
      </c>
      <c r="Y23" s="16" t="e">
        <f t="shared" si="25"/>
        <v>#REF!</v>
      </c>
      <c r="Z23" s="16" t="e">
        <f t="shared" si="25"/>
        <v>#REF!</v>
      </c>
      <c r="AA23" s="16" t="e">
        <f t="shared" si="25"/>
        <v>#REF!</v>
      </c>
      <c r="AB23" s="16" t="e">
        <f t="shared" si="25"/>
        <v>#REF!</v>
      </c>
      <c r="AC23" s="16" t="e">
        <f t="shared" si="25"/>
        <v>#REF!</v>
      </c>
      <c r="AD23" s="16" t="e">
        <f t="shared" si="25"/>
        <v>#REF!</v>
      </c>
      <c r="AE23" s="16" t="e">
        <f t="shared" si="25"/>
        <v>#REF!</v>
      </c>
      <c r="AF23" s="16" t="e">
        <f t="shared" si="25"/>
        <v>#REF!</v>
      </c>
      <c r="AG23" s="16" t="e">
        <f t="shared" si="25"/>
        <v>#REF!</v>
      </c>
      <c r="AH23" s="16" t="e">
        <f t="shared" si="25"/>
        <v>#REF!</v>
      </c>
      <c r="AI23" s="16" t="e">
        <f t="shared" si="25"/>
        <v>#REF!</v>
      </c>
      <c r="AJ23" s="16" t="e">
        <f t="shared" si="25"/>
        <v>#REF!</v>
      </c>
      <c r="AK23" s="16" t="e">
        <f t="shared" si="25"/>
        <v>#REF!</v>
      </c>
      <c r="AL23" s="16" t="e">
        <f t="shared" si="25"/>
        <v>#REF!</v>
      </c>
      <c r="AM23" s="25"/>
      <c r="AN23" s="16" t="e">
        <f t="shared" ref="AN23:BE23" si="26">AN10/AN9-1</f>
        <v>#REF!</v>
      </c>
      <c r="AO23" s="16" t="e">
        <f t="shared" si="26"/>
        <v>#REF!</v>
      </c>
      <c r="AP23" s="16" t="e">
        <f t="shared" si="26"/>
        <v>#REF!</v>
      </c>
      <c r="AQ23" s="16" t="e">
        <f t="shared" si="26"/>
        <v>#REF!</v>
      </c>
      <c r="AR23" s="16" t="e">
        <f t="shared" si="26"/>
        <v>#REF!</v>
      </c>
      <c r="AS23" s="16" t="e">
        <f t="shared" si="26"/>
        <v>#REF!</v>
      </c>
      <c r="AT23" s="16" t="e">
        <f t="shared" si="26"/>
        <v>#REF!</v>
      </c>
      <c r="AU23" s="16" t="e">
        <f t="shared" si="26"/>
        <v>#REF!</v>
      </c>
      <c r="AV23" s="16" t="e">
        <f t="shared" si="26"/>
        <v>#REF!</v>
      </c>
      <c r="AW23" s="16" t="e">
        <f t="shared" si="26"/>
        <v>#REF!</v>
      </c>
      <c r="AX23" s="16" t="e">
        <f t="shared" si="26"/>
        <v>#REF!</v>
      </c>
      <c r="AY23" s="16" t="e">
        <f t="shared" si="26"/>
        <v>#REF!</v>
      </c>
      <c r="AZ23" s="16" t="e">
        <f t="shared" si="26"/>
        <v>#REF!</v>
      </c>
      <c r="BA23" s="16" t="e">
        <f t="shared" si="26"/>
        <v>#REF!</v>
      </c>
      <c r="BB23" s="16" t="e">
        <f t="shared" si="26"/>
        <v>#REF!</v>
      </c>
      <c r="BC23" s="16" t="e">
        <f t="shared" si="26"/>
        <v>#REF!</v>
      </c>
      <c r="BD23" s="16" t="e">
        <f t="shared" si="26"/>
        <v>#REF!</v>
      </c>
      <c r="BE23" s="16" t="e">
        <f t="shared" si="26"/>
        <v>#REF!</v>
      </c>
    </row>
    <row r="24" spans="1:57" x14ac:dyDescent="0.2">
      <c r="A24" s="34">
        <f t="shared" si="9"/>
        <v>2024</v>
      </c>
      <c r="B24" s="23">
        <f t="shared" si="10"/>
        <v>6.012350616301898E-3</v>
      </c>
      <c r="C24" s="23">
        <f t="shared" si="10"/>
        <v>9.8950830362645181E-3</v>
      </c>
      <c r="D24" s="23">
        <f t="shared" si="10"/>
        <v>-3.8446889040090193E-3</v>
      </c>
      <c r="E24" s="23">
        <f t="shared" si="10"/>
        <v>6.012350616301898E-3</v>
      </c>
      <c r="F24" s="23">
        <f t="shared" si="10"/>
        <v>-3.8446889040090193E-3</v>
      </c>
      <c r="H24" s="23">
        <f t="shared" si="11"/>
        <v>2.6311918004527923E-2</v>
      </c>
      <c r="I24" s="23">
        <f t="shared" si="11"/>
        <v>4.8475682758692962E-3</v>
      </c>
      <c r="J24" s="23">
        <f t="shared" si="11"/>
        <v>2.1360801783585348E-2</v>
      </c>
      <c r="K24" s="23">
        <f t="shared" si="11"/>
        <v>2.6311918004527923E-2</v>
      </c>
      <c r="L24" s="23">
        <f t="shared" si="11"/>
        <v>2.1360801783585348E-2</v>
      </c>
      <c r="N24" s="23">
        <f t="shared" si="12"/>
        <v>2.2503836789237175E-2</v>
      </c>
      <c r="O24" s="23">
        <f t="shared" si="12"/>
        <v>9.1672894498893154E-3</v>
      </c>
      <c r="P24" s="23">
        <f t="shared" si="12"/>
        <v>1.3215397961043429E-2</v>
      </c>
      <c r="Q24" s="23">
        <f t="shared" si="12"/>
        <v>2.2503836789237175E-2</v>
      </c>
      <c r="R24" s="23">
        <f t="shared" si="12"/>
        <v>1.3215397961043429E-2</v>
      </c>
      <c r="T24" s="35"/>
      <c r="U24" s="16" t="e">
        <f t="shared" ref="U24:AL24" si="27">U11/U10-1</f>
        <v>#REF!</v>
      </c>
      <c r="V24" s="16" t="e">
        <f t="shared" si="27"/>
        <v>#REF!</v>
      </c>
      <c r="W24" s="16" t="e">
        <f t="shared" si="27"/>
        <v>#REF!</v>
      </c>
      <c r="X24" s="16" t="e">
        <f t="shared" si="27"/>
        <v>#REF!</v>
      </c>
      <c r="Y24" s="16" t="e">
        <f t="shared" si="27"/>
        <v>#REF!</v>
      </c>
      <c r="Z24" s="16" t="e">
        <f t="shared" si="27"/>
        <v>#REF!</v>
      </c>
      <c r="AA24" s="16" t="e">
        <f t="shared" si="27"/>
        <v>#REF!</v>
      </c>
      <c r="AB24" s="16" t="e">
        <f t="shared" si="27"/>
        <v>#REF!</v>
      </c>
      <c r="AC24" s="16" t="e">
        <f t="shared" si="27"/>
        <v>#REF!</v>
      </c>
      <c r="AD24" s="16" t="e">
        <f t="shared" si="27"/>
        <v>#REF!</v>
      </c>
      <c r="AE24" s="16" t="e">
        <f t="shared" si="27"/>
        <v>#REF!</v>
      </c>
      <c r="AF24" s="16" t="e">
        <f t="shared" si="27"/>
        <v>#REF!</v>
      </c>
      <c r="AG24" s="16" t="e">
        <f t="shared" si="27"/>
        <v>#REF!</v>
      </c>
      <c r="AH24" s="16" t="e">
        <f t="shared" si="27"/>
        <v>#REF!</v>
      </c>
      <c r="AI24" s="16" t="e">
        <f t="shared" si="27"/>
        <v>#REF!</v>
      </c>
      <c r="AJ24" s="16" t="e">
        <f t="shared" si="27"/>
        <v>#REF!</v>
      </c>
      <c r="AK24" s="16" t="e">
        <f t="shared" si="27"/>
        <v>#REF!</v>
      </c>
      <c r="AL24" s="16" t="e">
        <f t="shared" si="27"/>
        <v>#REF!</v>
      </c>
      <c r="AM24" s="25"/>
      <c r="AN24" s="16" t="e">
        <f t="shared" ref="AN24:BE24" si="28">AN11/AN10-1</f>
        <v>#REF!</v>
      </c>
      <c r="AO24" s="16" t="e">
        <f t="shared" si="28"/>
        <v>#REF!</v>
      </c>
      <c r="AP24" s="16" t="e">
        <f t="shared" si="28"/>
        <v>#REF!</v>
      </c>
      <c r="AQ24" s="16" t="e">
        <f t="shared" si="28"/>
        <v>#REF!</v>
      </c>
      <c r="AR24" s="16" t="e">
        <f t="shared" si="28"/>
        <v>#REF!</v>
      </c>
      <c r="AS24" s="16" t="e">
        <f t="shared" si="28"/>
        <v>#REF!</v>
      </c>
      <c r="AT24" s="16" t="e">
        <f t="shared" si="28"/>
        <v>#REF!</v>
      </c>
      <c r="AU24" s="16" t="e">
        <f t="shared" si="28"/>
        <v>#REF!</v>
      </c>
      <c r="AV24" s="16" t="e">
        <f t="shared" si="28"/>
        <v>#REF!</v>
      </c>
      <c r="AW24" s="16" t="e">
        <f t="shared" si="28"/>
        <v>#REF!</v>
      </c>
      <c r="AX24" s="16" t="e">
        <f t="shared" si="28"/>
        <v>#REF!</v>
      </c>
      <c r="AY24" s="16" t="e">
        <f t="shared" si="28"/>
        <v>#REF!</v>
      </c>
      <c r="AZ24" s="16" t="e">
        <f t="shared" si="28"/>
        <v>#REF!</v>
      </c>
      <c r="BA24" s="16" t="e">
        <f t="shared" si="28"/>
        <v>#REF!</v>
      </c>
      <c r="BB24" s="16" t="e">
        <f t="shared" si="28"/>
        <v>#REF!</v>
      </c>
      <c r="BC24" s="16" t="e">
        <f t="shared" si="28"/>
        <v>#REF!</v>
      </c>
      <c r="BD24" s="16" t="e">
        <f t="shared" si="28"/>
        <v>#REF!</v>
      </c>
      <c r="BE24" s="16" t="e">
        <f t="shared" si="28"/>
        <v>#REF!</v>
      </c>
    </row>
    <row r="25" spans="1:57" x14ac:dyDescent="0.2">
      <c r="A25" s="34">
        <f t="shared" si="9"/>
        <v>2025</v>
      </c>
      <c r="B25" s="23">
        <f t="shared" si="10"/>
        <v>3.8167805971509594E-3</v>
      </c>
      <c r="C25" s="23">
        <f t="shared" si="10"/>
        <v>1.0172280177390025E-2</v>
      </c>
      <c r="D25" s="23">
        <f t="shared" si="10"/>
        <v>-6.2915006726603773E-3</v>
      </c>
      <c r="E25" s="23">
        <f t="shared" si="10"/>
        <v>3.8167805971509594E-3</v>
      </c>
      <c r="F25" s="23">
        <f t="shared" si="10"/>
        <v>-6.2915006726603773E-3</v>
      </c>
      <c r="H25" s="23">
        <f t="shared" si="11"/>
        <v>3.8918983339715219E-3</v>
      </c>
      <c r="I25" s="23">
        <f t="shared" si="11"/>
        <v>3.9435287505467098E-3</v>
      </c>
      <c r="J25" s="23">
        <f t="shared" si="11"/>
        <v>-5.1427610315180061E-5</v>
      </c>
      <c r="K25" s="23">
        <f t="shared" si="11"/>
        <v>3.8918983339715219E-3</v>
      </c>
      <c r="L25" s="23">
        <f t="shared" si="11"/>
        <v>-5.1427610315180061E-5</v>
      </c>
      <c r="N25" s="23">
        <f t="shared" si="12"/>
        <v>3.8780339594841617E-3</v>
      </c>
      <c r="O25" s="23">
        <f t="shared" si="12"/>
        <v>9.2780102080365356E-3</v>
      </c>
      <c r="P25" s="23">
        <f t="shared" si="12"/>
        <v>-5.3503357785822381E-3</v>
      </c>
      <c r="Q25" s="23">
        <f t="shared" si="12"/>
        <v>3.8780339594841617E-3</v>
      </c>
      <c r="R25" s="23">
        <f t="shared" si="12"/>
        <v>-5.3503357785822381E-3</v>
      </c>
      <c r="T25" s="35"/>
      <c r="U25" s="16" t="e">
        <f t="shared" ref="U25:AL25" si="29">U12/U11-1</f>
        <v>#REF!</v>
      </c>
      <c r="V25" s="16" t="e">
        <f t="shared" si="29"/>
        <v>#REF!</v>
      </c>
      <c r="W25" s="16" t="e">
        <f t="shared" si="29"/>
        <v>#REF!</v>
      </c>
      <c r="X25" s="16" t="e">
        <f t="shared" si="29"/>
        <v>#REF!</v>
      </c>
      <c r="Y25" s="16" t="e">
        <f t="shared" si="29"/>
        <v>#REF!</v>
      </c>
      <c r="Z25" s="16" t="e">
        <f t="shared" si="29"/>
        <v>#REF!</v>
      </c>
      <c r="AA25" s="16" t="e">
        <f t="shared" si="29"/>
        <v>#REF!</v>
      </c>
      <c r="AB25" s="16" t="e">
        <f t="shared" si="29"/>
        <v>#REF!</v>
      </c>
      <c r="AC25" s="16" t="e">
        <f t="shared" si="29"/>
        <v>#REF!</v>
      </c>
      <c r="AD25" s="16" t="e">
        <f t="shared" si="29"/>
        <v>#REF!</v>
      </c>
      <c r="AE25" s="16" t="e">
        <f t="shared" si="29"/>
        <v>#REF!</v>
      </c>
      <c r="AF25" s="16" t="e">
        <f t="shared" si="29"/>
        <v>#REF!</v>
      </c>
      <c r="AG25" s="16" t="e">
        <f t="shared" si="29"/>
        <v>#REF!</v>
      </c>
      <c r="AH25" s="16" t="e">
        <f t="shared" si="29"/>
        <v>#REF!</v>
      </c>
      <c r="AI25" s="16" t="e">
        <f t="shared" si="29"/>
        <v>#REF!</v>
      </c>
      <c r="AJ25" s="16" t="e">
        <f t="shared" si="29"/>
        <v>#REF!</v>
      </c>
      <c r="AK25" s="16" t="e">
        <f t="shared" si="29"/>
        <v>#REF!</v>
      </c>
      <c r="AL25" s="16" t="e">
        <f t="shared" si="29"/>
        <v>#REF!</v>
      </c>
      <c r="AM25" s="25"/>
      <c r="AN25" s="16" t="e">
        <f t="shared" ref="AN25:BE25" si="30">AN12/AN11-1</f>
        <v>#REF!</v>
      </c>
      <c r="AO25" s="16" t="e">
        <f t="shared" si="30"/>
        <v>#REF!</v>
      </c>
      <c r="AP25" s="16" t="e">
        <f t="shared" si="30"/>
        <v>#REF!</v>
      </c>
      <c r="AQ25" s="16" t="e">
        <f t="shared" si="30"/>
        <v>#REF!</v>
      </c>
      <c r="AR25" s="16" t="e">
        <f t="shared" si="30"/>
        <v>#REF!</v>
      </c>
      <c r="AS25" s="16" t="e">
        <f t="shared" si="30"/>
        <v>#REF!</v>
      </c>
      <c r="AT25" s="16" t="e">
        <f t="shared" si="30"/>
        <v>#REF!</v>
      </c>
      <c r="AU25" s="16" t="e">
        <f t="shared" si="30"/>
        <v>#REF!</v>
      </c>
      <c r="AV25" s="16" t="e">
        <f t="shared" si="30"/>
        <v>#REF!</v>
      </c>
      <c r="AW25" s="16" t="e">
        <f t="shared" si="30"/>
        <v>#REF!</v>
      </c>
      <c r="AX25" s="16" t="e">
        <f t="shared" si="30"/>
        <v>#REF!</v>
      </c>
      <c r="AY25" s="16" t="e">
        <f t="shared" si="30"/>
        <v>#REF!</v>
      </c>
      <c r="AZ25" s="16" t="e">
        <f t="shared" si="30"/>
        <v>#REF!</v>
      </c>
      <c r="BA25" s="16" t="e">
        <f t="shared" si="30"/>
        <v>#REF!</v>
      </c>
      <c r="BB25" s="16" t="e">
        <f t="shared" si="30"/>
        <v>#REF!</v>
      </c>
      <c r="BC25" s="16" t="e">
        <f t="shared" si="30"/>
        <v>#REF!</v>
      </c>
      <c r="BD25" s="16" t="e">
        <f t="shared" si="30"/>
        <v>#REF!</v>
      </c>
      <c r="BE25" s="16" t="e">
        <f t="shared" si="30"/>
        <v>#REF!</v>
      </c>
    </row>
    <row r="26" spans="1:57" x14ac:dyDescent="0.2">
      <c r="A26" s="34">
        <f t="shared" si="9"/>
        <v>2026</v>
      </c>
      <c r="B26" s="23">
        <f t="shared" si="10"/>
        <v>5.6865097834064571E-3</v>
      </c>
      <c r="C26" s="23">
        <f t="shared" si="10"/>
        <v>1.0624781505939263E-2</v>
      </c>
      <c r="D26" s="23">
        <f t="shared" si="10"/>
        <v>-4.8863552654767606E-3</v>
      </c>
      <c r="E26" s="23">
        <f t="shared" si="10"/>
        <v>5.6865097834064571E-3</v>
      </c>
      <c r="F26" s="23">
        <f t="shared" si="10"/>
        <v>-4.8863552654767606E-3</v>
      </c>
      <c r="H26" s="23">
        <f t="shared" si="11"/>
        <v>1.8524251259794955E-3</v>
      </c>
      <c r="I26" s="23">
        <f t="shared" si="11"/>
        <v>3.0664167761498273E-3</v>
      </c>
      <c r="J26" s="23">
        <f t="shared" si="11"/>
        <v>-1.2102804259682687E-3</v>
      </c>
      <c r="K26" s="23">
        <f t="shared" si="11"/>
        <v>1.8524251259794955E-3</v>
      </c>
      <c r="L26" s="23">
        <f t="shared" si="11"/>
        <v>-1.2102804259682687E-3</v>
      </c>
      <c r="N26" s="23">
        <f t="shared" si="12"/>
        <v>2.5600335321771528E-3</v>
      </c>
      <c r="O26" s="23">
        <f t="shared" si="12"/>
        <v>9.5453527939084459E-3</v>
      </c>
      <c r="P26" s="23">
        <f t="shared" si="12"/>
        <v>-6.9192723659212696E-3</v>
      </c>
      <c r="Q26" s="23">
        <f t="shared" si="12"/>
        <v>2.5600335321771528E-3</v>
      </c>
      <c r="R26" s="23">
        <f t="shared" si="12"/>
        <v>-6.9192723659212696E-3</v>
      </c>
      <c r="T26" s="35"/>
      <c r="U26" s="16" t="e">
        <f t="shared" ref="U26:AL26" si="31">U13/U12-1</f>
        <v>#REF!</v>
      </c>
      <c r="V26" s="16" t="e">
        <f t="shared" si="31"/>
        <v>#REF!</v>
      </c>
      <c r="W26" s="16" t="e">
        <f t="shared" si="31"/>
        <v>#REF!</v>
      </c>
      <c r="X26" s="16" t="e">
        <f t="shared" si="31"/>
        <v>#REF!</v>
      </c>
      <c r="Y26" s="16" t="e">
        <f t="shared" si="31"/>
        <v>#REF!</v>
      </c>
      <c r="Z26" s="16" t="e">
        <f t="shared" si="31"/>
        <v>#REF!</v>
      </c>
      <c r="AA26" s="16" t="e">
        <f t="shared" si="31"/>
        <v>#REF!</v>
      </c>
      <c r="AB26" s="16" t="e">
        <f t="shared" si="31"/>
        <v>#REF!</v>
      </c>
      <c r="AC26" s="16" t="e">
        <f t="shared" si="31"/>
        <v>#REF!</v>
      </c>
      <c r="AD26" s="16" t="e">
        <f t="shared" si="31"/>
        <v>#REF!</v>
      </c>
      <c r="AE26" s="16" t="e">
        <f t="shared" si="31"/>
        <v>#REF!</v>
      </c>
      <c r="AF26" s="16" t="e">
        <f t="shared" si="31"/>
        <v>#REF!</v>
      </c>
      <c r="AG26" s="16" t="e">
        <f t="shared" si="31"/>
        <v>#REF!</v>
      </c>
      <c r="AH26" s="16" t="e">
        <f t="shared" si="31"/>
        <v>#REF!</v>
      </c>
      <c r="AI26" s="16" t="e">
        <f t="shared" si="31"/>
        <v>#REF!</v>
      </c>
      <c r="AJ26" s="16" t="e">
        <f t="shared" si="31"/>
        <v>#REF!</v>
      </c>
      <c r="AK26" s="16" t="e">
        <f t="shared" si="31"/>
        <v>#REF!</v>
      </c>
      <c r="AL26" s="16" t="e">
        <f t="shared" si="31"/>
        <v>#REF!</v>
      </c>
      <c r="AM26" s="25"/>
      <c r="AN26" s="16" t="e">
        <f t="shared" ref="AN26:BE26" si="32">AN13/AN12-1</f>
        <v>#REF!</v>
      </c>
      <c r="AO26" s="16" t="e">
        <f t="shared" si="32"/>
        <v>#REF!</v>
      </c>
      <c r="AP26" s="16" t="e">
        <f t="shared" si="32"/>
        <v>#REF!</v>
      </c>
      <c r="AQ26" s="16" t="e">
        <f t="shared" si="32"/>
        <v>#REF!</v>
      </c>
      <c r="AR26" s="16" t="e">
        <f t="shared" si="32"/>
        <v>#REF!</v>
      </c>
      <c r="AS26" s="16" t="e">
        <f t="shared" si="32"/>
        <v>#REF!</v>
      </c>
      <c r="AT26" s="16" t="e">
        <f t="shared" si="32"/>
        <v>#REF!</v>
      </c>
      <c r="AU26" s="16" t="e">
        <f t="shared" si="32"/>
        <v>#REF!</v>
      </c>
      <c r="AV26" s="16" t="e">
        <f t="shared" si="32"/>
        <v>#REF!</v>
      </c>
      <c r="AW26" s="16" t="e">
        <f t="shared" si="32"/>
        <v>#REF!</v>
      </c>
      <c r="AX26" s="16" t="e">
        <f t="shared" si="32"/>
        <v>#REF!</v>
      </c>
      <c r="AY26" s="16" t="e">
        <f t="shared" si="32"/>
        <v>#REF!</v>
      </c>
      <c r="AZ26" s="16" t="e">
        <f t="shared" si="32"/>
        <v>#REF!</v>
      </c>
      <c r="BA26" s="16" t="e">
        <f t="shared" si="32"/>
        <v>#REF!</v>
      </c>
      <c r="BB26" s="16" t="e">
        <f t="shared" si="32"/>
        <v>#REF!</v>
      </c>
      <c r="BC26" s="16" t="e">
        <f t="shared" si="32"/>
        <v>#REF!</v>
      </c>
      <c r="BD26" s="16" t="e">
        <f t="shared" si="32"/>
        <v>#REF!</v>
      </c>
      <c r="BE26" s="16" t="e">
        <f t="shared" si="32"/>
        <v>#REF!</v>
      </c>
    </row>
    <row r="27" spans="1:57" ht="13.5" thickBot="1" x14ac:dyDescent="0.25">
      <c r="A27" s="34">
        <f t="shared" si="9"/>
        <v>2027</v>
      </c>
      <c r="B27" s="23">
        <f t="shared" si="10"/>
        <v>5.9081555942381847E-3</v>
      </c>
      <c r="C27" s="23">
        <f t="shared" si="10"/>
        <v>1.0621773949403446E-2</v>
      </c>
      <c r="D27" s="23">
        <f t="shared" si="10"/>
        <v>-4.664077577455239E-3</v>
      </c>
      <c r="E27" s="23">
        <f t="shared" si="10"/>
        <v>5.9081555942381847E-3</v>
      </c>
      <c r="F27" s="23">
        <f t="shared" si="10"/>
        <v>-4.664077577455239E-3</v>
      </c>
      <c r="H27" s="23">
        <f t="shared" si="11"/>
        <v>6.6396629436105137E-4</v>
      </c>
      <c r="I27" s="23">
        <f t="shared" si="11"/>
        <v>3.2226816778293532E-3</v>
      </c>
      <c r="J27" s="23">
        <f t="shared" si="11"/>
        <v>-2.5504959469109245E-3</v>
      </c>
      <c r="K27" s="23">
        <f t="shared" si="11"/>
        <v>6.6396629436105137E-4</v>
      </c>
      <c r="L27" s="23">
        <f t="shared" si="11"/>
        <v>-2.5504959469109245E-3</v>
      </c>
      <c r="N27" s="23">
        <f t="shared" si="12"/>
        <v>1.6348380849240396E-3</v>
      </c>
      <c r="O27" s="23">
        <f t="shared" si="12"/>
        <v>9.5718727777940327E-3</v>
      </c>
      <c r="P27" s="23">
        <f t="shared" si="12"/>
        <v>-7.8617827089731973E-3</v>
      </c>
      <c r="Q27" s="23">
        <f t="shared" si="12"/>
        <v>1.6348380849240396E-3</v>
      </c>
      <c r="R27" s="23">
        <f t="shared" si="12"/>
        <v>-7.8617827089731973E-3</v>
      </c>
      <c r="T27" s="38"/>
      <c r="U27" s="32" t="e">
        <f t="shared" ref="U27:AL27" si="33">U14/U13-1</f>
        <v>#REF!</v>
      </c>
      <c r="V27" s="29" t="e">
        <f t="shared" si="33"/>
        <v>#REF!</v>
      </c>
      <c r="W27" s="29" t="e">
        <f t="shared" si="33"/>
        <v>#REF!</v>
      </c>
      <c r="X27" s="29" t="e">
        <f t="shared" si="33"/>
        <v>#REF!</v>
      </c>
      <c r="Y27" s="29" t="e">
        <f t="shared" si="33"/>
        <v>#REF!</v>
      </c>
      <c r="Z27" s="29" t="e">
        <f t="shared" si="33"/>
        <v>#REF!</v>
      </c>
      <c r="AA27" s="29" t="e">
        <f t="shared" si="33"/>
        <v>#REF!</v>
      </c>
      <c r="AB27" s="29" t="e">
        <f t="shared" si="33"/>
        <v>#REF!</v>
      </c>
      <c r="AC27" s="29" t="e">
        <f t="shared" si="33"/>
        <v>#REF!</v>
      </c>
      <c r="AD27" s="29" t="e">
        <f t="shared" si="33"/>
        <v>#REF!</v>
      </c>
      <c r="AE27" s="29" t="e">
        <f t="shared" si="33"/>
        <v>#REF!</v>
      </c>
      <c r="AF27" s="29" t="e">
        <f t="shared" si="33"/>
        <v>#REF!</v>
      </c>
      <c r="AG27" s="29" t="e">
        <f t="shared" si="33"/>
        <v>#REF!</v>
      </c>
      <c r="AH27" s="29" t="e">
        <f t="shared" si="33"/>
        <v>#REF!</v>
      </c>
      <c r="AI27" s="29" t="e">
        <f t="shared" si="33"/>
        <v>#REF!</v>
      </c>
      <c r="AJ27" s="29" t="e">
        <f t="shared" si="33"/>
        <v>#REF!</v>
      </c>
      <c r="AK27" s="29" t="e">
        <f t="shared" si="33"/>
        <v>#REF!</v>
      </c>
      <c r="AL27" s="33" t="e">
        <f t="shared" si="33"/>
        <v>#REF!</v>
      </c>
      <c r="AM27" s="28"/>
      <c r="AN27" s="32" t="e">
        <f t="shared" ref="AN27:BE27" si="34">AN14/AN13-1</f>
        <v>#REF!</v>
      </c>
      <c r="AO27" s="29" t="e">
        <f t="shared" si="34"/>
        <v>#REF!</v>
      </c>
      <c r="AP27" s="29" t="e">
        <f t="shared" si="34"/>
        <v>#REF!</v>
      </c>
      <c r="AQ27" s="29" t="e">
        <f t="shared" si="34"/>
        <v>#REF!</v>
      </c>
      <c r="AR27" s="29" t="e">
        <f t="shared" si="34"/>
        <v>#REF!</v>
      </c>
      <c r="AS27" s="29" t="e">
        <f t="shared" si="34"/>
        <v>#REF!</v>
      </c>
      <c r="AT27" s="29" t="e">
        <f t="shared" si="34"/>
        <v>#REF!</v>
      </c>
      <c r="AU27" s="29" t="e">
        <f t="shared" si="34"/>
        <v>#REF!</v>
      </c>
      <c r="AV27" s="29" t="e">
        <f t="shared" si="34"/>
        <v>#REF!</v>
      </c>
      <c r="AW27" s="29" t="e">
        <f t="shared" si="34"/>
        <v>#REF!</v>
      </c>
      <c r="AX27" s="29" t="e">
        <f t="shared" si="34"/>
        <v>#REF!</v>
      </c>
      <c r="AY27" s="29" t="e">
        <f t="shared" si="34"/>
        <v>#REF!</v>
      </c>
      <c r="AZ27" s="29" t="e">
        <f t="shared" si="34"/>
        <v>#REF!</v>
      </c>
      <c r="BA27" s="29" t="e">
        <f t="shared" si="34"/>
        <v>#REF!</v>
      </c>
      <c r="BB27" s="29" t="e">
        <f t="shared" si="34"/>
        <v>#REF!</v>
      </c>
      <c r="BC27" s="29" t="e">
        <f t="shared" si="34"/>
        <v>#REF!</v>
      </c>
      <c r="BD27" s="29" t="e">
        <f t="shared" si="34"/>
        <v>#REF!</v>
      </c>
      <c r="BE27" s="29" t="e">
        <f t="shared" si="34"/>
        <v>#REF!</v>
      </c>
    </row>
    <row r="28" spans="1:57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  <c r="T28" s="3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25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x14ac:dyDescent="0.2">
      <c r="A29" s="42" t="s">
        <v>67</v>
      </c>
      <c r="B29" s="24">
        <f>AVERAGE(B17:B22)</f>
        <v>2.5143259246839893E-2</v>
      </c>
      <c r="C29" s="24">
        <f>AVERAGE(C17:C21)</f>
        <v>3.7003634637700067E-4</v>
      </c>
      <c r="D29" s="24">
        <f>AVERAGE(D17:D21)</f>
        <v>4.1482046770707548E-2</v>
      </c>
      <c r="E29" s="24">
        <f>AVERAGE(E17:E21)</f>
        <v>4.6681414062481122E-2</v>
      </c>
      <c r="F29" s="24">
        <f>AVERAGE(F17:F21)</f>
        <v>4.6833886405048507E-2</v>
      </c>
      <c r="H29" s="24">
        <f>AVERAGE(H17:H21)</f>
        <v>-4.2675835835380036E-3</v>
      </c>
      <c r="I29" s="24">
        <f>AVERAGE(I17:I21)</f>
        <v>3.8960768678286241E-3</v>
      </c>
      <c r="J29" s="24">
        <f>AVERAGE(J17:J21)</f>
        <v>-8.1575557604748102E-3</v>
      </c>
      <c r="K29" s="24">
        <f>AVERAGE(K17:K21)</f>
        <v>-3.0968397350467302E-3</v>
      </c>
      <c r="L29" s="24">
        <f>AVERAGE(L17:L21)</f>
        <v>-6.9257526164195225E-3</v>
      </c>
      <c r="N29" s="24">
        <f>AVERAGE(N17:N21)</f>
        <v>3.2489658041062962E-3</v>
      </c>
      <c r="O29" s="24">
        <f>AVERAGE(O17:O21)</f>
        <v>8.680411858320358E-4</v>
      </c>
      <c r="P29" s="24">
        <f>AVERAGE(P17:P21)</f>
        <v>2.4894273300805738E-3</v>
      </c>
      <c r="Q29" s="24">
        <f>AVERAGE(Q17:Q21)</f>
        <v>4.9845205358504561E-3</v>
      </c>
      <c r="R29" s="24">
        <f>AVERAGE(R17:R21)</f>
        <v>4.3905787986656007E-3</v>
      </c>
      <c r="T29" s="35"/>
      <c r="U29" s="16" t="e">
        <f t="shared" ref="U29:AL29" si="35">AVERAGE(U17:U21)</f>
        <v>#REF!</v>
      </c>
      <c r="V29" s="16" t="e">
        <f t="shared" si="35"/>
        <v>#REF!</v>
      </c>
      <c r="W29" s="16" t="e">
        <f t="shared" si="35"/>
        <v>#REF!</v>
      </c>
      <c r="X29" s="16" t="e">
        <f t="shared" si="35"/>
        <v>#REF!</v>
      </c>
      <c r="Y29" s="16" t="e">
        <f t="shared" si="35"/>
        <v>#REF!</v>
      </c>
      <c r="Z29" s="16" t="e">
        <f t="shared" si="35"/>
        <v>#REF!</v>
      </c>
      <c r="AA29" s="16" t="e">
        <f t="shared" si="35"/>
        <v>#REF!</v>
      </c>
      <c r="AB29" s="16" t="e">
        <f t="shared" si="35"/>
        <v>#REF!</v>
      </c>
      <c r="AC29" s="16" t="e">
        <f t="shared" si="35"/>
        <v>#REF!</v>
      </c>
      <c r="AD29" s="16" t="e">
        <f t="shared" si="35"/>
        <v>#REF!</v>
      </c>
      <c r="AE29" s="16" t="e">
        <f t="shared" si="35"/>
        <v>#REF!</v>
      </c>
      <c r="AF29" s="16" t="e">
        <f t="shared" si="35"/>
        <v>#REF!</v>
      </c>
      <c r="AG29" s="16" t="e">
        <f t="shared" si="35"/>
        <v>#REF!</v>
      </c>
      <c r="AH29" s="16" t="e">
        <f t="shared" si="35"/>
        <v>#REF!</v>
      </c>
      <c r="AI29" s="16" t="e">
        <f t="shared" si="35"/>
        <v>#REF!</v>
      </c>
      <c r="AJ29" s="16" t="e">
        <f t="shared" si="35"/>
        <v>#REF!</v>
      </c>
      <c r="AK29" s="16" t="e">
        <f t="shared" si="35"/>
        <v>#REF!</v>
      </c>
      <c r="AL29" s="16" t="e">
        <f t="shared" si="35"/>
        <v>#REF!</v>
      </c>
      <c r="AM29" s="25"/>
      <c r="AN29" s="16" t="e">
        <f t="shared" ref="AN29:BE29" si="36">AVERAGE(AN17:AN21)</f>
        <v>#REF!</v>
      </c>
      <c r="AO29" s="16" t="e">
        <f t="shared" si="36"/>
        <v>#REF!</v>
      </c>
      <c r="AP29" s="16" t="e">
        <f t="shared" si="36"/>
        <v>#REF!</v>
      </c>
      <c r="AQ29" s="16" t="e">
        <f t="shared" si="36"/>
        <v>#REF!</v>
      </c>
      <c r="AR29" s="16" t="e">
        <f t="shared" si="36"/>
        <v>#REF!</v>
      </c>
      <c r="AS29" s="16" t="e">
        <f t="shared" si="36"/>
        <v>#REF!</v>
      </c>
      <c r="AT29" s="16" t="e">
        <f t="shared" si="36"/>
        <v>#REF!</v>
      </c>
      <c r="AU29" s="16" t="e">
        <f t="shared" si="36"/>
        <v>#REF!</v>
      </c>
      <c r="AV29" s="16" t="e">
        <f t="shared" si="36"/>
        <v>#REF!</v>
      </c>
      <c r="AW29" s="16" t="e">
        <f t="shared" si="36"/>
        <v>#REF!</v>
      </c>
      <c r="AX29" s="16" t="e">
        <f t="shared" si="36"/>
        <v>#REF!</v>
      </c>
      <c r="AY29" s="16" t="e">
        <f t="shared" si="36"/>
        <v>#REF!</v>
      </c>
      <c r="AZ29" s="16" t="e">
        <f t="shared" si="36"/>
        <v>#REF!</v>
      </c>
      <c r="BA29" s="16" t="e">
        <f t="shared" si="36"/>
        <v>#REF!</v>
      </c>
      <c r="BB29" s="16" t="e">
        <f t="shared" si="36"/>
        <v>#REF!</v>
      </c>
      <c r="BC29" s="16" t="e">
        <f t="shared" si="36"/>
        <v>#REF!</v>
      </c>
      <c r="BD29" s="16" t="e">
        <f t="shared" si="36"/>
        <v>#REF!</v>
      </c>
      <c r="BE29" s="16" t="e">
        <f t="shared" si="36"/>
        <v>#REF!</v>
      </c>
    </row>
    <row r="30" spans="1:57" x14ac:dyDescent="0.2">
      <c r="A30" s="42" t="s">
        <v>66</v>
      </c>
      <c r="B30" s="24">
        <f>AVERAGE(B23:B27)</f>
        <v>1.3835919208954018E-2</v>
      </c>
      <c r="C30" s="24">
        <f>AVERAGE(C23:C27)</f>
        <v>1.004437280091155E-2</v>
      </c>
      <c r="D30" s="24">
        <f>AVERAGE(D23:D27)</f>
        <v>3.7636465110482352E-3</v>
      </c>
      <c r="E30" s="24">
        <f>AVERAGE(E23:E27)</f>
        <v>3.4278946566711488E-3</v>
      </c>
      <c r="F30" s="24">
        <f>AVERAGE(F23:F27)</f>
        <v>-6.5524825276830571E-3</v>
      </c>
      <c r="H30" s="24">
        <f>AVERAGE(H23:H27)</f>
        <v>1.5341345652247896E-2</v>
      </c>
      <c r="I30" s="24">
        <f>AVERAGE(I23:I27)</f>
        <v>3.4866134009515991E-3</v>
      </c>
      <c r="J30" s="24">
        <f>AVERAGE(J23:J27)</f>
        <v>1.1816903618865981E-2</v>
      </c>
      <c r="K30" s="24">
        <f>AVERAGE(K23:K27)</f>
        <v>1.016163661921432E-2</v>
      </c>
      <c r="L30" s="24">
        <f>AVERAGE(L23:L27)</f>
        <v>6.6493531681385718E-3</v>
      </c>
      <c r="N30" s="24">
        <f>AVERAGE(N23:N27)</f>
        <v>1.5053657959671663E-2</v>
      </c>
      <c r="O30" s="24">
        <f>AVERAGE(O23:O27)</f>
        <v>9.1040038867277844E-3</v>
      </c>
      <c r="P30" s="24">
        <f>AVERAGE(P23:P27)</f>
        <v>5.9056114040284104E-3</v>
      </c>
      <c r="Q30" s="24">
        <f>AVERAGE(Q23:Q27)</f>
        <v>8.878303385153696E-3</v>
      </c>
      <c r="R30" s="24">
        <f>AVERAGE(R23:R27)</f>
        <v>-2.2099076920578664E-4</v>
      </c>
      <c r="T30" s="35"/>
      <c r="U30" s="16" t="e">
        <f t="shared" ref="U30:AL30" si="37">AVERAGE(U23:U27)</f>
        <v>#REF!</v>
      </c>
      <c r="V30" s="16" t="e">
        <f t="shared" si="37"/>
        <v>#REF!</v>
      </c>
      <c r="W30" s="16" t="e">
        <f t="shared" si="37"/>
        <v>#REF!</v>
      </c>
      <c r="X30" s="16" t="e">
        <f t="shared" si="37"/>
        <v>#REF!</v>
      </c>
      <c r="Y30" s="16" t="e">
        <f t="shared" si="37"/>
        <v>#REF!</v>
      </c>
      <c r="Z30" s="16" t="e">
        <f t="shared" si="37"/>
        <v>#REF!</v>
      </c>
      <c r="AA30" s="16" t="e">
        <f t="shared" si="37"/>
        <v>#REF!</v>
      </c>
      <c r="AB30" s="16" t="e">
        <f t="shared" si="37"/>
        <v>#REF!</v>
      </c>
      <c r="AC30" s="16" t="e">
        <f t="shared" si="37"/>
        <v>#REF!</v>
      </c>
      <c r="AD30" s="16" t="e">
        <f t="shared" si="37"/>
        <v>#REF!</v>
      </c>
      <c r="AE30" s="16" t="e">
        <f t="shared" si="37"/>
        <v>#REF!</v>
      </c>
      <c r="AF30" s="16" t="e">
        <f t="shared" si="37"/>
        <v>#REF!</v>
      </c>
      <c r="AG30" s="16" t="e">
        <f t="shared" si="37"/>
        <v>#REF!</v>
      </c>
      <c r="AH30" s="16" t="e">
        <f t="shared" si="37"/>
        <v>#REF!</v>
      </c>
      <c r="AI30" s="16" t="e">
        <f t="shared" si="37"/>
        <v>#REF!</v>
      </c>
      <c r="AJ30" s="16" t="e">
        <f t="shared" si="37"/>
        <v>#REF!</v>
      </c>
      <c r="AK30" s="16" t="e">
        <f t="shared" si="37"/>
        <v>#REF!</v>
      </c>
      <c r="AL30" s="16" t="e">
        <f t="shared" si="37"/>
        <v>#REF!</v>
      </c>
      <c r="AM30" s="25"/>
      <c r="AN30" s="16" t="e">
        <f t="shared" ref="AN30:BE30" si="38">AVERAGE(AN23:AN27)</f>
        <v>#REF!</v>
      </c>
      <c r="AO30" s="16" t="e">
        <f t="shared" si="38"/>
        <v>#REF!</v>
      </c>
      <c r="AP30" s="16" t="e">
        <f t="shared" si="38"/>
        <v>#REF!</v>
      </c>
      <c r="AQ30" s="16" t="e">
        <f t="shared" si="38"/>
        <v>#REF!</v>
      </c>
      <c r="AR30" s="16" t="e">
        <f t="shared" si="38"/>
        <v>#REF!</v>
      </c>
      <c r="AS30" s="16" t="e">
        <f t="shared" si="38"/>
        <v>#REF!</v>
      </c>
      <c r="AT30" s="16" t="e">
        <f t="shared" si="38"/>
        <v>#REF!</v>
      </c>
      <c r="AU30" s="16" t="e">
        <f t="shared" si="38"/>
        <v>#REF!</v>
      </c>
      <c r="AV30" s="16" t="e">
        <f t="shared" si="38"/>
        <v>#REF!</v>
      </c>
      <c r="AW30" s="16" t="e">
        <f t="shared" si="38"/>
        <v>#REF!</v>
      </c>
      <c r="AX30" s="16" t="e">
        <f t="shared" si="38"/>
        <v>#REF!</v>
      </c>
      <c r="AY30" s="16" t="e">
        <f t="shared" si="38"/>
        <v>#REF!</v>
      </c>
      <c r="AZ30" s="16" t="e">
        <f t="shared" si="38"/>
        <v>#REF!</v>
      </c>
      <c r="BA30" s="16" t="e">
        <f t="shared" si="38"/>
        <v>#REF!</v>
      </c>
      <c r="BB30" s="16" t="e">
        <f t="shared" si="38"/>
        <v>#REF!</v>
      </c>
      <c r="BC30" s="16" t="e">
        <f t="shared" si="38"/>
        <v>#REF!</v>
      </c>
      <c r="BD30" s="16" t="e">
        <f t="shared" si="38"/>
        <v>#REF!</v>
      </c>
      <c r="BE30" s="16" t="e">
        <f t="shared" si="38"/>
        <v>#REF!</v>
      </c>
    </row>
    <row r="31" spans="1:57" x14ac:dyDescent="0.2">
      <c r="B31" s="24"/>
    </row>
  </sheetData>
  <mergeCells count="5">
    <mergeCell ref="AN1:BE1"/>
    <mergeCell ref="B1:F1"/>
    <mergeCell ref="H1:L1"/>
    <mergeCell ref="N1:R1"/>
    <mergeCell ref="U1:AL1"/>
  </mergeCells>
  <pageMargins left="0.7" right="0.7" top="0.75" bottom="0.75" header="0.3" footer="0.3"/>
  <pageSetup orientation="portrait" horizontalDpi="4294967293" verticalDpi="4294967293" r:id="rId1"/>
  <ignoredErrors>
    <ignoredError sqref="P3:P14" 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5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A6" sqref="A6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2011</v>
      </c>
      <c r="B2" s="2">
        <v>1</v>
      </c>
      <c r="C2" s="14">
        <v>395804</v>
      </c>
      <c r="D2" s="14"/>
      <c r="E2" s="14">
        <v>7235</v>
      </c>
      <c r="F2" s="14">
        <v>1558217</v>
      </c>
      <c r="G2" s="14"/>
      <c r="H2" s="14">
        <v>1664</v>
      </c>
    </row>
    <row r="3" spans="1:8" x14ac:dyDescent="0.2">
      <c r="A3" s="2">
        <v>2011</v>
      </c>
      <c r="B3" s="2">
        <v>2</v>
      </c>
      <c r="C3" s="14">
        <v>342160</v>
      </c>
      <c r="D3" s="14"/>
      <c r="E3" s="14">
        <v>7150</v>
      </c>
      <c r="F3" s="14">
        <v>1492418</v>
      </c>
      <c r="G3" s="14"/>
      <c r="H3" s="14">
        <v>1661</v>
      </c>
    </row>
    <row r="4" spans="1:8" x14ac:dyDescent="0.2">
      <c r="A4" s="2">
        <v>2011</v>
      </c>
      <c r="B4" s="2">
        <v>3</v>
      </c>
      <c r="C4" s="14">
        <v>302582</v>
      </c>
      <c r="D4" s="14"/>
      <c r="E4" s="14">
        <v>7149</v>
      </c>
      <c r="F4" s="14">
        <v>1324768</v>
      </c>
      <c r="G4" s="14"/>
      <c r="H4" s="14">
        <v>1671</v>
      </c>
    </row>
    <row r="5" spans="1:8" x14ac:dyDescent="0.2">
      <c r="A5" s="2">
        <v>2011</v>
      </c>
      <c r="B5" s="2">
        <v>4</v>
      </c>
      <c r="C5" s="14">
        <v>347108</v>
      </c>
      <c r="D5" s="14"/>
      <c r="E5" s="14">
        <v>7226</v>
      </c>
      <c r="F5" s="14">
        <v>1539577</v>
      </c>
      <c r="G5" s="14"/>
      <c r="H5" s="14">
        <v>1684</v>
      </c>
    </row>
    <row r="6" spans="1:8" x14ac:dyDescent="0.2">
      <c r="A6" s="2">
        <v>2011</v>
      </c>
      <c r="B6" s="2">
        <v>5</v>
      </c>
      <c r="C6" s="14">
        <v>175419</v>
      </c>
      <c r="D6" s="14"/>
      <c r="E6" s="14">
        <v>7168</v>
      </c>
      <c r="F6" s="14">
        <v>1213970</v>
      </c>
      <c r="G6" s="14"/>
      <c r="H6" s="14">
        <v>1670</v>
      </c>
    </row>
    <row r="7" spans="1:8" x14ac:dyDescent="0.2">
      <c r="A7" s="2">
        <v>2011</v>
      </c>
      <c r="B7" s="2">
        <v>6</v>
      </c>
      <c r="C7" s="14">
        <v>112882</v>
      </c>
      <c r="D7" s="14"/>
      <c r="E7" s="14">
        <v>7204</v>
      </c>
      <c r="F7" s="14">
        <v>1183963</v>
      </c>
      <c r="G7" s="14"/>
      <c r="H7" s="14">
        <v>1669</v>
      </c>
    </row>
    <row r="8" spans="1:8" x14ac:dyDescent="0.2">
      <c r="A8" s="2">
        <v>2014</v>
      </c>
      <c r="B8" s="2">
        <v>1</v>
      </c>
      <c r="C8" s="14">
        <v>422030.2</v>
      </c>
      <c r="D8" s="14">
        <v>454798.83258548367</v>
      </c>
      <c r="E8" s="14">
        <v>8357</v>
      </c>
      <c r="F8" s="14">
        <v>1996719.4</v>
      </c>
      <c r="G8" s="14">
        <v>2091052.68227082</v>
      </c>
      <c r="H8" s="14">
        <v>2011</v>
      </c>
    </row>
    <row r="9" spans="1:8" x14ac:dyDescent="0.2">
      <c r="A9" s="2">
        <v>2014</v>
      </c>
      <c r="B9" s="2">
        <v>2</v>
      </c>
      <c r="C9" s="14">
        <v>333081.90000000008</v>
      </c>
      <c r="D9" s="14">
        <v>342178.80468995945</v>
      </c>
      <c r="E9" s="14">
        <v>8438</v>
      </c>
      <c r="F9" s="14">
        <v>1536447.1</v>
      </c>
      <c r="G9" s="14">
        <v>1562566.5808269973</v>
      </c>
      <c r="H9" s="14">
        <v>2027</v>
      </c>
    </row>
    <row r="10" spans="1:8" x14ac:dyDescent="0.2">
      <c r="A10" s="2">
        <v>2014</v>
      </c>
      <c r="B10" s="2">
        <v>3</v>
      </c>
      <c r="C10" s="14">
        <v>477692</v>
      </c>
      <c r="D10" s="14">
        <v>501018.92626845662</v>
      </c>
      <c r="E10" s="14">
        <v>8551</v>
      </c>
      <c r="F10" s="14">
        <v>2161662.2000000002</v>
      </c>
      <c r="G10" s="14">
        <v>2228942.915128035</v>
      </c>
      <c r="H10" s="14">
        <v>2065</v>
      </c>
    </row>
    <row r="11" spans="1:8" x14ac:dyDescent="0.2">
      <c r="A11" s="2">
        <v>2014</v>
      </c>
      <c r="B11" s="2">
        <v>4</v>
      </c>
      <c r="C11" s="14">
        <v>374081.5</v>
      </c>
      <c r="D11" s="14">
        <v>365989.09119302867</v>
      </c>
      <c r="E11" s="14">
        <v>8613</v>
      </c>
      <c r="F11" s="14">
        <v>1660852.7</v>
      </c>
      <c r="G11" s="14">
        <v>1637593.6813219886</v>
      </c>
      <c r="H11" s="14">
        <v>2074</v>
      </c>
    </row>
    <row r="12" spans="1:8" x14ac:dyDescent="0.2">
      <c r="A12" s="2">
        <v>2014</v>
      </c>
      <c r="B12" s="2">
        <v>5</v>
      </c>
      <c r="C12" s="14">
        <v>252352.00000000003</v>
      </c>
      <c r="D12" s="14">
        <v>248114.69362147496</v>
      </c>
      <c r="E12" s="14">
        <v>8658</v>
      </c>
      <c r="F12" s="14">
        <v>1534296</v>
      </c>
      <c r="G12" s="14">
        <v>1522158.9377733967</v>
      </c>
      <c r="H12" s="14">
        <v>2079</v>
      </c>
    </row>
    <row r="13" spans="1:8" x14ac:dyDescent="0.2">
      <c r="A13" s="2">
        <v>2014</v>
      </c>
      <c r="B13" s="2">
        <v>6</v>
      </c>
      <c r="C13" s="14">
        <v>149286.59999999998</v>
      </c>
      <c r="D13" s="14">
        <v>147816.5483800199</v>
      </c>
      <c r="E13" s="14">
        <v>8809</v>
      </c>
      <c r="F13" s="14">
        <v>1468362.4999999998</v>
      </c>
      <c r="G13" s="14">
        <v>1464182.8397660812</v>
      </c>
      <c r="H13" s="14">
        <v>2101</v>
      </c>
    </row>
    <row r="14" spans="1:8" x14ac:dyDescent="0.2">
      <c r="A14" s="2">
        <v>2014</v>
      </c>
      <c r="B14" s="2">
        <v>7</v>
      </c>
      <c r="C14" s="14">
        <v>90163.8</v>
      </c>
      <c r="D14" s="14">
        <v>91934.946591837914</v>
      </c>
      <c r="E14" s="14">
        <v>8778</v>
      </c>
      <c r="F14" s="14">
        <v>1175580.7000000002</v>
      </c>
      <c r="G14" s="14">
        <v>1180628.9264317593</v>
      </c>
      <c r="H14" s="14">
        <v>2100</v>
      </c>
    </row>
    <row r="15" spans="1:8" x14ac:dyDescent="0.2">
      <c r="A15" s="2">
        <v>2014</v>
      </c>
      <c r="B15" s="2">
        <v>8</v>
      </c>
      <c r="C15" s="14">
        <v>98929.7</v>
      </c>
      <c r="D15" s="14">
        <v>102777.87118242351</v>
      </c>
      <c r="E15" s="14">
        <v>8828</v>
      </c>
      <c r="F15" s="14">
        <v>1453727.4000000001</v>
      </c>
      <c r="G15" s="14">
        <v>1464694.0335944539</v>
      </c>
      <c r="H15" s="14">
        <v>2113</v>
      </c>
    </row>
    <row r="16" spans="1:8" x14ac:dyDescent="0.2">
      <c r="A16" s="2">
        <v>2014</v>
      </c>
      <c r="B16" s="2">
        <v>9</v>
      </c>
      <c r="C16" s="14">
        <v>89620.6</v>
      </c>
      <c r="D16" s="14">
        <v>96216.23136669962</v>
      </c>
      <c r="E16" s="14">
        <v>8930</v>
      </c>
      <c r="F16" s="14">
        <v>1236054.9000000001</v>
      </c>
      <c r="G16" s="14">
        <v>1254711.720684967</v>
      </c>
      <c r="H16" s="14">
        <v>2123</v>
      </c>
    </row>
    <row r="17" spans="1:8" x14ac:dyDescent="0.2">
      <c r="A17" s="2">
        <v>2014</v>
      </c>
      <c r="B17" s="2">
        <v>10</v>
      </c>
      <c r="C17" s="14">
        <v>111731.60000000002</v>
      </c>
      <c r="D17" s="14">
        <v>105285.96579753551</v>
      </c>
      <c r="E17" s="14">
        <v>9092</v>
      </c>
      <c r="F17" s="14">
        <v>1350519.4</v>
      </c>
      <c r="G17" s="14">
        <v>1332415.1720117475</v>
      </c>
      <c r="H17" s="14">
        <v>2148</v>
      </c>
    </row>
    <row r="18" spans="1:8" x14ac:dyDescent="0.2">
      <c r="A18" s="2">
        <v>2014</v>
      </c>
      <c r="B18" s="2">
        <v>11</v>
      </c>
      <c r="C18" s="14">
        <v>228254.90000000002</v>
      </c>
      <c r="D18" s="14">
        <v>220250.00840851493</v>
      </c>
      <c r="E18" s="14">
        <v>9192</v>
      </c>
      <c r="F18" s="14">
        <v>1422617.6000000001</v>
      </c>
      <c r="G18" s="14">
        <v>1400419.9540920281</v>
      </c>
      <c r="H18" s="14">
        <v>2146</v>
      </c>
    </row>
    <row r="19" spans="1:8" x14ac:dyDescent="0.2">
      <c r="A19" s="2">
        <v>2014</v>
      </c>
      <c r="B19" s="2">
        <v>12</v>
      </c>
      <c r="C19" s="14">
        <v>347529.80000000005</v>
      </c>
      <c r="D19" s="14">
        <v>337045.03946881299</v>
      </c>
      <c r="E19" s="14">
        <v>9291</v>
      </c>
      <c r="F19" s="14">
        <v>1673134.4000000001</v>
      </c>
      <c r="G19" s="14">
        <v>1644080.0672052728</v>
      </c>
      <c r="H19" s="14">
        <v>2170</v>
      </c>
    </row>
    <row r="20" spans="1:8" x14ac:dyDescent="0.2">
      <c r="A20" s="2">
        <v>2015</v>
      </c>
      <c r="B20" s="2">
        <v>1</v>
      </c>
      <c r="C20" s="14">
        <v>475464.69999999995</v>
      </c>
      <c r="D20" s="14">
        <v>481727.56365232368</v>
      </c>
      <c r="E20" s="14">
        <v>9410</v>
      </c>
      <c r="F20" s="14">
        <v>1971479.5</v>
      </c>
      <c r="G20" s="14">
        <v>1988555.9454668164</v>
      </c>
      <c r="H20" s="14">
        <v>2177</v>
      </c>
    </row>
    <row r="21" spans="1:8" x14ac:dyDescent="0.2">
      <c r="A21" s="2">
        <v>2015</v>
      </c>
      <c r="B21" s="2">
        <v>2</v>
      </c>
      <c r="C21" s="14">
        <v>439711.2</v>
      </c>
      <c r="D21" s="14">
        <v>437575.80086605618</v>
      </c>
      <c r="E21" s="14">
        <v>9508</v>
      </c>
      <c r="F21" s="14">
        <v>1782814.6000000003</v>
      </c>
      <c r="G21" s="14">
        <v>1776970.9504872917</v>
      </c>
      <c r="H21" s="14">
        <v>2206</v>
      </c>
    </row>
    <row r="22" spans="1:8" x14ac:dyDescent="0.2">
      <c r="A22" s="2">
        <v>2015</v>
      </c>
      <c r="B22" s="2">
        <v>3</v>
      </c>
      <c r="C22" s="14">
        <v>547887.59999999986</v>
      </c>
      <c r="D22" s="14">
        <v>550897.68597173446</v>
      </c>
      <c r="E22" s="14">
        <v>9652</v>
      </c>
      <c r="F22" s="14">
        <v>2178079.4</v>
      </c>
      <c r="G22" s="14">
        <v>2186171.4349314538</v>
      </c>
      <c r="H22" s="14">
        <v>2198</v>
      </c>
    </row>
    <row r="23" spans="1:8" x14ac:dyDescent="0.2">
      <c r="A23" s="2">
        <v>2015</v>
      </c>
      <c r="B23" s="2">
        <v>4</v>
      </c>
      <c r="C23" s="14">
        <v>425927.3</v>
      </c>
      <c r="D23" s="14">
        <v>463374.8887391389</v>
      </c>
      <c r="E23" s="14">
        <v>9738</v>
      </c>
      <c r="F23" s="14">
        <v>1906612.7</v>
      </c>
      <c r="G23" s="14">
        <v>2007202.8478280499</v>
      </c>
      <c r="H23" s="14">
        <v>2214</v>
      </c>
    </row>
    <row r="24" spans="1:8" x14ac:dyDescent="0.2">
      <c r="A24" s="2">
        <v>2015</v>
      </c>
      <c r="B24" s="2">
        <v>5</v>
      </c>
      <c r="C24" s="14">
        <v>211361.40000000002</v>
      </c>
      <c r="D24" s="14">
        <v>240473.21520883191</v>
      </c>
      <c r="E24" s="14">
        <v>9856</v>
      </c>
      <c r="F24" s="14">
        <v>1519448.4</v>
      </c>
      <c r="G24" s="14">
        <v>1597469.6763065457</v>
      </c>
      <c r="H24" s="14">
        <v>2233</v>
      </c>
    </row>
    <row r="25" spans="1:8" x14ac:dyDescent="0.2">
      <c r="A25" s="2">
        <v>2015</v>
      </c>
      <c r="B25" s="2">
        <v>6</v>
      </c>
      <c r="C25" s="14">
        <v>138816.5</v>
      </c>
      <c r="D25" s="14">
        <v>147031.01168190563</v>
      </c>
      <c r="E25" s="14">
        <v>9931</v>
      </c>
      <c r="F25" s="14">
        <v>1384738.1</v>
      </c>
      <c r="G25" s="14">
        <v>1406612.7029857433</v>
      </c>
      <c r="H25" s="14">
        <v>2233</v>
      </c>
    </row>
    <row r="26" spans="1:8" x14ac:dyDescent="0.2">
      <c r="A26" s="2">
        <v>2015</v>
      </c>
      <c r="B26" s="2">
        <v>7</v>
      </c>
      <c r="C26" s="14">
        <v>122031.3</v>
      </c>
      <c r="D26" s="14">
        <v>128277.21423419738</v>
      </c>
      <c r="E26" s="14">
        <v>9949</v>
      </c>
      <c r="F26" s="14">
        <v>1557984</v>
      </c>
      <c r="G26" s="14">
        <v>1574591.0282526703</v>
      </c>
      <c r="H26" s="14">
        <v>2231</v>
      </c>
    </row>
    <row r="27" spans="1:8" x14ac:dyDescent="0.2">
      <c r="A27" s="2">
        <v>2015</v>
      </c>
      <c r="B27" s="2">
        <v>8</v>
      </c>
      <c r="C27" s="14">
        <v>102848.00000000001</v>
      </c>
      <c r="D27" s="14">
        <v>95316.257043323902</v>
      </c>
      <c r="E27" s="14">
        <v>10074</v>
      </c>
      <c r="F27" s="14">
        <v>1330501.8</v>
      </c>
      <c r="G27" s="14">
        <v>1310716.9970223464</v>
      </c>
      <c r="H27" s="14">
        <v>2230</v>
      </c>
    </row>
    <row r="28" spans="1:8" x14ac:dyDescent="0.2">
      <c r="A28" s="2">
        <v>2015</v>
      </c>
      <c r="B28" s="2">
        <v>9</v>
      </c>
      <c r="C28" s="14">
        <v>112152.79999999999</v>
      </c>
      <c r="D28" s="14">
        <v>112870.45426681366</v>
      </c>
      <c r="E28" s="14">
        <v>10158</v>
      </c>
      <c r="F28" s="14">
        <v>1452647.1</v>
      </c>
      <c r="G28" s="14">
        <v>1454518.3925755182</v>
      </c>
      <c r="H28" s="14">
        <v>2231</v>
      </c>
    </row>
    <row r="29" spans="1:8" x14ac:dyDescent="0.2">
      <c r="A29" s="2">
        <v>2015</v>
      </c>
      <c r="B29" s="2">
        <v>10</v>
      </c>
      <c r="C29" s="14">
        <v>118010.2</v>
      </c>
      <c r="D29" s="14">
        <v>115509.68017639029</v>
      </c>
      <c r="E29" s="14">
        <v>10290</v>
      </c>
      <c r="F29" s="14">
        <v>1361599.7000000002</v>
      </c>
      <c r="G29" s="14">
        <v>1355078.5339508173</v>
      </c>
      <c r="H29" s="14">
        <v>2258</v>
      </c>
    </row>
    <row r="30" spans="1:8" x14ac:dyDescent="0.2">
      <c r="A30" s="2">
        <v>2015</v>
      </c>
      <c r="B30" s="2">
        <v>11</v>
      </c>
      <c r="C30" s="14">
        <v>213727.80000000002</v>
      </c>
      <c r="D30" s="14">
        <v>252709.56881705235</v>
      </c>
      <c r="E30" s="14">
        <v>10457</v>
      </c>
      <c r="F30" s="14">
        <v>1537578.1</v>
      </c>
      <c r="G30" s="14">
        <v>1637585.3061806764</v>
      </c>
      <c r="H30" s="14">
        <v>2255</v>
      </c>
    </row>
    <row r="31" spans="1:8" x14ac:dyDescent="0.2">
      <c r="A31" s="2">
        <v>2015</v>
      </c>
      <c r="B31" s="2">
        <v>12</v>
      </c>
      <c r="C31" s="14">
        <v>340134.39999999997</v>
      </c>
      <c r="D31" s="14">
        <v>410189.10880276479</v>
      </c>
      <c r="E31" s="14">
        <v>10611</v>
      </c>
      <c r="F31" s="14">
        <v>1721344.4</v>
      </c>
      <c r="G31" s="14">
        <v>1901313.2950306446</v>
      </c>
      <c r="H31" s="14">
        <v>2289</v>
      </c>
    </row>
    <row r="32" spans="1:8" x14ac:dyDescent="0.2">
      <c r="A32" s="2">
        <v>2016</v>
      </c>
      <c r="B32" s="2">
        <v>1</v>
      </c>
      <c r="C32" s="14">
        <v>489364.3</v>
      </c>
      <c r="D32" s="14">
        <v>392573.43304739182</v>
      </c>
      <c r="E32" s="14">
        <v>10772</v>
      </c>
      <c r="F32" s="14">
        <v>2072681.7</v>
      </c>
      <c r="G32" s="14">
        <v>1827061.4770029914</v>
      </c>
      <c r="H32" s="14">
        <v>2299</v>
      </c>
    </row>
    <row r="33" spans="1:8" x14ac:dyDescent="0.2">
      <c r="A33" s="2">
        <v>2016</v>
      </c>
      <c r="B33" s="2">
        <v>2</v>
      </c>
      <c r="C33" s="14">
        <v>537287.5</v>
      </c>
      <c r="D33" s="14">
        <v>516581.08651352115</v>
      </c>
      <c r="E33" s="14">
        <v>10891</v>
      </c>
      <c r="F33" s="14">
        <v>2066927.2999999998</v>
      </c>
      <c r="G33" s="14">
        <v>2014524.5590869808</v>
      </c>
      <c r="H33" s="14">
        <v>2317</v>
      </c>
    </row>
    <row r="34" spans="1:8" x14ac:dyDescent="0.2">
      <c r="A34" s="2">
        <v>2016</v>
      </c>
      <c r="B34" s="2">
        <v>3</v>
      </c>
      <c r="C34" s="14">
        <v>589216.29999999993</v>
      </c>
      <c r="D34" s="14">
        <v>571287.53691940987</v>
      </c>
      <c r="E34" s="14">
        <v>10987</v>
      </c>
      <c r="F34" s="14">
        <v>2090959.8</v>
      </c>
      <c r="G34" s="14">
        <v>2045699.8303978164</v>
      </c>
      <c r="H34" s="14">
        <v>2330</v>
      </c>
    </row>
    <row r="35" spans="1:8" x14ac:dyDescent="0.2">
      <c r="A35" s="2">
        <v>2016</v>
      </c>
      <c r="B35" s="2">
        <v>4</v>
      </c>
      <c r="C35" s="14">
        <v>492199.59999999992</v>
      </c>
      <c r="D35" s="14">
        <v>509997.81942829856</v>
      </c>
      <c r="E35" s="14">
        <v>11164</v>
      </c>
      <c r="F35" s="14">
        <v>2026216.7</v>
      </c>
      <c r="G35" s="14">
        <v>2070580.9130000125</v>
      </c>
      <c r="H35" s="14">
        <v>2336</v>
      </c>
    </row>
    <row r="36" spans="1:8" x14ac:dyDescent="0.2">
      <c r="A36" s="2">
        <v>2016</v>
      </c>
      <c r="B36" s="2">
        <v>5</v>
      </c>
      <c r="C36" s="14">
        <v>320510.40000000002</v>
      </c>
      <c r="D36" s="14">
        <v>320308.13469535828</v>
      </c>
      <c r="E36" s="14">
        <v>11202</v>
      </c>
      <c r="F36" s="14">
        <v>1706860.5</v>
      </c>
      <c r="G36" s="14">
        <v>1706357.4671096404</v>
      </c>
      <c r="H36" s="14">
        <v>2338</v>
      </c>
    </row>
    <row r="37" spans="1:8" x14ac:dyDescent="0.2">
      <c r="A37" s="2">
        <v>2016</v>
      </c>
      <c r="B37" s="2">
        <v>6</v>
      </c>
      <c r="C37" s="14">
        <v>169082</v>
      </c>
      <c r="D37" s="14">
        <v>171764.41685897383</v>
      </c>
      <c r="E37" s="14">
        <v>11335</v>
      </c>
      <c r="F37" s="14">
        <v>1601093.1</v>
      </c>
      <c r="G37" s="14">
        <v>1607769.2500417109</v>
      </c>
      <c r="H37" s="14">
        <v>2367</v>
      </c>
    </row>
    <row r="38" spans="1:8" x14ac:dyDescent="0.2">
      <c r="A38" s="2">
        <v>2016</v>
      </c>
      <c r="B38" s="2">
        <v>7</v>
      </c>
      <c r="C38" s="14">
        <v>115187.09999999999</v>
      </c>
      <c r="D38" s="14">
        <v>127806.44904802437</v>
      </c>
      <c r="E38" s="14">
        <v>11370</v>
      </c>
      <c r="F38" s="14">
        <v>1460216.7000000002</v>
      </c>
      <c r="G38" s="14">
        <v>1491682.6096908008</v>
      </c>
      <c r="H38" s="14">
        <v>2378</v>
      </c>
    </row>
    <row r="39" spans="1:8" x14ac:dyDescent="0.2">
      <c r="A39" s="2">
        <v>2016</v>
      </c>
      <c r="B39" s="2">
        <v>8</v>
      </c>
      <c r="C39" s="14">
        <v>112035.19999999997</v>
      </c>
      <c r="D39" s="14">
        <v>119385.14430656485</v>
      </c>
      <c r="E39" s="14">
        <v>11553</v>
      </c>
      <c r="F39" s="14">
        <v>1429508.7000000002</v>
      </c>
      <c r="G39" s="14">
        <v>1447543.5280124799</v>
      </c>
      <c r="H39" s="14">
        <v>2377</v>
      </c>
    </row>
    <row r="40" spans="1:8" x14ac:dyDescent="0.2">
      <c r="A40" s="2">
        <v>2016</v>
      </c>
      <c r="B40" s="2">
        <v>9</v>
      </c>
      <c r="C40" s="14">
        <v>123950</v>
      </c>
      <c r="D40" s="14">
        <v>130741.14947610207</v>
      </c>
      <c r="E40" s="14">
        <v>11600</v>
      </c>
      <c r="F40" s="14">
        <v>1489424.7000000002</v>
      </c>
      <c r="G40" s="14">
        <v>1506039.3357494115</v>
      </c>
      <c r="H40" s="14">
        <v>2378</v>
      </c>
    </row>
    <row r="41" spans="1:8" x14ac:dyDescent="0.2">
      <c r="A41" s="2">
        <v>2016</v>
      </c>
      <c r="B41" s="2">
        <v>10</v>
      </c>
      <c r="C41" s="14">
        <v>133735.20000000001</v>
      </c>
      <c r="D41" s="14">
        <v>146043.69472272557</v>
      </c>
      <c r="E41" s="14">
        <v>11683</v>
      </c>
      <c r="F41" s="14">
        <v>1514502</v>
      </c>
      <c r="G41" s="14">
        <v>1544993.3719441905</v>
      </c>
      <c r="H41" s="14">
        <v>2424</v>
      </c>
    </row>
    <row r="42" spans="1:8" x14ac:dyDescent="0.2">
      <c r="A42" s="2">
        <v>2016</v>
      </c>
      <c r="B42" s="2">
        <v>11</v>
      </c>
      <c r="C42" s="14">
        <v>321390</v>
      </c>
      <c r="D42" s="14">
        <v>315281.6058970794</v>
      </c>
      <c r="E42" s="14">
        <v>11892</v>
      </c>
      <c r="F42" s="14">
        <v>1710417.9</v>
      </c>
      <c r="G42" s="14">
        <v>1695535.026474443</v>
      </c>
      <c r="H42" s="14">
        <v>2426</v>
      </c>
    </row>
    <row r="43" spans="1:8" x14ac:dyDescent="0.2">
      <c r="A43" s="2">
        <v>2016</v>
      </c>
      <c r="B43" s="2">
        <v>12</v>
      </c>
      <c r="C43" s="14">
        <v>476498.7</v>
      </c>
      <c r="D43" s="14">
        <v>514948.05643977661</v>
      </c>
      <c r="E43" s="14">
        <v>12075</v>
      </c>
      <c r="F43" s="14">
        <v>1911529.7</v>
      </c>
      <c r="G43" s="14">
        <v>2004906.9504131887</v>
      </c>
      <c r="H43" s="14">
        <v>2455</v>
      </c>
    </row>
    <row r="44" spans="1:8" x14ac:dyDescent="0.2">
      <c r="A44" s="2">
        <v>2017</v>
      </c>
      <c r="B44" s="2">
        <v>1</v>
      </c>
      <c r="C44" s="14">
        <v>608974.5</v>
      </c>
      <c r="D44" s="14">
        <v>711030.26131820388</v>
      </c>
      <c r="E44" s="14">
        <v>11857</v>
      </c>
      <c r="F44" s="14">
        <v>2229135.1999999997</v>
      </c>
      <c r="G44" s="14">
        <v>2472720.5014002551</v>
      </c>
      <c r="H44" s="14">
        <v>2372</v>
      </c>
    </row>
    <row r="45" spans="1:8" x14ac:dyDescent="0.2">
      <c r="A45" s="2">
        <v>2017</v>
      </c>
      <c r="B45" s="2">
        <v>2</v>
      </c>
      <c r="C45" s="14">
        <v>577002.1</v>
      </c>
      <c r="D45" s="14">
        <v>633187.40895093046</v>
      </c>
      <c r="E45" s="14">
        <v>12013</v>
      </c>
      <c r="F45" s="14">
        <v>1919209.0999999999</v>
      </c>
      <c r="G45" s="14">
        <v>2052566.3461520711</v>
      </c>
      <c r="H45" s="14">
        <v>2390</v>
      </c>
    </row>
    <row r="46" spans="1:8" x14ac:dyDescent="0.2">
      <c r="A46" s="2">
        <v>2017</v>
      </c>
      <c r="B46" s="2">
        <v>3</v>
      </c>
      <c r="C46" s="14">
        <v>568581</v>
      </c>
      <c r="D46" s="14">
        <v>619879.65526643407</v>
      </c>
      <c r="E46" s="14">
        <v>12138</v>
      </c>
      <c r="F46" s="14">
        <v>1899848.5</v>
      </c>
      <c r="G46" s="14">
        <v>2021547.911030744</v>
      </c>
      <c r="H46" s="14">
        <v>2414</v>
      </c>
    </row>
    <row r="47" spans="1:8" x14ac:dyDescent="0.2">
      <c r="A47" s="2">
        <v>2017</v>
      </c>
      <c r="B47" s="2">
        <v>4</v>
      </c>
      <c r="C47" s="14">
        <v>629703.00000000012</v>
      </c>
      <c r="D47" s="14">
        <v>660594.72906879557</v>
      </c>
      <c r="E47" s="14">
        <v>12280</v>
      </c>
      <c r="F47" s="14">
        <v>2179053.6</v>
      </c>
      <c r="G47" s="14">
        <v>2252605.1003773618</v>
      </c>
      <c r="H47" s="14">
        <v>2451</v>
      </c>
    </row>
    <row r="48" spans="1:8" x14ac:dyDescent="0.2">
      <c r="A48" s="2">
        <v>2017</v>
      </c>
      <c r="B48" s="2">
        <v>5</v>
      </c>
      <c r="C48" s="14">
        <v>427152.60000000009</v>
      </c>
      <c r="D48" s="14">
        <v>448605.58818866697</v>
      </c>
      <c r="E48" s="14">
        <v>12466</v>
      </c>
      <c r="F48" s="14">
        <v>1921464.4</v>
      </c>
      <c r="G48" s="14">
        <v>1972356.8911042744</v>
      </c>
      <c r="H48" s="14">
        <v>2479</v>
      </c>
    </row>
    <row r="49" spans="1:8" x14ac:dyDescent="0.2">
      <c r="A49" s="2">
        <v>2017</v>
      </c>
      <c r="B49" s="2">
        <v>6</v>
      </c>
      <c r="C49" s="14">
        <v>195438.9</v>
      </c>
      <c r="D49" s="14">
        <v>207359.15601151349</v>
      </c>
      <c r="E49" s="14">
        <v>12556</v>
      </c>
      <c r="F49" s="14">
        <v>1637523.6</v>
      </c>
      <c r="G49" s="14">
        <v>1665841.2037486795</v>
      </c>
      <c r="H49" s="14">
        <v>2500</v>
      </c>
    </row>
    <row r="50" spans="1:8" x14ac:dyDescent="0.2">
      <c r="A50" s="2">
        <v>2017</v>
      </c>
      <c r="B50" s="2">
        <v>7</v>
      </c>
      <c r="C50" s="14">
        <v>152306</v>
      </c>
      <c r="D50" s="14">
        <v>160244.86454906355</v>
      </c>
      <c r="E50" s="14">
        <v>12610</v>
      </c>
      <c r="F50" s="14">
        <v>1604951.9000000001</v>
      </c>
      <c r="G50" s="14">
        <v>1623707.9108923189</v>
      </c>
      <c r="H50" s="14">
        <v>2497</v>
      </c>
    </row>
    <row r="51" spans="1:8" x14ac:dyDescent="0.2">
      <c r="A51" s="2">
        <v>2017</v>
      </c>
      <c r="B51" s="2">
        <v>8</v>
      </c>
      <c r="C51" s="14">
        <v>132487.9</v>
      </c>
      <c r="D51" s="14">
        <v>141361.69601220725</v>
      </c>
      <c r="E51" s="14">
        <v>12795</v>
      </c>
      <c r="F51" s="14">
        <v>1541187.1</v>
      </c>
      <c r="G51" s="14">
        <v>1561889.1805296899</v>
      </c>
      <c r="H51" s="14">
        <v>2501</v>
      </c>
    </row>
    <row r="52" spans="1:8" x14ac:dyDescent="0.2">
      <c r="A52" s="2">
        <v>2017</v>
      </c>
      <c r="B52" s="2">
        <v>9</v>
      </c>
      <c r="C52" s="14">
        <v>147957.40000000002</v>
      </c>
      <c r="D52" s="14">
        <v>147093.25832761999</v>
      </c>
      <c r="E52" s="14">
        <v>12895</v>
      </c>
      <c r="F52" s="14">
        <v>1487978.3</v>
      </c>
      <c r="G52" s="14">
        <v>1485992.1058457096</v>
      </c>
      <c r="H52" s="14">
        <v>2486</v>
      </c>
    </row>
    <row r="53" spans="1:8" x14ac:dyDescent="0.2">
      <c r="A53" s="2">
        <v>2017</v>
      </c>
      <c r="B53" s="2">
        <v>10</v>
      </c>
      <c r="C53" s="14">
        <v>181960.50000000003</v>
      </c>
      <c r="D53" s="14">
        <v>197488.62758104297</v>
      </c>
      <c r="E53" s="14">
        <v>12924</v>
      </c>
      <c r="F53" s="14">
        <v>1548831.7999999998</v>
      </c>
      <c r="G53" s="14">
        <v>1584871.8912446024</v>
      </c>
      <c r="H53" s="14">
        <v>2512</v>
      </c>
    </row>
    <row r="54" spans="1:8" x14ac:dyDescent="0.2">
      <c r="A54" s="2">
        <v>2017</v>
      </c>
      <c r="B54" s="2">
        <v>11</v>
      </c>
      <c r="C54" s="14">
        <v>334581</v>
      </c>
      <c r="D54" s="14">
        <v>327590.08450452791</v>
      </c>
      <c r="E54" s="14">
        <v>13017</v>
      </c>
      <c r="F54" s="14">
        <v>1846359.9000000001</v>
      </c>
      <c r="G54" s="14">
        <v>1830202.2609302648</v>
      </c>
      <c r="H54" s="14">
        <v>2519</v>
      </c>
    </row>
    <row r="55" spans="1:8" x14ac:dyDescent="0.2">
      <c r="A55" s="2">
        <v>2017</v>
      </c>
      <c r="B55" s="2">
        <v>12</v>
      </c>
      <c r="C55" s="14">
        <v>467505.79999999993</v>
      </c>
      <c r="D55" s="14">
        <v>493666.72441288963</v>
      </c>
      <c r="E55" s="14">
        <v>13235</v>
      </c>
      <c r="F55" s="14">
        <v>1867532.8</v>
      </c>
      <c r="G55" s="14">
        <v>1926317.6625822729</v>
      </c>
      <c r="H55" s="14">
        <v>2490</v>
      </c>
    </row>
    <row r="56" spans="1:8" x14ac:dyDescent="0.2">
      <c r="A56" s="2">
        <v>2018</v>
      </c>
      <c r="B56" s="2">
        <v>1</v>
      </c>
      <c r="C56" s="14">
        <v>718209.59999999986</v>
      </c>
      <c r="D56" s="14">
        <v>637739.85076984752</v>
      </c>
      <c r="E56" s="14">
        <v>13512</v>
      </c>
      <c r="F56" s="14">
        <v>2338360.7999999998</v>
      </c>
      <c r="G56" s="14">
        <v>2156045.7871866855</v>
      </c>
      <c r="H56" s="14">
        <v>2567</v>
      </c>
    </row>
    <row r="57" spans="1:8" x14ac:dyDescent="0.2">
      <c r="A57" s="2">
        <v>2018</v>
      </c>
      <c r="B57" s="2">
        <v>2</v>
      </c>
      <c r="C57" s="14">
        <v>676038.8</v>
      </c>
      <c r="D57" s="14">
        <v>657660.93589468242</v>
      </c>
      <c r="E57" s="14">
        <v>13537</v>
      </c>
      <c r="F57" s="14">
        <v>2423200.7000000002</v>
      </c>
      <c r="G57" s="14">
        <v>2381835.1294425083</v>
      </c>
      <c r="H57" s="14">
        <v>2556</v>
      </c>
    </row>
    <row r="58" spans="1:8" x14ac:dyDescent="0.2">
      <c r="A58" s="2">
        <v>2018</v>
      </c>
      <c r="B58" s="2">
        <v>3</v>
      </c>
      <c r="C58" s="14">
        <v>648216.59999999986</v>
      </c>
      <c r="D58" s="14">
        <v>678036.23645741574</v>
      </c>
      <c r="E58" s="14">
        <v>13606</v>
      </c>
      <c r="F58" s="14">
        <v>2041127.5</v>
      </c>
      <c r="G58" s="14">
        <v>2107874.5539599149</v>
      </c>
      <c r="H58" s="14">
        <v>2556</v>
      </c>
    </row>
    <row r="59" spans="1:8" x14ac:dyDescent="0.2">
      <c r="A59" s="2">
        <v>2018</v>
      </c>
      <c r="B59" s="2">
        <v>4</v>
      </c>
      <c r="C59" s="14">
        <v>720667.60000000009</v>
      </c>
      <c r="D59" s="14">
        <v>658120.29096969392</v>
      </c>
      <c r="E59" s="14">
        <v>13736</v>
      </c>
      <c r="F59" s="14">
        <v>2243094</v>
      </c>
      <c r="G59" s="14">
        <v>2103804.4398749592</v>
      </c>
      <c r="H59" s="14">
        <v>2568</v>
      </c>
    </row>
    <row r="60" spans="1:8" x14ac:dyDescent="0.2">
      <c r="A60" s="2">
        <v>2018</v>
      </c>
      <c r="B60" s="2">
        <v>5</v>
      </c>
      <c r="C60" s="14">
        <v>419379.9</v>
      </c>
      <c r="D60" s="14">
        <v>378304.98794898822</v>
      </c>
      <c r="E60" s="14">
        <v>13805</v>
      </c>
      <c r="F60" s="14">
        <v>1999102.2999999998</v>
      </c>
      <c r="G60" s="14">
        <v>1906586.9117397713</v>
      </c>
      <c r="H60" s="14">
        <v>2611</v>
      </c>
    </row>
    <row r="61" spans="1:8" x14ac:dyDescent="0.2">
      <c r="A61" s="2">
        <v>2018</v>
      </c>
      <c r="B61" s="2">
        <v>6</v>
      </c>
      <c r="C61" s="14">
        <v>263656.89999999997</v>
      </c>
      <c r="D61" s="14">
        <v>240427.65016566389</v>
      </c>
      <c r="E61" s="14">
        <v>13987</v>
      </c>
      <c r="F61" s="14">
        <v>1873251.2999999996</v>
      </c>
      <c r="G61" s="14">
        <v>1821971.2618951995</v>
      </c>
      <c r="H61" s="14">
        <v>2594</v>
      </c>
    </row>
    <row r="62" spans="1:8" x14ac:dyDescent="0.2">
      <c r="A62" s="2">
        <v>2018</v>
      </c>
      <c r="B62" s="2">
        <v>7</v>
      </c>
      <c r="C62" s="14">
        <v>164402.9</v>
      </c>
      <c r="D62" s="14">
        <v>166522.38088055205</v>
      </c>
      <c r="E62" s="14">
        <v>14069</v>
      </c>
      <c r="F62" s="14">
        <v>1652107.2000000002</v>
      </c>
      <c r="G62" s="14">
        <v>1656736.1016049562</v>
      </c>
      <c r="H62" s="14">
        <v>2583</v>
      </c>
    </row>
    <row r="63" spans="1:8" x14ac:dyDescent="0.2">
      <c r="A63" s="2">
        <v>2018</v>
      </c>
      <c r="B63" s="2">
        <v>8</v>
      </c>
      <c r="C63" s="14">
        <v>133310.5</v>
      </c>
      <c r="D63" s="14">
        <v>123716.3930910355</v>
      </c>
      <c r="E63" s="14">
        <v>14172</v>
      </c>
      <c r="F63" s="14">
        <v>1480473.3</v>
      </c>
      <c r="G63" s="14">
        <v>1459723.9334775617</v>
      </c>
      <c r="H63" s="14">
        <v>2577</v>
      </c>
    </row>
    <row r="64" spans="1:8" x14ac:dyDescent="0.2">
      <c r="A64" s="2">
        <v>2018</v>
      </c>
      <c r="B64" s="2">
        <v>9</v>
      </c>
      <c r="C64" s="14">
        <v>170828.30000000002</v>
      </c>
      <c r="D64" s="14">
        <v>163846.84551268455</v>
      </c>
      <c r="E64" s="14">
        <v>14345</v>
      </c>
      <c r="F64" s="14">
        <v>1676821.6</v>
      </c>
      <c r="G64" s="14">
        <v>1661754.8657065467</v>
      </c>
      <c r="H64" s="14">
        <v>2603</v>
      </c>
    </row>
    <row r="65" spans="1:8" x14ac:dyDescent="0.2">
      <c r="A65" s="2">
        <v>2018</v>
      </c>
      <c r="B65" s="2">
        <v>10</v>
      </c>
      <c r="C65" s="14">
        <v>159766.6</v>
      </c>
      <c r="D65" s="14">
        <v>180761.32394804523</v>
      </c>
      <c r="E65" s="14">
        <v>14440</v>
      </c>
      <c r="F65" s="14">
        <v>1564069</v>
      </c>
      <c r="G65" s="14">
        <v>1609184.533139457</v>
      </c>
      <c r="H65" s="14">
        <v>2609</v>
      </c>
    </row>
    <row r="66" spans="1:8" x14ac:dyDescent="0.2">
      <c r="A66" s="2">
        <v>2018</v>
      </c>
      <c r="B66" s="2">
        <v>11</v>
      </c>
      <c r="C66" s="14">
        <v>299170.5</v>
      </c>
      <c r="D66" s="14">
        <v>310772.17605326901</v>
      </c>
      <c r="E66" s="14">
        <v>14629</v>
      </c>
      <c r="F66" s="14">
        <v>1705700.0999999999</v>
      </c>
      <c r="G66" s="14">
        <v>1730339.6258384474</v>
      </c>
      <c r="H66" s="14">
        <v>2613</v>
      </c>
    </row>
    <row r="67" spans="1:8" x14ac:dyDescent="0.2">
      <c r="A67" s="2">
        <v>2018</v>
      </c>
      <c r="B67" s="2">
        <v>12</v>
      </c>
      <c r="C67" s="14">
        <v>532997.19999999995</v>
      </c>
      <c r="D67" s="14">
        <v>481957.82637172157</v>
      </c>
      <c r="E67" s="14">
        <v>14824</v>
      </c>
      <c r="F67" s="14">
        <v>2080351.0999999999</v>
      </c>
      <c r="G67" s="14">
        <v>1972579.3139474138</v>
      </c>
      <c r="H67" s="14">
        <v>2634</v>
      </c>
    </row>
    <row r="68" spans="1:8" x14ac:dyDescent="0.2">
      <c r="A68" s="2">
        <v>2019</v>
      </c>
      <c r="B68" s="2">
        <v>1</v>
      </c>
      <c r="C68" s="14">
        <v>779972.10000000009</v>
      </c>
      <c r="D68" s="14">
        <v>768257.53764618456</v>
      </c>
      <c r="E68" s="14">
        <v>15026</v>
      </c>
      <c r="F68" s="14">
        <v>2352026.7999999998</v>
      </c>
      <c r="G68" s="14">
        <v>2327639.8650034717</v>
      </c>
      <c r="H68" s="14">
        <v>2637</v>
      </c>
    </row>
    <row r="69" spans="1:8" x14ac:dyDescent="0.2">
      <c r="A69" s="2">
        <v>2019</v>
      </c>
      <c r="B69" s="2">
        <v>2</v>
      </c>
      <c r="C69" s="14">
        <v>771675.4</v>
      </c>
      <c r="D69" s="14">
        <v>726277.79753241804</v>
      </c>
      <c r="E69" s="14">
        <v>15133</v>
      </c>
      <c r="F69" s="14">
        <v>2405353.7999999998</v>
      </c>
      <c r="G69" s="14">
        <v>2310910.4670514446</v>
      </c>
      <c r="H69" s="14">
        <v>2652</v>
      </c>
    </row>
    <row r="70" spans="1:8" x14ac:dyDescent="0.2">
      <c r="A70" s="2">
        <v>2019</v>
      </c>
      <c r="B70" s="2">
        <v>3</v>
      </c>
      <c r="C70" s="14">
        <v>720310.20000000007</v>
      </c>
      <c r="D70" s="14">
        <v>744709.03557203687</v>
      </c>
      <c r="E70" s="14">
        <v>15260</v>
      </c>
      <c r="F70" s="14">
        <v>2359013.9</v>
      </c>
      <c r="G70" s="14">
        <v>2409680.4418440801</v>
      </c>
      <c r="H70" s="14">
        <v>2667</v>
      </c>
    </row>
    <row r="71" spans="1:8" x14ac:dyDescent="0.2">
      <c r="A71" s="2">
        <v>2019</v>
      </c>
      <c r="B71" s="2">
        <v>4</v>
      </c>
      <c r="C71" s="14">
        <v>725080.3</v>
      </c>
      <c r="D71" s="14">
        <v>683146.75521533494</v>
      </c>
      <c r="E71" s="14">
        <v>15445</v>
      </c>
      <c r="F71" s="14">
        <v>2127781.9</v>
      </c>
      <c r="G71" s="14">
        <v>2041081.2808876375</v>
      </c>
      <c r="H71" s="14">
        <v>2685</v>
      </c>
    </row>
    <row r="72" spans="1:8" x14ac:dyDescent="0.2">
      <c r="A72" s="2">
        <v>2019</v>
      </c>
      <c r="B72" s="2">
        <v>5</v>
      </c>
      <c r="C72" s="14">
        <v>453076.20000000007</v>
      </c>
      <c r="D72" s="14">
        <v>443946.92763029115</v>
      </c>
      <c r="E72" s="14">
        <v>15573</v>
      </c>
      <c r="F72" s="14">
        <v>1937584.1999999995</v>
      </c>
      <c r="G72" s="14">
        <v>1918885.9203510061</v>
      </c>
      <c r="H72" s="14">
        <v>2680</v>
      </c>
    </row>
    <row r="73" spans="1:8" x14ac:dyDescent="0.2">
      <c r="A73" s="2">
        <v>2019</v>
      </c>
      <c r="B73" s="2">
        <v>6</v>
      </c>
      <c r="C73" s="14">
        <v>244927.1</v>
      </c>
      <c r="D73" s="14">
        <v>249059.33567645567</v>
      </c>
      <c r="E73" s="14">
        <v>15705</v>
      </c>
      <c r="F73" s="14">
        <v>1868087.2</v>
      </c>
      <c r="G73" s="14">
        <v>1876490.7639110391</v>
      </c>
      <c r="H73" s="14">
        <v>2682</v>
      </c>
    </row>
    <row r="74" spans="1:8" x14ac:dyDescent="0.2">
      <c r="A74" s="2">
        <v>2019</v>
      </c>
      <c r="B74" s="2">
        <v>7</v>
      </c>
      <c r="C74" s="14">
        <v>170904.10000000003</v>
      </c>
      <c r="D74" s="14">
        <v>171928.04349933084</v>
      </c>
      <c r="E74" s="14">
        <v>15879</v>
      </c>
      <c r="F74" s="14">
        <v>1711268.5</v>
      </c>
      <c r="G74" s="14">
        <v>1713333.2504730434</v>
      </c>
      <c r="H74" s="14">
        <v>2687</v>
      </c>
    </row>
    <row r="75" spans="1:8" x14ac:dyDescent="0.2">
      <c r="A75" s="2">
        <v>2019</v>
      </c>
      <c r="B75" s="2">
        <v>8</v>
      </c>
      <c r="C75" s="14">
        <v>163916.20000000001</v>
      </c>
      <c r="D75" s="14">
        <v>151086.12675077305</v>
      </c>
      <c r="E75" s="14">
        <v>16001</v>
      </c>
      <c r="F75" s="14">
        <v>1651976.2</v>
      </c>
      <c r="G75" s="14">
        <v>1626034.2170553298</v>
      </c>
      <c r="H75" s="14">
        <v>2714</v>
      </c>
    </row>
    <row r="76" spans="1:8" x14ac:dyDescent="0.2">
      <c r="A76" s="2">
        <v>2019</v>
      </c>
      <c r="B76" s="2">
        <v>9</v>
      </c>
      <c r="C76" s="14">
        <v>163572</v>
      </c>
      <c r="D76" s="14">
        <v>167120.50580344233</v>
      </c>
      <c r="E76" s="14">
        <v>16138</v>
      </c>
      <c r="F76" s="14">
        <v>1639523.4000000001</v>
      </c>
      <c r="G76" s="14">
        <v>1646612.6627526125</v>
      </c>
      <c r="H76" s="14">
        <v>2705</v>
      </c>
    </row>
    <row r="77" spans="1:8" x14ac:dyDescent="0.2">
      <c r="A77" s="2">
        <v>2019</v>
      </c>
      <c r="B77" s="2">
        <v>10</v>
      </c>
      <c r="C77" s="14">
        <v>204392</v>
      </c>
      <c r="D77" s="14">
        <v>214576.98216663903</v>
      </c>
      <c r="E77" s="14">
        <v>16318</v>
      </c>
      <c r="F77" s="14">
        <v>1687581.9</v>
      </c>
      <c r="G77" s="14">
        <v>1707880.7302604141</v>
      </c>
      <c r="H77" s="14">
        <v>2728</v>
      </c>
    </row>
    <row r="78" spans="1:8" x14ac:dyDescent="0.2">
      <c r="A78" s="2">
        <v>2019</v>
      </c>
      <c r="B78" s="2">
        <v>11</v>
      </c>
      <c r="C78" s="14">
        <v>298433.30000000005</v>
      </c>
      <c r="D78" s="14">
        <v>333529.75053478539</v>
      </c>
      <c r="E78" s="14">
        <v>16492</v>
      </c>
      <c r="F78" s="14">
        <v>1852219.7999999998</v>
      </c>
      <c r="G78" s="14">
        <v>1921700.7092572153</v>
      </c>
      <c r="H78" s="14">
        <v>2738</v>
      </c>
    </row>
    <row r="79" spans="1:8" x14ac:dyDescent="0.2">
      <c r="A79" s="2">
        <v>2019</v>
      </c>
      <c r="B79" s="2">
        <v>12</v>
      </c>
      <c r="C79" s="14">
        <v>670590.20000000007</v>
      </c>
      <c r="D79" s="14">
        <v>629387.62885667873</v>
      </c>
      <c r="E79" s="14">
        <v>16695</v>
      </c>
      <c r="F79" s="14">
        <v>2340352.9</v>
      </c>
      <c r="G79" s="14">
        <v>2258937.4923073668</v>
      </c>
      <c r="H79" s="14">
        <v>2765</v>
      </c>
    </row>
    <row r="80" spans="1:8" x14ac:dyDescent="0.2">
      <c r="A80" s="2">
        <v>2020</v>
      </c>
      <c r="B80" s="2">
        <v>1</v>
      </c>
      <c r="C80" s="14">
        <v>819431.5</v>
      </c>
      <c r="D80" s="14">
        <v>855750.91170491581</v>
      </c>
      <c r="E80" s="14">
        <v>16856</v>
      </c>
      <c r="F80" s="14">
        <v>2316641.9999999995</v>
      </c>
      <c r="G80" s="14">
        <v>2387976.2708820235</v>
      </c>
      <c r="H80" s="14">
        <v>2778</v>
      </c>
    </row>
    <row r="81" spans="1:8" x14ac:dyDescent="0.2">
      <c r="A81" s="2">
        <v>2020</v>
      </c>
      <c r="B81" s="2">
        <v>2</v>
      </c>
      <c r="C81" s="14">
        <v>836742.6</v>
      </c>
      <c r="D81" s="14">
        <v>847951.87576705578</v>
      </c>
      <c r="E81" s="14">
        <v>17020</v>
      </c>
      <c r="F81" s="14">
        <v>2424425</v>
      </c>
      <c r="G81" s="14">
        <v>2446296.9202065454</v>
      </c>
      <c r="H81" s="14">
        <v>2788</v>
      </c>
    </row>
    <row r="82" spans="1:8" x14ac:dyDescent="0.2">
      <c r="A82" s="2">
        <v>2020</v>
      </c>
      <c r="B82" s="2">
        <v>3</v>
      </c>
      <c r="C82" s="14">
        <v>842747.7</v>
      </c>
      <c r="D82" s="14">
        <v>835105.97346405161</v>
      </c>
      <c r="E82" s="14">
        <v>17224</v>
      </c>
      <c r="F82" s="14">
        <v>2392521.1</v>
      </c>
      <c r="G82" s="14">
        <v>2377862.2513990598</v>
      </c>
      <c r="H82" s="14">
        <v>2782</v>
      </c>
    </row>
    <row r="83" spans="1:8" x14ac:dyDescent="0.2">
      <c r="A83" s="2">
        <v>2020</v>
      </c>
      <c r="B83" s="2">
        <v>4</v>
      </c>
      <c r="C83" s="14">
        <v>703446.09999999986</v>
      </c>
      <c r="D83" s="14">
        <v>760930.41525544308</v>
      </c>
      <c r="E83" s="14">
        <v>17349</v>
      </c>
      <c r="F83" s="14">
        <v>1674234.5</v>
      </c>
      <c r="G83" s="14">
        <v>1782657.0869527678</v>
      </c>
      <c r="H83" s="14">
        <v>2796</v>
      </c>
    </row>
    <row r="84" spans="1:8" x14ac:dyDescent="0.2">
      <c r="A84" s="2">
        <v>2020</v>
      </c>
      <c r="B84" s="2">
        <v>5</v>
      </c>
      <c r="C84" s="14">
        <v>558372.29999999993</v>
      </c>
      <c r="D84" s="14">
        <v>542849.46043303027</v>
      </c>
      <c r="E84" s="14">
        <v>17564</v>
      </c>
      <c r="F84" s="14">
        <v>1244539.2</v>
      </c>
      <c r="G84" s="14">
        <v>1215570.5132916479</v>
      </c>
      <c r="H84" s="14">
        <v>2799</v>
      </c>
    </row>
    <row r="85" spans="1:8" x14ac:dyDescent="0.2">
      <c r="A85" s="2">
        <v>2020</v>
      </c>
      <c r="B85" s="2">
        <v>6</v>
      </c>
      <c r="C85" s="14">
        <v>404063.2</v>
      </c>
      <c r="D85" s="14">
        <v>391681.26063909684</v>
      </c>
      <c r="E85" s="14">
        <v>17704</v>
      </c>
      <c r="F85" s="14">
        <v>1500818.7</v>
      </c>
      <c r="G85" s="14">
        <v>1477801.4123234497</v>
      </c>
      <c r="H85" s="14">
        <v>2801</v>
      </c>
    </row>
    <row r="86" spans="1:8" x14ac:dyDescent="0.2">
      <c r="A86" s="2">
        <v>2020</v>
      </c>
      <c r="B86" s="2">
        <v>7</v>
      </c>
      <c r="C86" s="14">
        <v>237149.99999999997</v>
      </c>
      <c r="D86" s="14">
        <v>242932.50307946469</v>
      </c>
      <c r="E86" s="14">
        <v>17824</v>
      </c>
      <c r="F86" s="14">
        <v>1569713.9</v>
      </c>
      <c r="G86" s="14">
        <v>1580413.9348985725</v>
      </c>
      <c r="H86" s="14">
        <v>2800</v>
      </c>
    </row>
    <row r="87" spans="1:8" x14ac:dyDescent="0.2">
      <c r="A87" s="2">
        <v>2020</v>
      </c>
      <c r="B87" s="2">
        <v>8</v>
      </c>
      <c r="C87" s="14">
        <v>210347.5</v>
      </c>
      <c r="D87" s="14">
        <v>217112.44323090461</v>
      </c>
      <c r="E87" s="14">
        <v>18012</v>
      </c>
      <c r="F87" s="14">
        <v>1577390.2999999998</v>
      </c>
      <c r="G87" s="14">
        <v>1589844.0671761069</v>
      </c>
      <c r="H87" s="14">
        <v>2805</v>
      </c>
    </row>
    <row r="88" spans="1:8" x14ac:dyDescent="0.2">
      <c r="A88" s="2">
        <v>2020</v>
      </c>
      <c r="B88" s="2">
        <v>9</v>
      </c>
      <c r="C88" s="14">
        <v>200416.3</v>
      </c>
      <c r="D88" s="14">
        <v>201627.10189680598</v>
      </c>
      <c r="E88" s="14">
        <v>18122</v>
      </c>
      <c r="F88" s="14">
        <v>1536684.4000000001</v>
      </c>
      <c r="G88" s="14">
        <v>1538915.2681595022</v>
      </c>
      <c r="H88" s="14">
        <v>2812</v>
      </c>
    </row>
    <row r="89" spans="1:8" x14ac:dyDescent="0.2">
      <c r="A89" s="2">
        <v>2020</v>
      </c>
      <c r="B89" s="2">
        <v>10</v>
      </c>
      <c r="C89" s="14">
        <v>246605.39999999997</v>
      </c>
      <c r="D89" s="14">
        <v>230214.02174054467</v>
      </c>
      <c r="E89" s="14">
        <v>18294</v>
      </c>
      <c r="F89" s="14">
        <v>1591685.5</v>
      </c>
      <c r="G89" s="14">
        <v>1561565.4864053035</v>
      </c>
      <c r="H89" s="14">
        <v>2821</v>
      </c>
    </row>
    <row r="90" spans="1:8" x14ac:dyDescent="0.2">
      <c r="A90" s="2">
        <v>2020</v>
      </c>
      <c r="B90" s="2">
        <v>11</v>
      </c>
      <c r="C90" s="14">
        <v>435990.2</v>
      </c>
      <c r="D90" s="14">
        <v>478891.89975008671</v>
      </c>
      <c r="E90" s="14">
        <v>18449</v>
      </c>
      <c r="F90" s="14">
        <v>1828906.0999999999</v>
      </c>
      <c r="G90" s="14">
        <v>1907255.6205411719</v>
      </c>
      <c r="H90" s="14">
        <v>2828</v>
      </c>
    </row>
    <row r="91" spans="1:8" x14ac:dyDescent="0.2">
      <c r="A91" s="2">
        <v>2020</v>
      </c>
      <c r="B91" s="2">
        <v>12</v>
      </c>
      <c r="C91" s="14">
        <v>779275.4</v>
      </c>
      <c r="D91" s="14">
        <v>737659.96089626581</v>
      </c>
      <c r="E91" s="14">
        <v>18596</v>
      </c>
      <c r="F91" s="14">
        <v>2070039.8000000003</v>
      </c>
      <c r="G91" s="14">
        <v>1994820.1123548665</v>
      </c>
      <c r="H91" s="14">
        <v>2832</v>
      </c>
    </row>
    <row r="92" spans="1:8" x14ac:dyDescent="0.2">
      <c r="A92" s="2">
        <v>2021</v>
      </c>
      <c r="B92" s="2">
        <v>1</v>
      </c>
      <c r="C92" s="14">
        <v>1164531.5</v>
      </c>
      <c r="D92" s="14">
        <v>1074474.305041726</v>
      </c>
      <c r="E92" s="14">
        <v>18761</v>
      </c>
      <c r="F92" s="14">
        <v>2523111</v>
      </c>
      <c r="G92" s="14">
        <v>2361958.5338377566</v>
      </c>
      <c r="H92" s="14">
        <v>2836</v>
      </c>
    </row>
    <row r="93" spans="1:8" x14ac:dyDescent="0.2">
      <c r="A93" s="2">
        <v>2021</v>
      </c>
      <c r="B93" s="2">
        <v>2</v>
      </c>
      <c r="C93" s="14">
        <v>1022238.2999999998</v>
      </c>
      <c r="D93" s="14">
        <v>990331.63150870113</v>
      </c>
      <c r="E93" s="14">
        <v>18894</v>
      </c>
      <c r="F93" s="14">
        <v>2408344.2999999998</v>
      </c>
      <c r="G93" s="14">
        <v>2351645.6683151131</v>
      </c>
      <c r="H93" s="14">
        <v>2842</v>
      </c>
    </row>
    <row r="94" spans="1:8" x14ac:dyDescent="0.2">
      <c r="A94" s="2">
        <v>2021</v>
      </c>
      <c r="B94" s="2">
        <v>3</v>
      </c>
      <c r="C94" s="14">
        <v>954353</v>
      </c>
      <c r="D94" s="14">
        <v>957674.71841237263</v>
      </c>
      <c r="E94" s="14">
        <v>19088</v>
      </c>
      <c r="F94" s="14">
        <v>2287165.5</v>
      </c>
      <c r="G94" s="14">
        <v>2293055.6598235914</v>
      </c>
      <c r="H94" s="14">
        <v>2858</v>
      </c>
    </row>
    <row r="95" spans="1:8" x14ac:dyDescent="0.2">
      <c r="A95" s="2">
        <v>2021</v>
      </c>
      <c r="B95" s="2">
        <v>4</v>
      </c>
      <c r="C95" s="14">
        <v>1041497.2000000001</v>
      </c>
      <c r="D95" s="14">
        <v>1021025.259993348</v>
      </c>
      <c r="E95" s="14">
        <v>19266</v>
      </c>
      <c r="F95" s="14">
        <v>2280997.2000000002</v>
      </c>
      <c r="G95" s="14">
        <v>2244673.6944550127</v>
      </c>
      <c r="H95" s="14">
        <v>2871</v>
      </c>
    </row>
    <row r="96" spans="1:8" x14ac:dyDescent="0.2">
      <c r="A96" s="2">
        <v>2021</v>
      </c>
      <c r="B96" s="2">
        <v>5</v>
      </c>
      <c r="C96" s="14">
        <v>578515.00000000012</v>
      </c>
      <c r="D96" s="14">
        <v>585509.78098803689</v>
      </c>
      <c r="E96" s="14">
        <v>19429</v>
      </c>
      <c r="F96" s="14">
        <v>2112002</v>
      </c>
      <c r="G96" s="14">
        <v>2124418.4868336511</v>
      </c>
      <c r="H96" s="14">
        <v>2881</v>
      </c>
    </row>
    <row r="97" spans="1:8" x14ac:dyDescent="0.2">
      <c r="A97" s="2">
        <v>2021</v>
      </c>
      <c r="B97" s="2">
        <v>6</v>
      </c>
      <c r="C97" s="14">
        <v>400851.60000000003</v>
      </c>
      <c r="D97" s="14">
        <v>392952.35234390205</v>
      </c>
      <c r="E97" s="14">
        <v>19624</v>
      </c>
      <c r="F97" s="14">
        <v>1889987.4</v>
      </c>
      <c r="G97" s="14">
        <v>1876118.8708695697</v>
      </c>
      <c r="H97" s="14">
        <v>2869</v>
      </c>
    </row>
    <row r="98" spans="1:8" x14ac:dyDescent="0.2">
      <c r="A98" s="2">
        <v>2021</v>
      </c>
      <c r="B98" s="2">
        <v>7</v>
      </c>
      <c r="C98" s="14">
        <v>287983.1999999999</v>
      </c>
      <c r="D98" s="14">
        <v>280631.09362852148</v>
      </c>
      <c r="E98" s="14">
        <v>19825</v>
      </c>
      <c r="F98" s="14">
        <v>1810993.4999999998</v>
      </c>
      <c r="G98" s="14">
        <v>1798207.3837760207</v>
      </c>
      <c r="H98" s="14">
        <v>2868</v>
      </c>
    </row>
    <row r="99" spans="1:8" x14ac:dyDescent="0.2">
      <c r="A99" s="2">
        <v>2021</v>
      </c>
      <c r="B99" s="2">
        <v>8</v>
      </c>
      <c r="C99" s="14">
        <v>231851.69999999998</v>
      </c>
      <c r="D99" s="14">
        <v>233303.02755517323</v>
      </c>
      <c r="E99" s="14">
        <v>20088</v>
      </c>
      <c r="F99" s="14">
        <v>1727167.5</v>
      </c>
      <c r="G99" s="14">
        <v>1729678.7905259007</v>
      </c>
      <c r="H99" s="14">
        <v>2893</v>
      </c>
    </row>
    <row r="100" spans="1:8" x14ac:dyDescent="0.2">
      <c r="A100" s="2">
        <v>2021</v>
      </c>
      <c r="B100" s="2">
        <v>9</v>
      </c>
      <c r="C100" s="14">
        <v>250755.80000000002</v>
      </c>
      <c r="D100" s="14">
        <v>260781.28851797176</v>
      </c>
      <c r="E100" s="14">
        <v>20212</v>
      </c>
      <c r="F100" s="14">
        <v>1799773.9</v>
      </c>
      <c r="G100" s="14">
        <v>1817049.6723245736</v>
      </c>
      <c r="H100" s="14">
        <v>2898</v>
      </c>
    </row>
    <row r="101" spans="1:8" x14ac:dyDescent="0.2">
      <c r="A101" s="2">
        <v>2021</v>
      </c>
      <c r="B101" s="2">
        <v>10</v>
      </c>
      <c r="C101" s="14">
        <v>289258.49999999994</v>
      </c>
      <c r="D101" s="14">
        <v>271245.09767242445</v>
      </c>
      <c r="E101" s="14">
        <v>20541</v>
      </c>
      <c r="F101" s="14">
        <v>1740391.5</v>
      </c>
      <c r="G101" s="14">
        <v>1709552.7439648951</v>
      </c>
      <c r="H101" s="14">
        <v>2922</v>
      </c>
    </row>
    <row r="102" spans="1:8" x14ac:dyDescent="0.2">
      <c r="A102" s="2">
        <v>2021</v>
      </c>
      <c r="B102" s="2">
        <v>11</v>
      </c>
      <c r="C102" s="14">
        <v>520349.5</v>
      </c>
      <c r="D102" s="14">
        <v>486594.08599097875</v>
      </c>
      <c r="E102" s="14">
        <v>20714</v>
      </c>
      <c r="F102" s="14">
        <v>1862368.6999999997</v>
      </c>
      <c r="G102" s="14">
        <v>1804623.9422096668</v>
      </c>
      <c r="H102" s="14">
        <v>2940</v>
      </c>
    </row>
    <row r="103" spans="1:8" x14ac:dyDescent="0.2">
      <c r="A103" s="2">
        <v>2021</v>
      </c>
      <c r="B103" s="2">
        <v>12</v>
      </c>
      <c r="C103" s="14">
        <v>933590.59999999986</v>
      </c>
      <c r="D103" s="14">
        <v>873232.75518208148</v>
      </c>
      <c r="E103" s="14">
        <v>20988</v>
      </c>
      <c r="F103" s="14">
        <v>2377216.5999999996</v>
      </c>
      <c r="G103" s="14">
        <v>2275004.8094087364</v>
      </c>
      <c r="H103" s="14">
        <v>2946</v>
      </c>
    </row>
    <row r="104" spans="1:8" x14ac:dyDescent="0.2">
      <c r="A104" s="2">
        <v>2022</v>
      </c>
      <c r="B104" s="2">
        <v>1</v>
      </c>
      <c r="C104" s="14">
        <v>1161147.8999999999</v>
      </c>
      <c r="D104" s="14">
        <v>1215337.0878317233</v>
      </c>
      <c r="E104" s="14">
        <v>21283</v>
      </c>
      <c r="F104" s="14">
        <v>2438620.5000000005</v>
      </c>
      <c r="G104" s="14">
        <v>2529481.6876361864</v>
      </c>
      <c r="H104" s="14">
        <v>2956</v>
      </c>
    </row>
    <row r="105" spans="1:8" x14ac:dyDescent="0.2">
      <c r="A105" s="2">
        <v>2022</v>
      </c>
      <c r="B105" s="2">
        <v>2</v>
      </c>
      <c r="C105" s="14">
        <v>1179408.3000000003</v>
      </c>
      <c r="D105" s="14">
        <v>1085125.2960388751</v>
      </c>
      <c r="E105" s="14">
        <v>21477</v>
      </c>
      <c r="F105" s="14">
        <v>2467113</v>
      </c>
      <c r="G105" s="14">
        <v>2309914.9710384314</v>
      </c>
      <c r="H105" s="14">
        <v>2964</v>
      </c>
    </row>
    <row r="106" spans="1:8" x14ac:dyDescent="0.2">
      <c r="A106" s="2">
        <v>2022</v>
      </c>
      <c r="B106" s="2">
        <v>3</v>
      </c>
      <c r="C106" s="14">
        <v>1148137</v>
      </c>
      <c r="D106" s="14">
        <v>1202022.6425546098</v>
      </c>
      <c r="E106" s="14">
        <v>21648</v>
      </c>
      <c r="F106" s="14">
        <v>2361845.7000000002</v>
      </c>
      <c r="G106" s="14">
        <v>2451281.2774299658</v>
      </c>
      <c r="H106" s="14">
        <v>2972</v>
      </c>
    </row>
    <row r="107" spans="1:8" x14ac:dyDescent="0.2">
      <c r="A107" s="2">
        <v>2022</v>
      </c>
      <c r="B107" s="2">
        <v>4</v>
      </c>
      <c r="C107" s="14">
        <v>955313.50000000023</v>
      </c>
      <c r="D107" s="14">
        <v>970213.64654832811</v>
      </c>
      <c r="E107" s="14">
        <v>21789</v>
      </c>
      <c r="F107" s="14">
        <v>2154228</v>
      </c>
      <c r="G107" s="14">
        <v>2178873.3178052986</v>
      </c>
      <c r="H107" s="14">
        <v>2981</v>
      </c>
    </row>
    <row r="108" spans="1:8" x14ac:dyDescent="0.2">
      <c r="A108" s="2">
        <v>2022</v>
      </c>
      <c r="B108" s="2">
        <v>5</v>
      </c>
      <c r="C108" s="14">
        <v>693423.2</v>
      </c>
      <c r="D108" s="14">
        <v>653899.56692175241</v>
      </c>
      <c r="E108" s="14">
        <v>21998</v>
      </c>
      <c r="F108" s="14">
        <v>2038047.2000000002</v>
      </c>
      <c r="G108" s="14">
        <v>1973135.0843479293</v>
      </c>
      <c r="H108" s="14">
        <v>2987</v>
      </c>
    </row>
    <row r="109" spans="1:8" x14ac:dyDescent="0.2">
      <c r="A109" s="2">
        <v>2022</v>
      </c>
      <c r="B109" s="2">
        <v>6</v>
      </c>
      <c r="C109" s="14">
        <v>366480.00000000006</v>
      </c>
      <c r="D109" s="14">
        <v>331920.84185296844</v>
      </c>
      <c r="E109" s="14">
        <v>22182</v>
      </c>
      <c r="F109" s="14">
        <v>1760740.2000000002</v>
      </c>
      <c r="G109" s="14">
        <v>1704395.8083843591</v>
      </c>
      <c r="H109" s="14">
        <v>2987</v>
      </c>
    </row>
    <row r="110" spans="1:8" x14ac:dyDescent="0.2">
      <c r="A110" s="2">
        <v>2022</v>
      </c>
      <c r="B110" s="2">
        <v>7</v>
      </c>
      <c r="C110" s="14">
        <v>269899</v>
      </c>
      <c r="D110" s="14">
        <v>285893.02055864618</v>
      </c>
      <c r="E110" s="14">
        <v>22548</v>
      </c>
      <c r="F110" s="14">
        <v>1816100.2</v>
      </c>
      <c r="G110" s="14">
        <v>1841872.3762889348</v>
      </c>
      <c r="H110" s="14">
        <v>3001</v>
      </c>
    </row>
    <row r="111" spans="1:8" x14ac:dyDescent="0.2">
      <c r="A111" s="2">
        <v>2022</v>
      </c>
      <c r="B111" s="2">
        <v>8</v>
      </c>
      <c r="C111" s="14">
        <v>234916.70000000004</v>
      </c>
      <c r="D111" s="14">
        <v>269225.73025250999</v>
      </c>
      <c r="E111" s="14">
        <v>22814</v>
      </c>
      <c r="F111" s="14">
        <v>1618283</v>
      </c>
      <c r="G111" s="14">
        <v>1673052.999552272</v>
      </c>
      <c r="H111" s="14">
        <v>3009</v>
      </c>
    </row>
    <row r="112" spans="1:8" x14ac:dyDescent="0.2">
      <c r="A112" s="2">
        <v>2022</v>
      </c>
      <c r="B112" s="2">
        <v>9</v>
      </c>
      <c r="C112" s="14">
        <v>256370.40000000002</v>
      </c>
      <c r="D112" s="14">
        <v>268020.16047178366</v>
      </c>
      <c r="E112" s="14">
        <v>23016</v>
      </c>
      <c r="F112" s="14">
        <v>1722257</v>
      </c>
      <c r="G112" s="14">
        <v>1740764.2511438497</v>
      </c>
      <c r="H112" s="14">
        <v>3021</v>
      </c>
    </row>
    <row r="113" spans="1:8" x14ac:dyDescent="0.2">
      <c r="A113" s="2">
        <v>2022</v>
      </c>
      <c r="B113" s="2">
        <v>10</v>
      </c>
      <c r="C113" s="14">
        <v>587511.5</v>
      </c>
      <c r="D113" s="14">
        <v>581760.97217629314</v>
      </c>
      <c r="E113" s="14">
        <v>23245</v>
      </c>
      <c r="F113" s="14">
        <v>1678565.5000000002</v>
      </c>
      <c r="G113" s="14">
        <v>1669658.7570821517</v>
      </c>
      <c r="H113" s="14">
        <v>2975</v>
      </c>
    </row>
    <row r="114" spans="1:8" x14ac:dyDescent="0.2">
      <c r="A114" s="2">
        <v>2022</v>
      </c>
      <c r="B114" s="2">
        <v>11</v>
      </c>
      <c r="C114" s="14">
        <v>482212.49999999994</v>
      </c>
      <c r="D114" s="14">
        <v>535651.54527398048</v>
      </c>
      <c r="E114" s="14">
        <v>23566</v>
      </c>
      <c r="F114" s="14">
        <v>1532763.4</v>
      </c>
      <c r="G114" s="14">
        <v>1615709.3187343683</v>
      </c>
      <c r="H114" s="14">
        <v>3023</v>
      </c>
    </row>
    <row r="115" spans="1:8" x14ac:dyDescent="0.2">
      <c r="A115" s="2">
        <v>2022</v>
      </c>
      <c r="B115" s="2">
        <v>12</v>
      </c>
      <c r="C115" s="14">
        <v>831592.8</v>
      </c>
      <c r="D115" s="14">
        <v>986958.26818485023</v>
      </c>
      <c r="E115" s="14">
        <v>23867</v>
      </c>
      <c r="F115" s="14">
        <v>2031710.9000000001</v>
      </c>
      <c r="G115" s="14">
        <v>2266789.5966762654</v>
      </c>
      <c r="H115" s="14">
        <v>2985</v>
      </c>
    </row>
    <row r="116" spans="1:8" x14ac:dyDescent="0.2">
      <c r="A116" s="2">
        <v>2023</v>
      </c>
      <c r="B116" s="2">
        <v>1</v>
      </c>
      <c r="C116" s="14">
        <v>1139709.9473119068</v>
      </c>
      <c r="D116" s="14">
        <v>1139709.9473119068</v>
      </c>
      <c r="E116" s="14">
        <v>24291.516862498556</v>
      </c>
      <c r="F116" s="14">
        <v>2689548.2578763315</v>
      </c>
      <c r="G116" s="14">
        <v>2689548.2578763315</v>
      </c>
      <c r="H116" s="14">
        <v>3121.1197348253222</v>
      </c>
    </row>
    <row r="117" spans="1:8" x14ac:dyDescent="0.2">
      <c r="A117" s="2">
        <v>2023</v>
      </c>
      <c r="B117" s="2">
        <v>2</v>
      </c>
      <c r="C117" s="14">
        <v>1152653.3692482503</v>
      </c>
      <c r="D117" s="14">
        <v>1152653.3692482503</v>
      </c>
      <c r="E117" s="14">
        <v>24456.080185208582</v>
      </c>
      <c r="F117" s="14">
        <v>2545732.8020153358</v>
      </c>
      <c r="G117" s="14">
        <v>2545732.8020153358</v>
      </c>
      <c r="H117" s="14">
        <v>3132.2619268804597</v>
      </c>
    </row>
    <row r="118" spans="1:8" x14ac:dyDescent="0.2">
      <c r="A118" s="2">
        <v>2023</v>
      </c>
      <c r="B118" s="2">
        <v>3</v>
      </c>
      <c r="C118" s="14">
        <v>1257399.5316661766</v>
      </c>
      <c r="D118" s="14">
        <v>1257399.5316661766</v>
      </c>
      <c r="E118" s="14">
        <v>24615.617614329683</v>
      </c>
      <c r="F118" s="14">
        <v>2385785.18929902</v>
      </c>
      <c r="G118" s="14">
        <v>2385785.18929902</v>
      </c>
      <c r="H118" s="14">
        <v>3142.7862454108426</v>
      </c>
    </row>
    <row r="119" spans="1:8" x14ac:dyDescent="0.2">
      <c r="A119" s="2">
        <v>2023</v>
      </c>
      <c r="B119" s="2">
        <v>4</v>
      </c>
      <c r="C119" s="14">
        <v>1131031.7011121609</v>
      </c>
      <c r="D119" s="14">
        <v>1131031.7011121609</v>
      </c>
      <c r="E119" s="14">
        <v>24804.845851144048</v>
      </c>
      <c r="F119" s="14">
        <v>2305363.3383942125</v>
      </c>
      <c r="G119" s="14">
        <v>2305363.3383942125</v>
      </c>
      <c r="H119" s="14">
        <v>3154.6473408133979</v>
      </c>
    </row>
    <row r="120" spans="1:8" x14ac:dyDescent="0.2">
      <c r="A120" s="2">
        <v>2023</v>
      </c>
      <c r="B120" s="2">
        <v>5</v>
      </c>
      <c r="C120" s="14">
        <v>705489.65238101222</v>
      </c>
      <c r="D120" s="14">
        <v>705489.65238101222</v>
      </c>
      <c r="E120" s="14">
        <v>24994.074087958383</v>
      </c>
      <c r="F120" s="14">
        <v>2101817.0447709179</v>
      </c>
      <c r="G120" s="14">
        <v>2101817.0447709179</v>
      </c>
      <c r="H120" s="14">
        <v>3166.2667447487074</v>
      </c>
    </row>
    <row r="121" spans="1:8" x14ac:dyDescent="0.2">
      <c r="A121" s="2">
        <v>2023</v>
      </c>
      <c r="B121" s="2">
        <v>6</v>
      </c>
      <c r="C121" s="14">
        <v>411313.54522210499</v>
      </c>
      <c r="D121" s="14">
        <v>411313.54522210499</v>
      </c>
      <c r="E121" s="14">
        <v>25183.302324772707</v>
      </c>
      <c r="F121" s="14">
        <v>1998962.0521710359</v>
      </c>
      <c r="G121" s="14">
        <v>1998962.0521710359</v>
      </c>
      <c r="H121" s="14">
        <v>3177.6832255044928</v>
      </c>
    </row>
    <row r="122" spans="1:8" x14ac:dyDescent="0.2">
      <c r="A122" s="2">
        <v>2023</v>
      </c>
      <c r="B122" s="2">
        <v>7</v>
      </c>
      <c r="C122" s="14">
        <v>294921.49308507598</v>
      </c>
      <c r="D122" s="14">
        <v>294921.49308507598</v>
      </c>
      <c r="E122" s="14">
        <v>25372.530561587071</v>
      </c>
      <c r="F122" s="14">
        <v>1912608.7045595257</v>
      </c>
      <c r="G122" s="14">
        <v>1912608.7045595257</v>
      </c>
      <c r="H122" s="14">
        <v>3188.9293327785149</v>
      </c>
    </row>
    <row r="123" spans="1:8" x14ac:dyDescent="0.2">
      <c r="A123" s="2">
        <v>2023</v>
      </c>
      <c r="B123" s="2">
        <v>8</v>
      </c>
      <c r="C123" s="14">
        <v>249797.46551377882</v>
      </c>
      <c r="D123" s="14">
        <v>249797.46551377882</v>
      </c>
      <c r="E123" s="14">
        <v>25538.443714750963</v>
      </c>
      <c r="F123" s="14">
        <v>1842307.17027029</v>
      </c>
      <c r="G123" s="14">
        <v>1842307.17027029</v>
      </c>
      <c r="H123" s="14">
        <v>3198.756623411371</v>
      </c>
    </row>
    <row r="124" spans="1:8" x14ac:dyDescent="0.2">
      <c r="A124" s="2">
        <v>2023</v>
      </c>
      <c r="B124" s="2">
        <v>9</v>
      </c>
      <c r="C124" s="14">
        <v>280015.35950578569</v>
      </c>
      <c r="D124" s="14">
        <v>280015.35950578569</v>
      </c>
      <c r="E124" s="14">
        <v>25704.356867914856</v>
      </c>
      <c r="F124" s="14">
        <v>1998421.2478646198</v>
      </c>
      <c r="G124" s="14">
        <v>1998421.2478646198</v>
      </c>
      <c r="H124" s="14">
        <v>3208.4638141349515</v>
      </c>
    </row>
    <row r="125" spans="1:8" x14ac:dyDescent="0.2">
      <c r="A125" s="2">
        <v>2023</v>
      </c>
      <c r="B125" s="2">
        <v>10</v>
      </c>
      <c r="C125" s="14">
        <v>308426.53165794781</v>
      </c>
      <c r="D125" s="14">
        <v>308426.53165794781</v>
      </c>
      <c r="E125" s="14">
        <v>25870.270021078737</v>
      </c>
      <c r="F125" s="14">
        <v>1946468.5547500947</v>
      </c>
      <c r="G125" s="14">
        <v>1946468.5547500947</v>
      </c>
      <c r="H125" s="14">
        <v>3218.0701694598774</v>
      </c>
    </row>
    <row r="126" spans="1:8" x14ac:dyDescent="0.2">
      <c r="A126" s="2">
        <v>2023</v>
      </c>
      <c r="B126" s="2">
        <v>11</v>
      </c>
      <c r="C126" s="14">
        <v>593418.43217988417</v>
      </c>
      <c r="D126" s="14">
        <v>593418.43217988417</v>
      </c>
      <c r="E126" s="14">
        <v>26036.183174242629</v>
      </c>
      <c r="F126" s="14">
        <v>2175751.2592532402</v>
      </c>
      <c r="G126" s="14">
        <v>2175751.2592532402</v>
      </c>
      <c r="H126" s="14">
        <v>3227.5918637914451</v>
      </c>
    </row>
    <row r="127" spans="1:8" x14ac:dyDescent="0.2">
      <c r="A127" s="2">
        <v>2023</v>
      </c>
      <c r="B127" s="2">
        <v>12</v>
      </c>
      <c r="C127" s="14">
        <v>1070863.6443560233</v>
      </c>
      <c r="D127" s="14">
        <v>1070863.6443560233</v>
      </c>
      <c r="E127" s="14">
        <v>26202.096327406536</v>
      </c>
      <c r="F127" s="14">
        <v>2624843.0877847392</v>
      </c>
      <c r="G127" s="14">
        <v>2624843.0877847392</v>
      </c>
      <c r="H127" s="14">
        <v>3237.0424770950008</v>
      </c>
    </row>
    <row r="128" spans="1:8" x14ac:dyDescent="0.2">
      <c r="A128" s="2">
        <v>2024</v>
      </c>
      <c r="B128" s="2">
        <v>1</v>
      </c>
      <c r="C128" s="14">
        <v>1217468.8222658751</v>
      </c>
      <c r="D128" s="14">
        <v>1217468.8222658751</v>
      </c>
      <c r="E128" s="14">
        <v>26368.009480570403</v>
      </c>
      <c r="F128" s="14">
        <v>2849791.9445727323</v>
      </c>
      <c r="G128" s="14">
        <v>2849791.9445727323</v>
      </c>
      <c r="H128" s="14">
        <v>3246.4334110545833</v>
      </c>
    </row>
    <row r="129" spans="1:8" x14ac:dyDescent="0.2">
      <c r="A129" s="2">
        <v>2024</v>
      </c>
      <c r="B129" s="2">
        <v>2</v>
      </c>
      <c r="C129" s="14">
        <v>1231892.958594139</v>
      </c>
      <c r="D129" s="14">
        <v>1231892.958594139</v>
      </c>
      <c r="E129" s="14">
        <v>26533.922633734295</v>
      </c>
      <c r="F129" s="14">
        <v>2696337.0341755291</v>
      </c>
      <c r="G129" s="14">
        <v>2696337.0341755291</v>
      </c>
      <c r="H129" s="14">
        <v>3255.7742384780609</v>
      </c>
    </row>
    <row r="130" spans="1:8" x14ac:dyDescent="0.2">
      <c r="A130" s="2">
        <v>2024</v>
      </c>
      <c r="B130" s="2">
        <v>3</v>
      </c>
      <c r="C130" s="14">
        <v>1346938.7125092326</v>
      </c>
      <c r="D130" s="14">
        <v>1346938.7125092326</v>
      </c>
      <c r="E130" s="14">
        <v>26699.835786898202</v>
      </c>
      <c r="F130" s="14">
        <v>2528778.7092186338</v>
      </c>
      <c r="G130" s="14">
        <v>2528778.7092186338</v>
      </c>
      <c r="H130" s="14">
        <v>3265.0729966562435</v>
      </c>
    </row>
    <row r="131" spans="1:8" x14ac:dyDescent="0.2">
      <c r="A131" s="2">
        <v>2024</v>
      </c>
      <c r="B131" s="2">
        <v>4</v>
      </c>
      <c r="C131" s="14">
        <v>1209717.8307852636</v>
      </c>
      <c r="D131" s="14">
        <v>1209717.8307852636</v>
      </c>
      <c r="E131" s="14">
        <v>26865.748940062083</v>
      </c>
      <c r="F131" s="14">
        <v>2443179.3738265121</v>
      </c>
      <c r="G131" s="14">
        <v>2443179.3738265121</v>
      </c>
      <c r="H131" s="14">
        <v>3274.3364336660225</v>
      </c>
    </row>
    <row r="132" spans="1:8" x14ac:dyDescent="0.2">
      <c r="A132" s="2">
        <v>2024</v>
      </c>
      <c r="B132" s="2">
        <v>5</v>
      </c>
      <c r="C132" s="14">
        <v>749620.75484359288</v>
      </c>
      <c r="D132" s="14">
        <v>749620.75484359288</v>
      </c>
      <c r="E132" s="14">
        <v>27031.662093225976</v>
      </c>
      <c r="F132" s="14">
        <v>2230379.265485425</v>
      </c>
      <c r="G132" s="14">
        <v>2230379.265485425</v>
      </c>
      <c r="H132" s="14">
        <v>3283.5702151655018</v>
      </c>
    </row>
    <row r="133" spans="1:8" x14ac:dyDescent="0.2">
      <c r="A133" s="2">
        <v>2024</v>
      </c>
      <c r="B133" s="2">
        <v>6</v>
      </c>
      <c r="C133" s="14">
        <v>432380.4520866716</v>
      </c>
      <c r="D133" s="14">
        <v>432380.4520866716</v>
      </c>
      <c r="E133" s="14">
        <v>27197.575246389868</v>
      </c>
      <c r="F133" s="14">
        <v>2122582.1368163582</v>
      </c>
      <c r="G133" s="14">
        <v>2122582.1368163582</v>
      </c>
      <c r="H133" s="14">
        <v>3292.7790980183345</v>
      </c>
    </row>
    <row r="134" spans="1:8" x14ac:dyDescent="0.2">
      <c r="A134" s="2">
        <v>2024</v>
      </c>
      <c r="B134" s="2">
        <v>7</v>
      </c>
      <c r="C134" s="14">
        <v>307337.97305550025</v>
      </c>
      <c r="D134" s="14">
        <v>307337.97305550025</v>
      </c>
      <c r="E134" s="14">
        <v>27363.488399553749</v>
      </c>
      <c r="F134" s="14">
        <v>2031194.0536872761</v>
      </c>
      <c r="G134" s="14">
        <v>2031194.0536872761</v>
      </c>
      <c r="H134" s="14">
        <v>3301.9670760680247</v>
      </c>
    </row>
    <row r="135" spans="1:8" x14ac:dyDescent="0.2">
      <c r="A135" s="2">
        <v>2024</v>
      </c>
      <c r="B135" s="2">
        <v>8</v>
      </c>
      <c r="C135" s="14">
        <v>259131.13221494231</v>
      </c>
      <c r="D135" s="14">
        <v>259131.13221494231</v>
      </c>
      <c r="E135" s="14">
        <v>27530.80949666489</v>
      </c>
      <c r="F135" s="14">
        <v>1956762.1661817543</v>
      </c>
      <c r="G135" s="14">
        <v>1956762.1661817543</v>
      </c>
      <c r="H135" s="14">
        <v>3311.2145434333665</v>
      </c>
    </row>
    <row r="136" spans="1:8" x14ac:dyDescent="0.2">
      <c r="A136" s="2">
        <v>2024</v>
      </c>
      <c r="B136" s="2">
        <v>9</v>
      </c>
      <c r="C136" s="14">
        <v>291605.7193673235</v>
      </c>
      <c r="D136" s="14">
        <v>291605.7193673235</v>
      </c>
      <c r="E136" s="14">
        <v>27698.130593776015</v>
      </c>
      <c r="F136" s="14">
        <v>2117316.9477596595</v>
      </c>
      <c r="G136" s="14">
        <v>2117316.9477596595</v>
      </c>
      <c r="H136" s="14">
        <v>3320.4472745561038</v>
      </c>
    </row>
    <row r="137" spans="1:8" x14ac:dyDescent="0.2">
      <c r="A137" s="2">
        <v>2024</v>
      </c>
      <c r="B137" s="2">
        <v>10</v>
      </c>
      <c r="C137" s="14">
        <v>321907.42967212514</v>
      </c>
      <c r="D137" s="14">
        <v>321907.42967212514</v>
      </c>
      <c r="E137" s="14">
        <v>27865.451690887145</v>
      </c>
      <c r="F137" s="14">
        <v>2060782.5150590125</v>
      </c>
      <c r="G137" s="14">
        <v>2060782.5150590125</v>
      </c>
      <c r="H137" s="14">
        <v>3329.6676331890803</v>
      </c>
    </row>
    <row r="138" spans="1:8" x14ac:dyDescent="0.2">
      <c r="A138" s="2">
        <v>2024</v>
      </c>
      <c r="B138" s="2">
        <v>11</v>
      </c>
      <c r="C138" s="14">
        <v>627300.40374235623</v>
      </c>
      <c r="D138" s="14">
        <v>627300.40374235623</v>
      </c>
      <c r="E138" s="14">
        <v>28032.772787998285</v>
      </c>
      <c r="F138" s="14">
        <v>2294445.3391795494</v>
      </c>
      <c r="G138" s="14">
        <v>2294445.3391795494</v>
      </c>
      <c r="H138" s="14">
        <v>3338.877603929639</v>
      </c>
    </row>
    <row r="139" spans="1:8" x14ac:dyDescent="0.2">
      <c r="A139" s="2">
        <v>2024</v>
      </c>
      <c r="B139" s="2">
        <v>12</v>
      </c>
      <c r="C139" s="14">
        <v>1138775.9041200369</v>
      </c>
      <c r="D139" s="14">
        <v>1138775.9041200369</v>
      </c>
      <c r="E139" s="14">
        <v>28200.093885109382</v>
      </c>
      <c r="F139" s="14">
        <v>2755174.5691737202</v>
      </c>
      <c r="G139" s="14">
        <v>2755174.5691737202</v>
      </c>
      <c r="H139" s="14">
        <v>3348.0788530376831</v>
      </c>
    </row>
    <row r="140" spans="1:8" x14ac:dyDescent="0.2">
      <c r="A140" s="2">
        <v>2025</v>
      </c>
      <c r="B140" s="2">
        <v>1</v>
      </c>
      <c r="C140" s="14">
        <v>1292608.5518784339</v>
      </c>
      <c r="D140" s="14">
        <v>1292608.5518784339</v>
      </c>
      <c r="E140" s="14">
        <v>28367.414982220536</v>
      </c>
      <c r="F140" s="14">
        <v>2975815.0024488796</v>
      </c>
      <c r="G140" s="14">
        <v>2975815.0024488796</v>
      </c>
      <c r="H140" s="14">
        <v>3357.2727794983075</v>
      </c>
    </row>
    <row r="141" spans="1:8" x14ac:dyDescent="0.2">
      <c r="A141" s="2">
        <v>2025</v>
      </c>
      <c r="B141" s="2">
        <v>2</v>
      </c>
      <c r="C141" s="14">
        <v>1308035.9876455509</v>
      </c>
      <c r="D141" s="14">
        <v>1308035.9876455509</v>
      </c>
      <c r="E141" s="14">
        <v>28534.736079331651</v>
      </c>
      <c r="F141" s="14">
        <v>2814541.448866039</v>
      </c>
      <c r="G141" s="14">
        <v>2814541.448866039</v>
      </c>
      <c r="H141" s="14">
        <v>3366.4605578937344</v>
      </c>
    </row>
    <row r="142" spans="1:8" x14ac:dyDescent="0.2">
      <c r="A142" s="2">
        <v>2025</v>
      </c>
      <c r="B142" s="2">
        <v>3</v>
      </c>
      <c r="C142" s="14">
        <v>1432461.4849250603</v>
      </c>
      <c r="D142" s="14">
        <v>1432461.4849250603</v>
      </c>
      <c r="E142" s="14">
        <v>28702.057176442777</v>
      </c>
      <c r="F142" s="14">
        <v>2640840.8979522963</v>
      </c>
      <c r="G142" s="14">
        <v>2640840.8979522963</v>
      </c>
      <c r="H142" s="14">
        <v>3375.6431743984622</v>
      </c>
    </row>
    <row r="143" spans="1:8" x14ac:dyDescent="0.2">
      <c r="A143" s="2">
        <v>2025</v>
      </c>
      <c r="B143" s="2">
        <v>4</v>
      </c>
      <c r="C143" s="14">
        <v>1285754.2094475289</v>
      </c>
      <c r="D143" s="14">
        <v>1285754.2094475289</v>
      </c>
      <c r="E143" s="14">
        <v>28869.378273553917</v>
      </c>
      <c r="F143" s="14">
        <v>2552271.0356779797</v>
      </c>
      <c r="G143" s="14">
        <v>2552271.0356779797</v>
      </c>
      <c r="H143" s="14">
        <v>3384.8214570006098</v>
      </c>
    </row>
    <row r="144" spans="1:8" x14ac:dyDescent="0.2">
      <c r="A144" s="2">
        <v>2025</v>
      </c>
      <c r="B144" s="2">
        <v>5</v>
      </c>
      <c r="C144" s="14">
        <v>792632.65109865519</v>
      </c>
      <c r="D144" s="14">
        <v>792632.65109865519</v>
      </c>
      <c r="E144" s="14">
        <v>29036.699370665043</v>
      </c>
      <c r="F144" s="14">
        <v>2332454.5830917354</v>
      </c>
      <c r="G144" s="14">
        <v>2332454.5830917354</v>
      </c>
      <c r="H144" s="14">
        <v>3393.9961008756591</v>
      </c>
    </row>
    <row r="145" spans="1:8" x14ac:dyDescent="0.2">
      <c r="A145" s="2">
        <v>2025</v>
      </c>
      <c r="B145" s="2">
        <v>6</v>
      </c>
      <c r="C145" s="14">
        <v>453084.97032726422</v>
      </c>
      <c r="D145" s="14">
        <v>453084.97032726422</v>
      </c>
      <c r="E145" s="14">
        <v>29204.020467776158</v>
      </c>
      <c r="F145" s="14">
        <v>2221439.6051469469</v>
      </c>
      <c r="G145" s="14">
        <v>2221439.6051469469</v>
      </c>
      <c r="H145" s="14">
        <v>3403.1676896901367</v>
      </c>
    </row>
    <row r="146" spans="1:8" x14ac:dyDescent="0.2">
      <c r="A146" s="2">
        <v>2025</v>
      </c>
      <c r="B146" s="2">
        <v>7</v>
      </c>
      <c r="C146" s="14">
        <v>319924.20549832389</v>
      </c>
      <c r="D146" s="14">
        <v>319924.20549832389</v>
      </c>
      <c r="E146" s="14">
        <v>29371.341564887312</v>
      </c>
      <c r="F146" s="14">
        <v>2126411.8928003982</v>
      </c>
      <c r="G146" s="14">
        <v>2126411.8928003982</v>
      </c>
      <c r="H146" s="14">
        <v>3412.3367134881014</v>
      </c>
    </row>
    <row r="147" spans="1:8" x14ac:dyDescent="0.2">
      <c r="A147" s="2">
        <v>2025</v>
      </c>
      <c r="B147" s="2">
        <v>8</v>
      </c>
      <c r="C147" s="14">
        <v>268667.96645670128</v>
      </c>
      <c r="D147" s="14">
        <v>268667.96645670128</v>
      </c>
      <c r="E147" s="14">
        <v>29546.469447715546</v>
      </c>
      <c r="F147" s="14">
        <v>2048375.7292168688</v>
      </c>
      <c r="G147" s="14">
        <v>2048375.7292168688</v>
      </c>
      <c r="H147" s="14">
        <v>3421.9307611040126</v>
      </c>
    </row>
    <row r="148" spans="1:8" x14ac:dyDescent="0.2">
      <c r="A148" s="2">
        <v>2025</v>
      </c>
      <c r="B148" s="2">
        <v>9</v>
      </c>
      <c r="C148" s="14">
        <v>303130.4979005311</v>
      </c>
      <c r="D148" s="14">
        <v>303130.4979005311</v>
      </c>
      <c r="E148" s="14">
        <v>29721.597330543791</v>
      </c>
      <c r="F148" s="14">
        <v>2213555.3644713452</v>
      </c>
      <c r="G148" s="14">
        <v>2213555.3644713452</v>
      </c>
      <c r="H148" s="14">
        <v>3431.5230005849526</v>
      </c>
    </row>
    <row r="149" spans="1:8" x14ac:dyDescent="0.2">
      <c r="A149" s="2">
        <v>2025</v>
      </c>
      <c r="B149" s="2">
        <v>10</v>
      </c>
      <c r="C149" s="14">
        <v>335008.77788573853</v>
      </c>
      <c r="D149" s="14">
        <v>335008.77788573853</v>
      </c>
      <c r="E149" s="14">
        <v>29896.725213372039</v>
      </c>
      <c r="F149" s="14">
        <v>2152688.3566540973</v>
      </c>
      <c r="G149" s="14">
        <v>2152688.3566540973</v>
      </c>
      <c r="H149" s="14">
        <v>3441.1137219630746</v>
      </c>
    </row>
    <row r="150" spans="1:8" x14ac:dyDescent="0.2">
      <c r="A150" s="2">
        <v>2025</v>
      </c>
      <c r="B150" s="2">
        <v>11</v>
      </c>
      <c r="C150" s="14">
        <v>660748.32352165785</v>
      </c>
      <c r="D150" s="14">
        <v>660748.32352165785</v>
      </c>
      <c r="E150" s="14">
        <v>30071.853096200302</v>
      </c>
      <c r="F150" s="14">
        <v>2390453.6560216877</v>
      </c>
      <c r="G150" s="14">
        <v>2390453.6560216877</v>
      </c>
      <c r="H150" s="14">
        <v>3450.7031687482045</v>
      </c>
    </row>
    <row r="151" spans="1:8" x14ac:dyDescent="0.2">
      <c r="A151" s="2">
        <v>2025</v>
      </c>
      <c r="B151" s="2">
        <v>12</v>
      </c>
      <c r="C151" s="14">
        <v>1205602.0069890395</v>
      </c>
      <c r="D151" s="14">
        <v>1205602.0069890395</v>
      </c>
      <c r="E151" s="14">
        <v>30246.980979028518</v>
      </c>
      <c r="F151" s="14">
        <v>2859431.9990017656</v>
      </c>
      <c r="G151" s="14">
        <v>2859431.9990017656</v>
      </c>
      <c r="H151" s="14">
        <v>3460.2915453902033</v>
      </c>
    </row>
    <row r="152" spans="1:8" x14ac:dyDescent="0.2">
      <c r="A152" s="2">
        <v>2026</v>
      </c>
      <c r="B152" s="2">
        <v>1</v>
      </c>
      <c r="C152" s="14">
        <v>1372027.7762710284</v>
      </c>
      <c r="D152" s="14">
        <v>1372027.7762710284</v>
      </c>
      <c r="E152" s="14">
        <v>30422.108861856796</v>
      </c>
      <c r="F152" s="14">
        <v>3086455.9626860772</v>
      </c>
      <c r="G152" s="14">
        <v>3086455.9626860772</v>
      </c>
      <c r="H152" s="14">
        <v>3469.8790235443585</v>
      </c>
    </row>
    <row r="153" spans="1:8" x14ac:dyDescent="0.2">
      <c r="A153" s="2">
        <v>2026</v>
      </c>
      <c r="B153" s="2">
        <v>2</v>
      </c>
      <c r="C153" s="14">
        <v>1388697.0852641605</v>
      </c>
      <c r="D153" s="14">
        <v>1388697.0852641605</v>
      </c>
      <c r="E153" s="14">
        <v>30597.236744685055</v>
      </c>
      <c r="F153" s="14">
        <v>2919122.9703160524</v>
      </c>
      <c r="G153" s="14">
        <v>2919122.9703160524</v>
      </c>
      <c r="H153" s="14">
        <v>3479.4657473317461</v>
      </c>
    </row>
    <row r="154" spans="1:8" x14ac:dyDescent="0.2">
      <c r="A154" s="2">
        <v>2026</v>
      </c>
      <c r="B154" s="2">
        <v>3</v>
      </c>
      <c r="C154" s="14">
        <v>1523204.4038608181</v>
      </c>
      <c r="D154" s="14">
        <v>1523204.4038608181</v>
      </c>
      <c r="E154" s="14">
        <v>30772.364627513303</v>
      </c>
      <c r="F154" s="14">
        <v>2741045.2525929646</v>
      </c>
      <c r="G154" s="14">
        <v>2741045.2525929646</v>
      </c>
      <c r="H154" s="14">
        <v>3489.0518377558419</v>
      </c>
    </row>
    <row r="155" spans="1:8" x14ac:dyDescent="0.2">
      <c r="A155" s="2">
        <v>2026</v>
      </c>
      <c r="B155" s="2">
        <v>4</v>
      </c>
      <c r="C155" s="14">
        <v>1367003.9980975487</v>
      </c>
      <c r="D155" s="14">
        <v>1367003.9980975487</v>
      </c>
      <c r="E155" s="14">
        <v>30947.492510341566</v>
      </c>
      <c r="F155" s="14">
        <v>2650903.8744914508</v>
      </c>
      <c r="G155" s="14">
        <v>2650903.8744914508</v>
      </c>
      <c r="H155" s="14">
        <v>3498.6373964106806</v>
      </c>
    </row>
    <row r="156" spans="1:8" x14ac:dyDescent="0.2">
      <c r="A156" s="2">
        <v>2026</v>
      </c>
      <c r="B156" s="2">
        <v>5</v>
      </c>
      <c r="C156" s="14">
        <v>839958.29666787339</v>
      </c>
      <c r="D156" s="14">
        <v>839958.29666787339</v>
      </c>
      <c r="E156" s="14">
        <v>31122.620393169811</v>
      </c>
      <c r="F156" s="14">
        <v>2425776.0889636455</v>
      </c>
      <c r="G156" s="14">
        <v>2425776.0889636455</v>
      </c>
      <c r="H156" s="14">
        <v>3508.2225085941955</v>
      </c>
    </row>
    <row r="157" spans="1:8" x14ac:dyDescent="0.2">
      <c r="A157" s="2">
        <v>2026</v>
      </c>
      <c r="B157" s="2">
        <v>6</v>
      </c>
      <c r="C157" s="14">
        <v>477424.54343579133</v>
      </c>
      <c r="D157" s="14">
        <v>477424.54343579133</v>
      </c>
      <c r="E157" s="14">
        <v>31297.748275998074</v>
      </c>
      <c r="F157" s="14">
        <v>2312868.3356051538</v>
      </c>
      <c r="G157" s="14">
        <v>2312868.3356051538</v>
      </c>
      <c r="H157" s="14">
        <v>3517.807245922193</v>
      </c>
    </row>
    <row r="158" spans="1:8" x14ac:dyDescent="0.2">
      <c r="A158" s="2">
        <v>2026</v>
      </c>
      <c r="B158" s="2">
        <v>7</v>
      </c>
      <c r="C158" s="14">
        <v>335780.02801521553</v>
      </c>
      <c r="D158" s="14">
        <v>335780.02801521553</v>
      </c>
      <c r="E158" s="14">
        <v>31472.876158826333</v>
      </c>
      <c r="F158" s="14">
        <v>2215370.1112639778</v>
      </c>
      <c r="G158" s="14">
        <v>2215370.1112639778</v>
      </c>
      <c r="H158" s="14">
        <v>3527.3916685230115</v>
      </c>
    </row>
    <row r="159" spans="1:8" x14ac:dyDescent="0.2">
      <c r="A159" s="2">
        <v>2026</v>
      </c>
      <c r="B159" s="2">
        <v>8</v>
      </c>
      <c r="C159" s="14">
        <v>281187.36092119681</v>
      </c>
      <c r="D159" s="14">
        <v>281187.36092119681</v>
      </c>
      <c r="E159" s="14">
        <v>31647.783715855399</v>
      </c>
      <c r="F159" s="14">
        <v>2134263.0145167666</v>
      </c>
      <c r="G159" s="14">
        <v>2134263.0145167666</v>
      </c>
      <c r="H159" s="14">
        <v>3536.963770932367</v>
      </c>
    </row>
    <row r="160" spans="1:8" x14ac:dyDescent="0.2">
      <c r="A160" s="2">
        <v>2026</v>
      </c>
      <c r="B160" s="2">
        <v>9</v>
      </c>
      <c r="C160" s="14">
        <v>317640.96975124016</v>
      </c>
      <c r="D160" s="14">
        <v>317640.96975124016</v>
      </c>
      <c r="E160" s="14">
        <v>31822.691272884462</v>
      </c>
      <c r="F160" s="14">
        <v>2304094.9951972109</v>
      </c>
      <c r="G160" s="14">
        <v>2304094.9951972109</v>
      </c>
      <c r="H160" s="14">
        <v>3546.5356514838059</v>
      </c>
    </row>
    <row r="161" spans="1:8" x14ac:dyDescent="0.2">
      <c r="A161" s="2">
        <v>2026</v>
      </c>
      <c r="B161" s="2">
        <v>10</v>
      </c>
      <c r="C161" s="14">
        <v>350965.8516659991</v>
      </c>
      <c r="D161" s="14">
        <v>350965.8516659991</v>
      </c>
      <c r="E161" s="14">
        <v>31997.598829913539</v>
      </c>
      <c r="F161" s="14">
        <v>2239262.3503759927</v>
      </c>
      <c r="G161" s="14">
        <v>2239262.3503759927</v>
      </c>
      <c r="H161" s="14">
        <v>3556.1073457642351</v>
      </c>
    </row>
    <row r="162" spans="1:8" x14ac:dyDescent="0.2">
      <c r="A162" s="2">
        <v>2026</v>
      </c>
      <c r="B162" s="2">
        <v>11</v>
      </c>
      <c r="C162" s="14">
        <v>697172.76794236794</v>
      </c>
      <c r="D162" s="14">
        <v>697172.76794236794</v>
      </c>
      <c r="E162" s="14">
        <v>32172.506386942605</v>
      </c>
      <c r="F162" s="14">
        <v>2480881.308097214</v>
      </c>
      <c r="G162" s="14">
        <v>2480881.308097214</v>
      </c>
      <c r="H162" s="14">
        <v>3565.6788836522774</v>
      </c>
    </row>
    <row r="163" spans="1:8" x14ac:dyDescent="0.2">
      <c r="A163" s="2">
        <v>2026</v>
      </c>
      <c r="B163" s="2">
        <v>12</v>
      </c>
      <c r="C163" s="14">
        <v>1276317.4296571149</v>
      </c>
      <c r="D163" s="14">
        <v>1276317.4296571149</v>
      </c>
      <c r="E163" s="14">
        <v>32347.413943971682</v>
      </c>
      <c r="F163" s="14">
        <v>2960103.2440124601</v>
      </c>
      <c r="G163" s="14">
        <v>2960103.2440124601</v>
      </c>
      <c r="H163" s="14">
        <v>3575.250290233902</v>
      </c>
    </row>
    <row r="164" spans="1:8" x14ac:dyDescent="0.2">
      <c r="A164" s="2">
        <v>2027</v>
      </c>
      <c r="B164" s="2">
        <v>1</v>
      </c>
      <c r="C164" s="14">
        <v>1452888.5473621541</v>
      </c>
      <c r="D164" s="14">
        <v>1452888.5473621541</v>
      </c>
      <c r="E164" s="14">
        <v>32522.321501000744</v>
      </c>
      <c r="F164" s="14">
        <v>3184818.870702629</v>
      </c>
      <c r="G164" s="14">
        <v>3184818.870702629</v>
      </c>
      <c r="H164" s="14">
        <v>3584.8215865711904</v>
      </c>
    </row>
    <row r="165" spans="1:8" x14ac:dyDescent="0.2">
      <c r="A165" s="2">
        <v>2027</v>
      </c>
      <c r="B165" s="2">
        <v>2</v>
      </c>
      <c r="C165" s="14">
        <v>1470599.7959202919</v>
      </c>
      <c r="D165" s="14">
        <v>1470599.7959202919</v>
      </c>
      <c r="E165" s="14">
        <v>32697.229058029807</v>
      </c>
      <c r="F165" s="14">
        <v>3012146.2264158456</v>
      </c>
      <c r="G165" s="14">
        <v>3012146.2264158456</v>
      </c>
      <c r="H165" s="14">
        <v>3594.392790347777</v>
      </c>
    </row>
    <row r="166" spans="1:8" x14ac:dyDescent="0.2">
      <c r="A166" s="2">
        <v>2027</v>
      </c>
      <c r="B166" s="2">
        <v>3</v>
      </c>
      <c r="C166" s="14">
        <v>1615293.9680739904</v>
      </c>
      <c r="D166" s="14">
        <v>1615293.9680739904</v>
      </c>
      <c r="E166" s="14">
        <v>32872.136615058887</v>
      </c>
      <c r="F166" s="14">
        <v>2830565.351448284</v>
      </c>
      <c r="G166" s="14">
        <v>2830565.351448284</v>
      </c>
      <c r="H166" s="14">
        <v>3603.9639164107757</v>
      </c>
    </row>
    <row r="167" spans="1:8" x14ac:dyDescent="0.2">
      <c r="A167" s="2">
        <v>2027</v>
      </c>
      <c r="B167" s="2">
        <v>4</v>
      </c>
      <c r="C167" s="14">
        <v>1449401.9569971503</v>
      </c>
      <c r="D167" s="14">
        <v>1449401.9569971503</v>
      </c>
      <c r="E167" s="14">
        <v>33047.044172087946</v>
      </c>
      <c r="F167" s="14">
        <v>2739541.2861808352</v>
      </c>
      <c r="G167" s="14">
        <v>2739541.2861808352</v>
      </c>
      <c r="H167" s="14">
        <v>3613.5349772257564</v>
      </c>
    </row>
    <row r="168" spans="1:8" x14ac:dyDescent="0.2">
      <c r="A168" s="2">
        <v>2027</v>
      </c>
      <c r="B168" s="2">
        <v>5</v>
      </c>
      <c r="C168" s="14">
        <v>888186.74082556146</v>
      </c>
      <c r="D168" s="14">
        <v>888186.74082556146</v>
      </c>
      <c r="E168" s="14">
        <v>33221.951729117012</v>
      </c>
      <c r="F168" s="14">
        <v>2509970.8033418139</v>
      </c>
      <c r="G168" s="14">
        <v>2509970.8033418139</v>
      </c>
      <c r="H168" s="14">
        <v>3623.1059832587662</v>
      </c>
    </row>
    <row r="169" spans="1:8" x14ac:dyDescent="0.2">
      <c r="A169" s="2">
        <v>2027</v>
      </c>
      <c r="B169" s="2">
        <v>6</v>
      </c>
      <c r="C169" s="14">
        <v>502655.06518023077</v>
      </c>
      <c r="D169" s="14">
        <v>502655.06518023077</v>
      </c>
      <c r="E169" s="14">
        <v>33396.859286146093</v>
      </c>
      <c r="F169" s="14">
        <v>2395793.9998205048</v>
      </c>
      <c r="G169" s="14">
        <v>2395793.9998205048</v>
      </c>
      <c r="H169" s="14">
        <v>3632.6769432970568</v>
      </c>
    </row>
    <row r="170" spans="1:8" x14ac:dyDescent="0.2">
      <c r="A170" s="2">
        <v>2027</v>
      </c>
      <c r="B170" s="2">
        <v>7</v>
      </c>
      <c r="C170" s="14">
        <v>352562.94684757903</v>
      </c>
      <c r="D170" s="14">
        <v>352562.94684757903</v>
      </c>
      <c r="E170" s="14">
        <v>33571.766843175152</v>
      </c>
      <c r="F170" s="14">
        <v>2296294.2406832702</v>
      </c>
      <c r="G170" s="14">
        <v>2296294.2406832702</v>
      </c>
      <c r="H170" s="14">
        <v>3642.2478647183625</v>
      </c>
    </row>
    <row r="171" spans="1:8" x14ac:dyDescent="0.2">
      <c r="A171" s="2">
        <v>2027</v>
      </c>
      <c r="B171" s="2">
        <v>8</v>
      </c>
      <c r="C171" s="14">
        <v>294699.10307797615</v>
      </c>
      <c r="D171" s="14">
        <v>294699.10307797615</v>
      </c>
      <c r="E171" s="14">
        <v>33748.406567388687</v>
      </c>
      <c r="F171" s="14">
        <v>2212815.7082475726</v>
      </c>
      <c r="G171" s="14">
        <v>2212815.7082475726</v>
      </c>
      <c r="H171" s="14">
        <v>3651.9135357045197</v>
      </c>
    </row>
    <row r="172" spans="1:8" x14ac:dyDescent="0.2">
      <c r="A172" s="2">
        <v>2027</v>
      </c>
      <c r="B172" s="2">
        <v>9</v>
      </c>
      <c r="C172" s="14">
        <v>333172.64873950445</v>
      </c>
      <c r="D172" s="14">
        <v>333172.64873950445</v>
      </c>
      <c r="E172" s="14">
        <v>33925.046291602208</v>
      </c>
      <c r="F172" s="14">
        <v>2387722.8391845012</v>
      </c>
      <c r="G172" s="14">
        <v>2387722.8391845012</v>
      </c>
      <c r="H172" s="14">
        <v>3661.5791794687398</v>
      </c>
    </row>
    <row r="173" spans="1:8" x14ac:dyDescent="0.2">
      <c r="A173" s="2">
        <v>2027</v>
      </c>
      <c r="B173" s="2">
        <v>10</v>
      </c>
      <c r="C173" s="14">
        <v>367898.54173415201</v>
      </c>
      <c r="D173" s="14">
        <v>367898.54173415201</v>
      </c>
      <c r="E173" s="14">
        <v>34101.686015815743</v>
      </c>
      <c r="F173" s="14">
        <v>2319495.2202835674</v>
      </c>
      <c r="G173" s="14">
        <v>2319495.2202835674</v>
      </c>
      <c r="H173" s="14">
        <v>3671.2448003775316</v>
      </c>
    </row>
    <row r="174" spans="1:8" x14ac:dyDescent="0.2">
      <c r="A174" s="2">
        <v>2027</v>
      </c>
      <c r="B174" s="2">
        <v>11</v>
      </c>
      <c r="C174" s="14">
        <v>734433.60348475096</v>
      </c>
      <c r="D174" s="14">
        <v>734433.60348475096</v>
      </c>
      <c r="E174" s="14">
        <v>34278.325740029242</v>
      </c>
      <c r="F174" s="14">
        <v>2565170.8332048994</v>
      </c>
      <c r="G174" s="14">
        <v>2565170.8332048994</v>
      </c>
      <c r="H174" s="14">
        <v>3680.9104020969976</v>
      </c>
    </row>
    <row r="175" spans="1:8" x14ac:dyDescent="0.2">
      <c r="A175" s="2">
        <v>2027</v>
      </c>
      <c r="B175" s="2">
        <v>12</v>
      </c>
      <c r="C175" s="14">
        <v>1347767.3095041346</v>
      </c>
      <c r="D175" s="14">
        <v>1347767.3095041346</v>
      </c>
      <c r="E175" s="14">
        <v>34454.965464242792</v>
      </c>
      <c r="F175" s="14">
        <v>3054736.4951106417</v>
      </c>
      <c r="G175" s="14">
        <v>3054736.4951106417</v>
      </c>
      <c r="H175" s="14">
        <v>3690.5759877051869</v>
      </c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H169"/>
  <sheetViews>
    <sheetView workbookViewId="0">
      <pane xSplit="2" ySplit="1" topLeftCell="C134" activePane="bottomRight" state="frozen"/>
      <selection pane="topRight" activeCell="C1" sqref="C1"/>
      <selection pane="bottomLeft" activeCell="A2" sqref="A2"/>
      <selection pane="bottomRight" activeCell="D150" sqref="D150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1700512.6</v>
      </c>
      <c r="D2" s="14">
        <v>1819328.6308851209</v>
      </c>
      <c r="E2" s="14">
        <v>51298</v>
      </c>
      <c r="F2" s="14">
        <v>6916670.5</v>
      </c>
      <c r="G2" s="14">
        <v>7152781.8030822314</v>
      </c>
      <c r="H2" s="14">
        <v>8262</v>
      </c>
    </row>
    <row r="3" spans="1:8" x14ac:dyDescent="0.2">
      <c r="A3" s="2">
        <v>2014</v>
      </c>
      <c r="B3" s="2">
        <v>2</v>
      </c>
      <c r="C3" s="14">
        <v>1556715.5</v>
      </c>
      <c r="D3" s="14">
        <v>1554697.8458695821</v>
      </c>
      <c r="E3" s="14">
        <v>51417</v>
      </c>
      <c r="F3" s="14">
        <v>6557876.5</v>
      </c>
      <c r="G3" s="14">
        <v>6553891.743418443</v>
      </c>
      <c r="H3" s="14">
        <v>8237</v>
      </c>
    </row>
    <row r="4" spans="1:8" x14ac:dyDescent="0.2">
      <c r="A4" s="2">
        <v>2014</v>
      </c>
      <c r="B4" s="2">
        <v>3</v>
      </c>
      <c r="C4" s="14">
        <v>1361658.2</v>
      </c>
      <c r="D4" s="14">
        <v>1511874.8535481289</v>
      </c>
      <c r="E4" s="14">
        <v>51480</v>
      </c>
      <c r="F4" s="14">
        <v>6137842.7999999998</v>
      </c>
      <c r="G4" s="14">
        <v>6434949.5581438933</v>
      </c>
      <c r="H4" s="14">
        <v>8265</v>
      </c>
    </row>
    <row r="5" spans="1:8" x14ac:dyDescent="0.2">
      <c r="A5" s="2">
        <v>2014</v>
      </c>
      <c r="B5" s="2">
        <v>4</v>
      </c>
      <c r="C5" s="14">
        <v>1294421.9000000001</v>
      </c>
      <c r="D5" s="14">
        <v>1333800.8349458827</v>
      </c>
      <c r="E5" s="14">
        <v>51535</v>
      </c>
      <c r="F5" s="14">
        <v>5850586.5999999996</v>
      </c>
      <c r="G5" s="14">
        <v>5928608.5862638103</v>
      </c>
      <c r="H5" s="14">
        <v>8293</v>
      </c>
    </row>
    <row r="6" spans="1:8" x14ac:dyDescent="0.2">
      <c r="A6" s="2">
        <v>2014</v>
      </c>
      <c r="B6" s="2">
        <v>5</v>
      </c>
      <c r="C6" s="14">
        <v>1179186.7999999998</v>
      </c>
      <c r="D6" s="14">
        <v>1228594.7102494841</v>
      </c>
      <c r="E6" s="14">
        <v>51387</v>
      </c>
      <c r="F6" s="14">
        <v>6016850.9000000004</v>
      </c>
      <c r="G6" s="14">
        <v>6114886.4505106891</v>
      </c>
      <c r="H6" s="14">
        <v>8286</v>
      </c>
    </row>
    <row r="7" spans="1:8" x14ac:dyDescent="0.2">
      <c r="A7" s="2">
        <v>2014</v>
      </c>
      <c r="B7" s="2">
        <v>6</v>
      </c>
      <c r="C7" s="14">
        <v>1001514.7</v>
      </c>
      <c r="D7" s="14">
        <v>999291.39675509068</v>
      </c>
      <c r="E7" s="14">
        <v>51339</v>
      </c>
      <c r="F7" s="14">
        <v>5524067.9000000004</v>
      </c>
      <c r="G7" s="14">
        <v>5519648.9987211162</v>
      </c>
      <c r="H7" s="14">
        <v>8297</v>
      </c>
    </row>
    <row r="8" spans="1:8" x14ac:dyDescent="0.2">
      <c r="A8" s="2">
        <v>2014</v>
      </c>
      <c r="B8" s="2">
        <v>7</v>
      </c>
      <c r="C8" s="14">
        <v>797692.09999999986</v>
      </c>
      <c r="D8" s="14">
        <v>795477.26062001265</v>
      </c>
      <c r="E8" s="14">
        <v>51224</v>
      </c>
      <c r="F8" s="14">
        <v>5238606.2</v>
      </c>
      <c r="G8" s="14">
        <v>5234190.1349816816</v>
      </c>
      <c r="H8" s="14">
        <v>8309</v>
      </c>
    </row>
    <row r="9" spans="1:8" x14ac:dyDescent="0.2">
      <c r="A9" s="2">
        <v>2014</v>
      </c>
      <c r="B9" s="2">
        <v>8</v>
      </c>
      <c r="C9" s="14">
        <v>732230.7</v>
      </c>
      <c r="D9" s="14">
        <v>761723.01892713539</v>
      </c>
      <c r="E9" s="14">
        <v>51191</v>
      </c>
      <c r="F9" s="14">
        <v>4889791.5999999996</v>
      </c>
      <c r="G9" s="14">
        <v>4948520.5624334421</v>
      </c>
      <c r="H9" s="14">
        <v>8298</v>
      </c>
    </row>
    <row r="10" spans="1:8" x14ac:dyDescent="0.2">
      <c r="A10" s="2">
        <v>2014</v>
      </c>
      <c r="B10" s="2">
        <v>9</v>
      </c>
      <c r="C10" s="14">
        <v>804035.3</v>
      </c>
      <c r="D10" s="14">
        <v>861182.65823800152</v>
      </c>
      <c r="E10" s="14">
        <v>51183</v>
      </c>
      <c r="F10" s="14">
        <v>5358574</v>
      </c>
      <c r="G10" s="14">
        <v>5472483.6488219537</v>
      </c>
      <c r="H10" s="14">
        <v>8310</v>
      </c>
    </row>
    <row r="11" spans="1:8" x14ac:dyDescent="0.2">
      <c r="A11" s="2">
        <v>2014</v>
      </c>
      <c r="B11" s="2">
        <v>10</v>
      </c>
      <c r="C11" s="14">
        <v>849602.79999999993</v>
      </c>
      <c r="D11" s="14">
        <v>875972.95869785955</v>
      </c>
      <c r="E11" s="14">
        <v>51290</v>
      </c>
      <c r="F11" s="14">
        <v>5092335.8</v>
      </c>
      <c r="G11" s="14">
        <v>5144655.6967748851</v>
      </c>
      <c r="H11" s="14">
        <v>8295</v>
      </c>
    </row>
    <row r="12" spans="1:8" x14ac:dyDescent="0.2">
      <c r="A12" s="2">
        <v>2014</v>
      </c>
      <c r="B12" s="2">
        <v>11</v>
      </c>
      <c r="C12" s="14">
        <v>1107430</v>
      </c>
      <c r="D12" s="14">
        <v>1122510.9343021293</v>
      </c>
      <c r="E12" s="14">
        <v>51046</v>
      </c>
      <c r="F12" s="14">
        <v>5391084.2000000002</v>
      </c>
      <c r="G12" s="14">
        <v>5421227.1652630968</v>
      </c>
      <c r="H12" s="14">
        <v>8324</v>
      </c>
    </row>
    <row r="13" spans="1:8" x14ac:dyDescent="0.2">
      <c r="A13" s="2">
        <v>2014</v>
      </c>
      <c r="B13" s="2">
        <v>12</v>
      </c>
      <c r="C13" s="14">
        <v>1406657.7</v>
      </c>
      <c r="D13" s="14">
        <v>1409791.5480584463</v>
      </c>
      <c r="E13" s="14">
        <v>51371</v>
      </c>
      <c r="F13" s="14">
        <v>6040725</v>
      </c>
      <c r="G13" s="14">
        <v>6046943.4138397472</v>
      </c>
      <c r="H13" s="14">
        <v>8325</v>
      </c>
    </row>
    <row r="14" spans="1:8" x14ac:dyDescent="0.2">
      <c r="A14" s="2">
        <v>2015</v>
      </c>
      <c r="B14" s="2">
        <v>1</v>
      </c>
      <c r="C14" s="14">
        <v>1603698.8000000003</v>
      </c>
      <c r="D14" s="14">
        <v>1635147.9215444711</v>
      </c>
      <c r="E14" s="14">
        <v>51299</v>
      </c>
      <c r="F14" s="14">
        <v>6763253.2999999998</v>
      </c>
      <c r="G14" s="14">
        <v>6825254.1911658868</v>
      </c>
      <c r="H14" s="14">
        <v>8315</v>
      </c>
    </row>
    <row r="15" spans="1:8" x14ac:dyDescent="0.2">
      <c r="A15" s="2">
        <v>2015</v>
      </c>
      <c r="B15" s="2">
        <v>2</v>
      </c>
      <c r="C15" s="14">
        <v>1795020.3</v>
      </c>
      <c r="D15" s="14">
        <v>1766817.7261926502</v>
      </c>
      <c r="E15" s="14">
        <v>51553</v>
      </c>
      <c r="F15" s="14">
        <v>7084632.3000000007</v>
      </c>
      <c r="G15" s="14">
        <v>7029030.3036065791</v>
      </c>
      <c r="H15" s="14">
        <v>8350</v>
      </c>
    </row>
    <row r="16" spans="1:8" x14ac:dyDescent="0.2">
      <c r="A16" s="2">
        <v>2015</v>
      </c>
      <c r="B16" s="2">
        <v>3</v>
      </c>
      <c r="C16" s="14">
        <v>1612360.3</v>
      </c>
      <c r="D16" s="14">
        <v>1596985.2849494119</v>
      </c>
      <c r="E16" s="14">
        <v>51617</v>
      </c>
      <c r="F16" s="14">
        <v>6846286.2999999998</v>
      </c>
      <c r="G16" s="14">
        <v>6816010.6236938341</v>
      </c>
      <c r="H16" s="14">
        <v>8343</v>
      </c>
    </row>
    <row r="17" spans="1:8" x14ac:dyDescent="0.2">
      <c r="A17" s="2">
        <v>2015</v>
      </c>
      <c r="B17" s="2">
        <v>4</v>
      </c>
      <c r="C17" s="14">
        <v>1282537.8</v>
      </c>
      <c r="D17" s="14">
        <v>1400000.4031888479</v>
      </c>
      <c r="E17" s="14">
        <v>51537</v>
      </c>
      <c r="F17" s="14">
        <v>6489300</v>
      </c>
      <c r="G17" s="14">
        <v>6720983.1105911257</v>
      </c>
      <c r="H17" s="14">
        <v>8337</v>
      </c>
    </row>
    <row r="18" spans="1:8" x14ac:dyDescent="0.2">
      <c r="A18" s="2">
        <v>2015</v>
      </c>
      <c r="B18" s="2">
        <v>5</v>
      </c>
      <c r="C18" s="14">
        <v>877200.8</v>
      </c>
      <c r="D18" s="14">
        <v>973500.62844852894</v>
      </c>
      <c r="E18" s="14">
        <v>51597</v>
      </c>
      <c r="F18" s="14">
        <v>5017787.5</v>
      </c>
      <c r="G18" s="14">
        <v>5207991.4730666168</v>
      </c>
      <c r="H18" s="14">
        <v>8348</v>
      </c>
    </row>
    <row r="19" spans="1:8" x14ac:dyDescent="0.2">
      <c r="A19" s="2">
        <v>2015</v>
      </c>
      <c r="B19" s="2">
        <v>6</v>
      </c>
      <c r="C19" s="14">
        <v>980489.7</v>
      </c>
      <c r="D19" s="14">
        <v>1013312.4547682476</v>
      </c>
      <c r="E19" s="14">
        <v>51566</v>
      </c>
      <c r="F19" s="14">
        <v>5884669.2000000002</v>
      </c>
      <c r="G19" s="14">
        <v>5949605.1247156085</v>
      </c>
      <c r="H19" s="14">
        <v>8347</v>
      </c>
    </row>
    <row r="20" spans="1:8" x14ac:dyDescent="0.2">
      <c r="A20" s="2">
        <v>2015</v>
      </c>
      <c r="B20" s="2">
        <v>7</v>
      </c>
      <c r="C20" s="14">
        <v>765786.1</v>
      </c>
      <c r="D20" s="14">
        <v>830332.52036865265</v>
      </c>
      <c r="E20" s="14">
        <v>51353</v>
      </c>
      <c r="F20" s="14">
        <v>5264718.2</v>
      </c>
      <c r="G20" s="14">
        <v>5392866.1661034049</v>
      </c>
      <c r="H20" s="14">
        <v>8332</v>
      </c>
    </row>
    <row r="21" spans="1:8" x14ac:dyDescent="0.2">
      <c r="A21" s="2">
        <v>2015</v>
      </c>
      <c r="B21" s="2">
        <v>8</v>
      </c>
      <c r="C21" s="14">
        <v>768830.70000000007</v>
      </c>
      <c r="D21" s="14">
        <v>802519.02530732763</v>
      </c>
      <c r="E21" s="14">
        <v>50989</v>
      </c>
      <c r="F21" s="14">
        <v>5580437.1999999993</v>
      </c>
      <c r="G21" s="14">
        <v>5647910.2854212578</v>
      </c>
      <c r="H21" s="14">
        <v>8339</v>
      </c>
    </row>
    <row r="22" spans="1:8" x14ac:dyDescent="0.2">
      <c r="A22" s="2">
        <v>2015</v>
      </c>
      <c r="B22" s="2">
        <v>9</v>
      </c>
      <c r="C22" s="14">
        <v>802904.8</v>
      </c>
      <c r="D22" s="14">
        <v>829485.41676414048</v>
      </c>
      <c r="E22" s="14">
        <v>50781</v>
      </c>
      <c r="F22" s="14">
        <v>5149606.9000000004</v>
      </c>
      <c r="G22" s="14">
        <v>5203010.1608837768</v>
      </c>
      <c r="H22" s="14">
        <v>8327</v>
      </c>
    </row>
    <row r="23" spans="1:8" x14ac:dyDescent="0.2">
      <c r="A23" s="2">
        <v>2015</v>
      </c>
      <c r="B23" s="2">
        <v>10</v>
      </c>
      <c r="C23" s="14">
        <v>835950.30000000016</v>
      </c>
      <c r="D23" s="14">
        <v>836215.7620801084</v>
      </c>
      <c r="E23" s="14">
        <v>50851</v>
      </c>
      <c r="F23" s="14">
        <v>5203395.9000000004</v>
      </c>
      <c r="G23" s="14">
        <v>5203930.9177198522</v>
      </c>
      <c r="H23" s="14">
        <v>8356</v>
      </c>
    </row>
    <row r="24" spans="1:8" x14ac:dyDescent="0.2">
      <c r="A24" s="2">
        <v>2015</v>
      </c>
      <c r="B24" s="2">
        <v>11</v>
      </c>
      <c r="C24" s="14">
        <v>984821.5</v>
      </c>
      <c r="D24" s="14">
        <v>1127730.2619958166</v>
      </c>
      <c r="E24" s="14">
        <v>50984</v>
      </c>
      <c r="F24" s="14">
        <v>5371452.2000000002</v>
      </c>
      <c r="G24" s="14">
        <v>5659360.0274856603</v>
      </c>
      <c r="H24" s="14">
        <v>8366</v>
      </c>
    </row>
    <row r="25" spans="1:8" x14ac:dyDescent="0.2">
      <c r="A25" s="2">
        <v>2015</v>
      </c>
      <c r="B25" s="2">
        <v>12</v>
      </c>
      <c r="C25" s="14">
        <v>1331132.8999999999</v>
      </c>
      <c r="D25" s="14">
        <v>1561729.3404047096</v>
      </c>
      <c r="E25" s="14">
        <v>51146</v>
      </c>
      <c r="F25" s="14">
        <v>6207155.6999999993</v>
      </c>
      <c r="G25" s="14">
        <v>6673545.7077855878</v>
      </c>
      <c r="H25" s="14">
        <v>8417</v>
      </c>
    </row>
    <row r="26" spans="1:8" x14ac:dyDescent="0.2">
      <c r="A26" s="2">
        <v>2016</v>
      </c>
      <c r="B26" s="2">
        <v>1</v>
      </c>
      <c r="C26" s="14">
        <v>1629266.9000000001</v>
      </c>
      <c r="D26" s="14">
        <v>1401859.157894311</v>
      </c>
      <c r="E26" s="14">
        <v>51103</v>
      </c>
      <c r="F26" s="14">
        <v>6909484</v>
      </c>
      <c r="G26" s="14">
        <v>6448486.438537756</v>
      </c>
      <c r="H26" s="14">
        <v>8442</v>
      </c>
    </row>
    <row r="27" spans="1:8" x14ac:dyDescent="0.2">
      <c r="A27" s="2">
        <v>2016</v>
      </c>
      <c r="B27" s="2">
        <v>2</v>
      </c>
      <c r="C27" s="14">
        <v>1733204.9000000001</v>
      </c>
      <c r="D27" s="14">
        <v>1664210.6596518375</v>
      </c>
      <c r="E27" s="14">
        <v>51407</v>
      </c>
      <c r="F27" s="14">
        <v>6937063.8000000007</v>
      </c>
      <c r="G27" s="14">
        <v>6797409.1185864098</v>
      </c>
      <c r="H27" s="14">
        <v>8475</v>
      </c>
    </row>
    <row r="28" spans="1:8" x14ac:dyDescent="0.2">
      <c r="A28" s="2">
        <v>2016</v>
      </c>
      <c r="B28" s="2">
        <v>3</v>
      </c>
      <c r="C28" s="14">
        <v>1572606.2000000002</v>
      </c>
      <c r="D28" s="14">
        <v>1551847.3166339875</v>
      </c>
      <c r="E28" s="14">
        <v>51592</v>
      </c>
      <c r="F28" s="14">
        <v>6715633.1999999993</v>
      </c>
      <c r="G28" s="14">
        <v>6673535.8345275735</v>
      </c>
      <c r="H28" s="14">
        <v>8515</v>
      </c>
    </row>
    <row r="29" spans="1:8" x14ac:dyDescent="0.2">
      <c r="A29" s="2">
        <v>2016</v>
      </c>
      <c r="B29" s="2">
        <v>4</v>
      </c>
      <c r="C29" s="14">
        <v>1331981.8</v>
      </c>
      <c r="D29" s="14">
        <v>1430002.3491506684</v>
      </c>
      <c r="E29" s="14">
        <v>51481</v>
      </c>
      <c r="F29" s="14">
        <v>6492063</v>
      </c>
      <c r="G29" s="14">
        <v>6690303.1702166088</v>
      </c>
      <c r="H29" s="14">
        <v>8467</v>
      </c>
    </row>
    <row r="30" spans="1:8" x14ac:dyDescent="0.2">
      <c r="A30" s="2">
        <v>2016</v>
      </c>
      <c r="B30" s="2">
        <v>5</v>
      </c>
      <c r="C30" s="14">
        <v>1134366.7999999998</v>
      </c>
      <c r="D30" s="14">
        <v>1151120.0270565993</v>
      </c>
      <c r="E30" s="14">
        <v>51376</v>
      </c>
      <c r="F30" s="14">
        <v>5970879.5999999996</v>
      </c>
      <c r="G30" s="14">
        <v>6004911.0878275158</v>
      </c>
      <c r="H30" s="14">
        <v>8484</v>
      </c>
    </row>
    <row r="31" spans="1:8" x14ac:dyDescent="0.2">
      <c r="A31" s="2">
        <v>2016</v>
      </c>
      <c r="B31" s="2">
        <v>6</v>
      </c>
      <c r="C31" s="14">
        <v>913965.79999999993</v>
      </c>
      <c r="D31" s="14">
        <v>955870.61636777129</v>
      </c>
      <c r="E31" s="14">
        <v>51246</v>
      </c>
      <c r="F31" s="14">
        <v>5646198.3000000007</v>
      </c>
      <c r="G31" s="14">
        <v>5731621.9609800633</v>
      </c>
      <c r="H31" s="14">
        <v>8490</v>
      </c>
    </row>
    <row r="32" spans="1:8" x14ac:dyDescent="0.2">
      <c r="A32" s="2">
        <v>2016</v>
      </c>
      <c r="B32" s="2">
        <v>7</v>
      </c>
      <c r="C32" s="14">
        <v>770017.9</v>
      </c>
      <c r="D32" s="14">
        <v>821591.32875206321</v>
      </c>
      <c r="E32" s="14">
        <v>51254</v>
      </c>
      <c r="F32" s="14">
        <v>5339640.0999999996</v>
      </c>
      <c r="G32" s="14">
        <v>5445005.3844161574</v>
      </c>
      <c r="H32" s="14">
        <v>8507</v>
      </c>
    </row>
    <row r="33" spans="1:8" x14ac:dyDescent="0.2">
      <c r="A33" s="2">
        <v>2016</v>
      </c>
      <c r="B33" s="2">
        <v>8</v>
      </c>
      <c r="C33" s="14">
        <v>712412.8</v>
      </c>
      <c r="D33" s="14">
        <v>732212.68819038779</v>
      </c>
      <c r="E33" s="14">
        <v>51192</v>
      </c>
      <c r="F33" s="14">
        <v>5255859.5999999996</v>
      </c>
      <c r="G33" s="14">
        <v>5296285.3462577583</v>
      </c>
      <c r="H33" s="14">
        <v>8488</v>
      </c>
    </row>
    <row r="34" spans="1:8" x14ac:dyDescent="0.2">
      <c r="A34" s="2">
        <v>2016</v>
      </c>
      <c r="B34" s="2">
        <v>9</v>
      </c>
      <c r="C34" s="14">
        <v>781046.3</v>
      </c>
      <c r="D34" s="14">
        <v>773828.98327168287</v>
      </c>
      <c r="E34" s="14">
        <v>51058</v>
      </c>
      <c r="F34" s="14">
        <v>5419979.5999999996</v>
      </c>
      <c r="G34" s="14">
        <v>5405199.2870867765</v>
      </c>
      <c r="H34" s="14">
        <v>8485</v>
      </c>
    </row>
    <row r="35" spans="1:8" x14ac:dyDescent="0.2">
      <c r="A35" s="2">
        <v>2016</v>
      </c>
      <c r="B35" s="2">
        <v>10</v>
      </c>
      <c r="C35" s="14">
        <v>817425.9</v>
      </c>
      <c r="D35" s="14">
        <v>821991.58226293791</v>
      </c>
      <c r="E35" s="14">
        <v>51011</v>
      </c>
      <c r="F35" s="14">
        <v>4991773.6999999993</v>
      </c>
      <c r="G35" s="14">
        <v>5001156.028154227</v>
      </c>
      <c r="H35" s="14">
        <v>8502</v>
      </c>
    </row>
    <row r="36" spans="1:8" x14ac:dyDescent="0.2">
      <c r="A36" s="2">
        <v>2016</v>
      </c>
      <c r="B36" s="2">
        <v>11</v>
      </c>
      <c r="C36" s="14">
        <v>1168547.7</v>
      </c>
      <c r="D36" s="14">
        <v>1168914.9576187173</v>
      </c>
      <c r="E36" s="14">
        <v>50810</v>
      </c>
      <c r="F36" s="14">
        <v>5610138.5000000009</v>
      </c>
      <c r="G36" s="14">
        <v>5610897.176700606</v>
      </c>
      <c r="H36" s="14">
        <v>8510</v>
      </c>
    </row>
    <row r="37" spans="1:8" x14ac:dyDescent="0.2">
      <c r="A37" s="2">
        <v>2016</v>
      </c>
      <c r="B37" s="2">
        <v>12</v>
      </c>
      <c r="C37" s="14">
        <v>1465644.7</v>
      </c>
      <c r="D37" s="14">
        <v>1587086.9265970401</v>
      </c>
      <c r="E37" s="14">
        <v>50802</v>
      </c>
      <c r="F37" s="14">
        <v>6508445.2000000002</v>
      </c>
      <c r="G37" s="14">
        <v>6759500.1792473514</v>
      </c>
      <c r="H37" s="14">
        <v>8513</v>
      </c>
    </row>
    <row r="38" spans="1:8" x14ac:dyDescent="0.2">
      <c r="A38" s="2">
        <v>2017</v>
      </c>
      <c r="B38" s="2">
        <v>1</v>
      </c>
      <c r="C38" s="14">
        <v>1402295.7000000002</v>
      </c>
      <c r="D38" s="14">
        <v>1686148.4330174278</v>
      </c>
      <c r="E38" s="14">
        <v>49643</v>
      </c>
      <c r="F38" s="14">
        <v>6989871.0000000009</v>
      </c>
      <c r="G38" s="14">
        <v>7578139.4956241185</v>
      </c>
      <c r="H38" s="14">
        <v>8351</v>
      </c>
    </row>
    <row r="39" spans="1:8" x14ac:dyDescent="0.2">
      <c r="A39" s="2">
        <v>2017</v>
      </c>
      <c r="B39" s="2">
        <v>2</v>
      </c>
      <c r="C39" s="14">
        <v>1866680</v>
      </c>
      <c r="D39" s="14">
        <v>2003167.595202344</v>
      </c>
      <c r="E39" s="14">
        <v>49937</v>
      </c>
      <c r="F39" s="14">
        <v>6748174.2000000011</v>
      </c>
      <c r="G39" s="14">
        <v>7031423.2676685648</v>
      </c>
      <c r="H39" s="14">
        <v>8414</v>
      </c>
    </row>
    <row r="40" spans="1:8" x14ac:dyDescent="0.2">
      <c r="A40" s="2">
        <v>2017</v>
      </c>
      <c r="B40" s="2">
        <v>3</v>
      </c>
      <c r="C40" s="14">
        <v>1540326</v>
      </c>
      <c r="D40" s="14">
        <v>1644557.1262315735</v>
      </c>
      <c r="E40" s="14">
        <v>50467</v>
      </c>
      <c r="F40" s="14">
        <v>6498324.5999999996</v>
      </c>
      <c r="G40" s="14">
        <v>6714659.5913714934</v>
      </c>
      <c r="H40" s="14">
        <v>8507</v>
      </c>
    </row>
    <row r="41" spans="1:8" x14ac:dyDescent="0.2">
      <c r="A41" s="2">
        <v>2017</v>
      </c>
      <c r="B41" s="2">
        <v>4</v>
      </c>
      <c r="C41" s="14">
        <v>1500196.1</v>
      </c>
      <c r="D41" s="14">
        <v>1513199.8728580594</v>
      </c>
      <c r="E41" s="14">
        <v>50142</v>
      </c>
      <c r="F41" s="14">
        <v>6456275.7000000011</v>
      </c>
      <c r="G41" s="14">
        <v>6483222.271125135</v>
      </c>
      <c r="H41" s="14">
        <v>8440</v>
      </c>
    </row>
    <row r="42" spans="1:8" x14ac:dyDescent="0.2">
      <c r="A42" s="2">
        <v>2017</v>
      </c>
      <c r="B42" s="2">
        <v>5</v>
      </c>
      <c r="C42" s="14">
        <v>1203402.7</v>
      </c>
      <c r="D42" s="14">
        <v>1231432.2637183368</v>
      </c>
      <c r="E42" s="14">
        <v>50294</v>
      </c>
      <c r="F42" s="14">
        <v>6039629</v>
      </c>
      <c r="G42" s="14">
        <v>6097541.5426809639</v>
      </c>
      <c r="H42" s="14">
        <v>8442</v>
      </c>
    </row>
    <row r="43" spans="1:8" x14ac:dyDescent="0.2">
      <c r="A43" s="2">
        <v>2017</v>
      </c>
      <c r="B43" s="2">
        <v>6</v>
      </c>
      <c r="C43" s="14">
        <v>991317.10000000009</v>
      </c>
      <c r="D43" s="14">
        <v>1033298.7841561207</v>
      </c>
      <c r="E43" s="14">
        <v>50194</v>
      </c>
      <c r="F43" s="14">
        <v>5759905.0999999996</v>
      </c>
      <c r="G43" s="14">
        <v>5847813.4726594985</v>
      </c>
      <c r="H43" s="14">
        <v>8539</v>
      </c>
    </row>
    <row r="44" spans="1:8" x14ac:dyDescent="0.2">
      <c r="A44" s="2">
        <v>2017</v>
      </c>
      <c r="B44" s="2">
        <v>7</v>
      </c>
      <c r="C44" s="14">
        <v>792692.8</v>
      </c>
      <c r="D44" s="14">
        <v>825802.91540737462</v>
      </c>
      <c r="E44" s="14">
        <v>49791</v>
      </c>
      <c r="F44" s="14">
        <v>5194665.0999999996</v>
      </c>
      <c r="G44" s="14">
        <v>5263890.184555375</v>
      </c>
      <c r="H44" s="14">
        <v>8459</v>
      </c>
    </row>
    <row r="45" spans="1:8" x14ac:dyDescent="0.2">
      <c r="A45" s="2">
        <v>2017</v>
      </c>
      <c r="B45" s="2">
        <v>8</v>
      </c>
      <c r="C45" s="14">
        <v>779417.10000000009</v>
      </c>
      <c r="D45" s="14">
        <v>794576.00417189847</v>
      </c>
      <c r="E45" s="14">
        <v>49885</v>
      </c>
      <c r="F45" s="14">
        <v>5021296</v>
      </c>
      <c r="G45" s="14">
        <v>5053055.0519704698</v>
      </c>
      <c r="H45" s="14">
        <v>8491</v>
      </c>
    </row>
    <row r="46" spans="1:8" x14ac:dyDescent="0.2">
      <c r="A46" s="2">
        <v>2017</v>
      </c>
      <c r="B46" s="2">
        <v>9</v>
      </c>
      <c r="C46" s="14">
        <v>878886.29999999993</v>
      </c>
      <c r="D46" s="14">
        <v>891723.29106532841</v>
      </c>
      <c r="E46" s="14">
        <v>49405</v>
      </c>
      <c r="F46" s="14">
        <v>5105561.8</v>
      </c>
      <c r="G46" s="14">
        <v>5132568.2190512642</v>
      </c>
      <c r="H46" s="14">
        <v>8455</v>
      </c>
    </row>
    <row r="47" spans="1:8" x14ac:dyDescent="0.2">
      <c r="A47" s="2">
        <v>2017</v>
      </c>
      <c r="B47" s="2">
        <v>10</v>
      </c>
      <c r="C47" s="14">
        <v>1015268.3999999998</v>
      </c>
      <c r="D47" s="14">
        <v>1074558.09213613</v>
      </c>
      <c r="E47" s="14">
        <v>49481</v>
      </c>
      <c r="F47" s="14">
        <v>5181803.0999999996</v>
      </c>
      <c r="G47" s="14">
        <v>5306476.3933342947</v>
      </c>
      <c r="H47" s="14">
        <v>8452</v>
      </c>
    </row>
    <row r="48" spans="1:8" x14ac:dyDescent="0.2">
      <c r="A48" s="2">
        <v>2017</v>
      </c>
      <c r="B48" s="2">
        <v>11</v>
      </c>
      <c r="C48" s="14">
        <v>1264733.3</v>
      </c>
      <c r="D48" s="14">
        <v>1241405.433187892</v>
      </c>
      <c r="E48" s="14">
        <v>49494</v>
      </c>
      <c r="F48" s="14">
        <v>5527067.8999999994</v>
      </c>
      <c r="G48" s="14">
        <v>5478154.0986228064</v>
      </c>
      <c r="H48" s="14">
        <v>8430</v>
      </c>
    </row>
    <row r="49" spans="1:8" x14ac:dyDescent="0.2">
      <c r="A49" s="2">
        <v>2017</v>
      </c>
      <c r="B49" s="2">
        <v>12</v>
      </c>
      <c r="C49" s="14">
        <v>1482923</v>
      </c>
      <c r="D49" s="14">
        <v>1515403.2146564918</v>
      </c>
      <c r="E49" s="14">
        <v>49689</v>
      </c>
      <c r="F49" s="14">
        <v>6411744.0999999996</v>
      </c>
      <c r="G49" s="14">
        <v>6479764.4682103582</v>
      </c>
      <c r="H49" s="14">
        <v>8454</v>
      </c>
    </row>
    <row r="50" spans="1:8" x14ac:dyDescent="0.2">
      <c r="A50" s="2">
        <v>2018</v>
      </c>
      <c r="B50" s="2">
        <v>1</v>
      </c>
      <c r="C50" s="14">
        <v>1908675</v>
      </c>
      <c r="D50" s="14">
        <v>1813795.1886277231</v>
      </c>
      <c r="E50" s="14">
        <v>49994</v>
      </c>
      <c r="F50" s="14">
        <v>7406487.0999999996</v>
      </c>
      <c r="G50" s="14">
        <v>7205480.1334153675</v>
      </c>
      <c r="H50" s="14">
        <v>8616</v>
      </c>
    </row>
    <row r="51" spans="1:8" x14ac:dyDescent="0.2">
      <c r="A51" s="2">
        <v>2018</v>
      </c>
      <c r="B51" s="2">
        <v>2</v>
      </c>
      <c r="C51" s="14">
        <v>1698146.9999999998</v>
      </c>
      <c r="D51" s="14">
        <v>1776267.3064661871</v>
      </c>
      <c r="E51" s="14">
        <v>49865</v>
      </c>
      <c r="F51" s="14">
        <v>6667042.0999999996</v>
      </c>
      <c r="G51" s="14">
        <v>6831318.8722840678</v>
      </c>
      <c r="H51" s="14">
        <v>8532</v>
      </c>
    </row>
    <row r="52" spans="1:8" x14ac:dyDescent="0.2">
      <c r="A52" s="2">
        <v>2018</v>
      </c>
      <c r="B52" s="2">
        <v>3</v>
      </c>
      <c r="C52" s="14">
        <v>1606039.7</v>
      </c>
      <c r="D52" s="14">
        <v>1720170.3194673993</v>
      </c>
      <c r="E52" s="14">
        <v>50108</v>
      </c>
      <c r="F52" s="14">
        <v>6924672.5</v>
      </c>
      <c r="G52" s="14">
        <v>7164004.2739446955</v>
      </c>
      <c r="H52" s="14">
        <v>8552</v>
      </c>
    </row>
    <row r="53" spans="1:8" x14ac:dyDescent="0.2">
      <c r="A53" s="2">
        <v>2018</v>
      </c>
      <c r="B53" s="2">
        <v>4</v>
      </c>
      <c r="C53" s="14">
        <v>1614214.3</v>
      </c>
      <c r="D53" s="14">
        <v>1576488.8933279684</v>
      </c>
      <c r="E53" s="14">
        <v>50036</v>
      </c>
      <c r="F53" s="14">
        <v>6562080.6999999993</v>
      </c>
      <c r="G53" s="14">
        <v>6483326.5849501612</v>
      </c>
      <c r="H53" s="14">
        <v>8502</v>
      </c>
    </row>
    <row r="54" spans="1:8" x14ac:dyDescent="0.2">
      <c r="A54" s="2">
        <v>2018</v>
      </c>
      <c r="B54" s="2">
        <v>5</v>
      </c>
      <c r="C54" s="14">
        <v>1189944.3999999999</v>
      </c>
      <c r="D54" s="14">
        <v>1186606.0541100537</v>
      </c>
      <c r="E54" s="14">
        <v>49985</v>
      </c>
      <c r="F54" s="14">
        <v>5822974.8000000007</v>
      </c>
      <c r="G54" s="14">
        <v>5815966.1883645868</v>
      </c>
      <c r="H54" s="14">
        <v>8542</v>
      </c>
    </row>
    <row r="55" spans="1:8" x14ac:dyDescent="0.2">
      <c r="A55" s="2">
        <v>2018</v>
      </c>
      <c r="B55" s="2">
        <v>6</v>
      </c>
      <c r="C55" s="14">
        <v>1140606.2000000002</v>
      </c>
      <c r="D55" s="14">
        <v>1101536.1830907394</v>
      </c>
      <c r="E55" s="14">
        <v>50002</v>
      </c>
      <c r="F55" s="14">
        <v>6144801.2000000011</v>
      </c>
      <c r="G55" s="14">
        <v>6063151.4989148807</v>
      </c>
      <c r="H55" s="14">
        <v>8508</v>
      </c>
    </row>
    <row r="56" spans="1:8" x14ac:dyDescent="0.2">
      <c r="A56" s="2">
        <v>2018</v>
      </c>
      <c r="B56" s="2">
        <v>7</v>
      </c>
      <c r="C56" s="14">
        <v>798449.1</v>
      </c>
      <c r="D56" s="14">
        <v>814964.2330399662</v>
      </c>
      <c r="E56" s="14">
        <v>49993</v>
      </c>
      <c r="F56" s="14">
        <v>5299038.9000000004</v>
      </c>
      <c r="G56" s="14">
        <v>5333681.7006565928</v>
      </c>
      <c r="H56" s="14">
        <v>8542</v>
      </c>
    </row>
    <row r="57" spans="1:8" x14ac:dyDescent="0.2">
      <c r="A57" s="2">
        <v>2018</v>
      </c>
      <c r="B57" s="2">
        <v>8</v>
      </c>
      <c r="C57" s="14">
        <v>783828.20000000007</v>
      </c>
      <c r="D57" s="14">
        <v>803223.29053780856</v>
      </c>
      <c r="E57" s="14">
        <v>50112</v>
      </c>
      <c r="F57" s="14">
        <v>5225370.5999999996</v>
      </c>
      <c r="G57" s="14">
        <v>5265860.063631285</v>
      </c>
      <c r="H57" s="14">
        <v>8521</v>
      </c>
    </row>
    <row r="58" spans="1:8" x14ac:dyDescent="0.2">
      <c r="A58" s="2">
        <v>2018</v>
      </c>
      <c r="B58" s="2">
        <v>9</v>
      </c>
      <c r="C58" s="14">
        <v>930682.70000000019</v>
      </c>
      <c r="D58" s="14">
        <v>919490.23111005849</v>
      </c>
      <c r="E58" s="14">
        <v>50074</v>
      </c>
      <c r="F58" s="14">
        <v>5873497.9000000004</v>
      </c>
      <c r="G58" s="14">
        <v>5849954.1477477541</v>
      </c>
      <c r="H58" s="14">
        <v>8578</v>
      </c>
    </row>
    <row r="59" spans="1:8" x14ac:dyDescent="0.2">
      <c r="A59" s="2">
        <v>2018</v>
      </c>
      <c r="B59" s="2">
        <v>10</v>
      </c>
      <c r="C59" s="14">
        <v>878205.2</v>
      </c>
      <c r="D59" s="14">
        <v>942929.15351452003</v>
      </c>
      <c r="E59" s="14">
        <v>50264</v>
      </c>
      <c r="F59" s="14">
        <v>5208063.8000000007</v>
      </c>
      <c r="G59" s="14">
        <v>5343840.9827651288</v>
      </c>
      <c r="H59" s="14">
        <v>8585</v>
      </c>
    </row>
    <row r="60" spans="1:8" x14ac:dyDescent="0.2">
      <c r="A60" s="2">
        <v>2018</v>
      </c>
      <c r="B60" s="2">
        <v>11</v>
      </c>
      <c r="C60" s="14">
        <v>1047427.4000000001</v>
      </c>
      <c r="D60" s="14">
        <v>1141812.0994573969</v>
      </c>
      <c r="E60" s="14">
        <v>50116</v>
      </c>
      <c r="F60" s="14">
        <v>5440747.7000000002</v>
      </c>
      <c r="G60" s="14">
        <v>5638786.7220951105</v>
      </c>
      <c r="H60" s="14">
        <v>8562</v>
      </c>
    </row>
    <row r="61" spans="1:8" x14ac:dyDescent="0.2">
      <c r="A61" s="2">
        <v>2018</v>
      </c>
      <c r="B61" s="2">
        <v>12</v>
      </c>
      <c r="C61" s="14">
        <v>1453781.4</v>
      </c>
      <c r="D61" s="14">
        <v>1493779.859039143</v>
      </c>
      <c r="E61" s="14">
        <v>50189</v>
      </c>
      <c r="F61" s="14">
        <v>6238609.3999999994</v>
      </c>
      <c r="G61" s="14">
        <v>6322707.9615065707</v>
      </c>
      <c r="H61" s="14">
        <v>8595</v>
      </c>
    </row>
    <row r="62" spans="1:8" x14ac:dyDescent="0.2">
      <c r="A62" s="2">
        <v>2019</v>
      </c>
      <c r="B62" s="2">
        <v>1</v>
      </c>
      <c r="C62" s="14">
        <v>1944358.1</v>
      </c>
      <c r="D62" s="14">
        <v>2016095.457192986</v>
      </c>
      <c r="E62" s="14">
        <v>50270</v>
      </c>
      <c r="F62" s="14">
        <v>7181045</v>
      </c>
      <c r="G62" s="14">
        <v>7331158.8580642045</v>
      </c>
      <c r="H62" s="14">
        <v>8584</v>
      </c>
    </row>
    <row r="63" spans="1:8" x14ac:dyDescent="0.2">
      <c r="A63" s="2">
        <v>2019</v>
      </c>
      <c r="B63" s="2">
        <v>2</v>
      </c>
      <c r="C63" s="14">
        <v>1873985.1</v>
      </c>
      <c r="D63" s="14">
        <v>1931384.4936108142</v>
      </c>
      <c r="E63" s="14">
        <v>50006</v>
      </c>
      <c r="F63" s="14">
        <v>7061040.1999999993</v>
      </c>
      <c r="G63" s="14">
        <v>7181178.223580529</v>
      </c>
      <c r="H63" s="14">
        <v>8535</v>
      </c>
    </row>
    <row r="64" spans="1:8" x14ac:dyDescent="0.2">
      <c r="A64" s="2">
        <v>2019</v>
      </c>
      <c r="B64" s="2">
        <v>3</v>
      </c>
      <c r="C64" s="14">
        <v>1579751.6</v>
      </c>
      <c r="D64" s="14">
        <v>1781592.7359442955</v>
      </c>
      <c r="E64" s="14">
        <v>50118</v>
      </c>
      <c r="F64" s="14">
        <v>6611629.5000000009</v>
      </c>
      <c r="G64" s="14">
        <v>7034189.7070258558</v>
      </c>
      <c r="H64" s="14">
        <v>8549</v>
      </c>
    </row>
    <row r="65" spans="1:8" x14ac:dyDescent="0.2">
      <c r="A65" s="2">
        <v>2019</v>
      </c>
      <c r="B65" s="2">
        <v>4</v>
      </c>
      <c r="C65" s="14">
        <v>1546140.5</v>
      </c>
      <c r="D65" s="14">
        <v>1598122.8515378854</v>
      </c>
      <c r="E65" s="14">
        <v>50191</v>
      </c>
      <c r="F65" s="14">
        <v>6400424</v>
      </c>
      <c r="G65" s="14">
        <v>6509266.8364715874</v>
      </c>
      <c r="H65" s="14">
        <v>8555</v>
      </c>
    </row>
    <row r="66" spans="1:8" x14ac:dyDescent="0.2">
      <c r="A66" s="2">
        <v>2019</v>
      </c>
      <c r="B66" s="2">
        <v>5</v>
      </c>
      <c r="C66" s="14">
        <v>1289821.7</v>
      </c>
      <c r="D66" s="14">
        <v>1355181.8847684222</v>
      </c>
      <c r="E66" s="14">
        <v>50153</v>
      </c>
      <c r="F66" s="14">
        <v>6285273.6999999993</v>
      </c>
      <c r="G66" s="14">
        <v>6422284.6516831517</v>
      </c>
      <c r="H66" s="14">
        <v>8553</v>
      </c>
    </row>
    <row r="67" spans="1:8" x14ac:dyDescent="0.2">
      <c r="A67" s="2">
        <v>2019</v>
      </c>
      <c r="B67" s="2">
        <v>6</v>
      </c>
      <c r="C67" s="14">
        <v>1053439</v>
      </c>
      <c r="D67" s="14">
        <v>1122631.7409032809</v>
      </c>
      <c r="E67" s="14">
        <v>50096</v>
      </c>
      <c r="F67" s="14">
        <v>5698489.1999999993</v>
      </c>
      <c r="G67" s="14">
        <v>5843791.9564280091</v>
      </c>
      <c r="H67" s="14">
        <v>8554</v>
      </c>
    </row>
    <row r="68" spans="1:8" x14ac:dyDescent="0.2">
      <c r="A68" s="2">
        <v>2019</v>
      </c>
      <c r="B68" s="2">
        <v>7</v>
      </c>
      <c r="C68" s="14">
        <v>957550.5</v>
      </c>
      <c r="D68" s="14">
        <v>1004047.272342186</v>
      </c>
      <c r="E68" s="14">
        <v>50011</v>
      </c>
      <c r="F68" s="14">
        <v>5326166.2</v>
      </c>
      <c r="G68" s="14">
        <v>5423815.5887509305</v>
      </c>
      <c r="H68" s="14">
        <v>8535</v>
      </c>
    </row>
    <row r="69" spans="1:8" x14ac:dyDescent="0.2">
      <c r="A69" s="2">
        <v>2019</v>
      </c>
      <c r="B69" s="2">
        <v>8</v>
      </c>
      <c r="C69" s="14">
        <v>828722.20000000007</v>
      </c>
      <c r="D69" s="14">
        <v>834046.18230643985</v>
      </c>
      <c r="E69" s="14">
        <v>50216</v>
      </c>
      <c r="F69" s="14">
        <v>5148001.9000000013</v>
      </c>
      <c r="G69" s="14">
        <v>5159179.9763827948</v>
      </c>
      <c r="H69" s="14">
        <v>8565</v>
      </c>
    </row>
    <row r="70" spans="1:8" x14ac:dyDescent="0.2">
      <c r="A70" s="2">
        <v>2019</v>
      </c>
      <c r="B70" s="2">
        <v>9</v>
      </c>
      <c r="C70" s="14">
        <v>905940.49999999988</v>
      </c>
      <c r="D70" s="14">
        <v>922286.80686801253</v>
      </c>
      <c r="E70" s="14">
        <v>50133</v>
      </c>
      <c r="F70" s="14">
        <v>5524966.5000000009</v>
      </c>
      <c r="G70" s="14">
        <v>5559343.5761652319</v>
      </c>
      <c r="H70" s="14">
        <v>8567</v>
      </c>
    </row>
    <row r="71" spans="1:8" x14ac:dyDescent="0.2">
      <c r="A71" s="2">
        <v>2019</v>
      </c>
      <c r="B71" s="2">
        <v>10</v>
      </c>
      <c r="C71" s="14">
        <v>879039.6</v>
      </c>
      <c r="D71" s="14">
        <v>910203.12384345126</v>
      </c>
      <c r="E71" s="14">
        <v>50217</v>
      </c>
      <c r="F71" s="14">
        <v>5316767</v>
      </c>
      <c r="G71" s="14">
        <v>5382442.7688788567</v>
      </c>
      <c r="H71" s="14">
        <v>8598</v>
      </c>
    </row>
    <row r="72" spans="1:8" x14ac:dyDescent="0.2">
      <c r="A72" s="2">
        <v>2019</v>
      </c>
      <c r="B72" s="2">
        <v>11</v>
      </c>
      <c r="C72" s="14">
        <v>1068026.2</v>
      </c>
      <c r="D72" s="14">
        <v>1201966.9845575672</v>
      </c>
      <c r="E72" s="14">
        <v>50152</v>
      </c>
      <c r="F72" s="14">
        <v>5672228.9000000004</v>
      </c>
      <c r="G72" s="14">
        <v>5955086.4690755466</v>
      </c>
      <c r="H72" s="14">
        <v>8603</v>
      </c>
    </row>
    <row r="73" spans="1:8" x14ac:dyDescent="0.2">
      <c r="A73" s="2">
        <v>2019</v>
      </c>
      <c r="B73" s="2">
        <v>12</v>
      </c>
      <c r="C73" s="14">
        <v>1607714.1</v>
      </c>
      <c r="D73" s="14">
        <v>1571408.6384838836</v>
      </c>
      <c r="E73" s="14">
        <v>50324</v>
      </c>
      <c r="F73" s="14">
        <v>6495508.5999999996</v>
      </c>
      <c r="G73" s="14">
        <v>6418913.4364961553</v>
      </c>
      <c r="H73" s="14">
        <v>8620</v>
      </c>
    </row>
    <row r="74" spans="1:8" x14ac:dyDescent="0.2">
      <c r="A74" s="2">
        <v>2020</v>
      </c>
      <c r="B74" s="2">
        <v>1</v>
      </c>
      <c r="C74" s="14">
        <v>2016373.3999999997</v>
      </c>
      <c r="D74" s="14">
        <v>2166660.1269697556</v>
      </c>
      <c r="E74" s="14">
        <v>50446</v>
      </c>
      <c r="F74" s="14">
        <v>7301720.2999999998</v>
      </c>
      <c r="G74" s="14">
        <v>7618425.0260126805</v>
      </c>
      <c r="H74" s="14">
        <v>8641</v>
      </c>
    </row>
    <row r="75" spans="1:8" x14ac:dyDescent="0.2">
      <c r="A75" s="2">
        <v>2020</v>
      </c>
      <c r="B75" s="2">
        <v>2</v>
      </c>
      <c r="C75" s="14">
        <v>1859217</v>
      </c>
      <c r="D75" s="14">
        <v>1998617.2297484509</v>
      </c>
      <c r="E75" s="14">
        <v>50478</v>
      </c>
      <c r="F75" s="14">
        <v>6986184.9000000004</v>
      </c>
      <c r="G75" s="14">
        <v>7279651.0106851682</v>
      </c>
      <c r="H75" s="14">
        <v>8642</v>
      </c>
    </row>
    <row r="76" spans="1:8" x14ac:dyDescent="0.2">
      <c r="A76" s="2">
        <v>2020</v>
      </c>
      <c r="B76" s="2">
        <v>3</v>
      </c>
      <c r="C76" s="14">
        <v>1735128.7999999998</v>
      </c>
      <c r="D76" s="14">
        <v>1820043.4868066779</v>
      </c>
      <c r="E76" s="14">
        <v>50610</v>
      </c>
      <c r="F76" s="14">
        <v>6652103.6000000006</v>
      </c>
      <c r="G76" s="14">
        <v>6830258.2786722602</v>
      </c>
      <c r="H76" s="14">
        <v>8661</v>
      </c>
    </row>
    <row r="77" spans="1:8" x14ac:dyDescent="0.2">
      <c r="A77" s="2">
        <v>2020</v>
      </c>
      <c r="B77" s="2">
        <v>4</v>
      </c>
      <c r="C77" s="14">
        <v>1321138.9000000001</v>
      </c>
      <c r="D77" s="14">
        <v>1514914.3191674771</v>
      </c>
      <c r="E77" s="14">
        <v>50639</v>
      </c>
      <c r="F77" s="14">
        <v>4436485.2</v>
      </c>
      <c r="G77" s="14">
        <v>4835992.0588198351</v>
      </c>
      <c r="H77" s="14">
        <v>8642</v>
      </c>
    </row>
    <row r="78" spans="1:8" x14ac:dyDescent="0.2">
      <c r="A78" s="2">
        <v>2020</v>
      </c>
      <c r="B78" s="2">
        <v>5</v>
      </c>
      <c r="C78" s="14">
        <v>1116946.9999999998</v>
      </c>
      <c r="D78" s="14">
        <v>1207885.9360253124</v>
      </c>
      <c r="E78" s="14">
        <v>50653</v>
      </c>
      <c r="F78" s="14">
        <v>3399039.9000000004</v>
      </c>
      <c r="G78" s="14">
        <v>3586069.0776440762</v>
      </c>
      <c r="H78" s="14">
        <v>8618</v>
      </c>
    </row>
    <row r="79" spans="1:8" x14ac:dyDescent="0.2">
      <c r="A79" s="2">
        <v>2020</v>
      </c>
      <c r="B79" s="2">
        <v>6</v>
      </c>
      <c r="C79" s="14">
        <v>1156535.2</v>
      </c>
      <c r="D79" s="14">
        <v>1170356.8051657747</v>
      </c>
      <c r="E79" s="14">
        <v>50748</v>
      </c>
      <c r="F79" s="14">
        <v>4003000.8</v>
      </c>
      <c r="G79" s="14">
        <v>4031461.1544585363</v>
      </c>
      <c r="H79" s="14">
        <v>8616</v>
      </c>
    </row>
    <row r="80" spans="1:8" x14ac:dyDescent="0.2">
      <c r="A80" s="2">
        <v>2020</v>
      </c>
      <c r="B80" s="2">
        <v>7</v>
      </c>
      <c r="C80" s="14">
        <v>911290.59999999986</v>
      </c>
      <c r="D80" s="14">
        <v>964692.26017197955</v>
      </c>
      <c r="E80" s="14">
        <v>50697</v>
      </c>
      <c r="F80" s="14">
        <v>4149827.3000000003</v>
      </c>
      <c r="G80" s="14">
        <v>4260019.7801715359</v>
      </c>
      <c r="H80" s="14">
        <v>8604</v>
      </c>
    </row>
    <row r="81" spans="1:8" x14ac:dyDescent="0.2">
      <c r="A81" s="2">
        <v>2020</v>
      </c>
      <c r="B81" s="2">
        <v>8</v>
      </c>
      <c r="C81" s="14">
        <v>914302.6</v>
      </c>
      <c r="D81" s="14">
        <v>927218.70675801614</v>
      </c>
      <c r="E81" s="14">
        <v>50729</v>
      </c>
      <c r="F81" s="14">
        <v>4256999.2</v>
      </c>
      <c r="G81" s="14">
        <v>4283701.0138769867</v>
      </c>
      <c r="H81" s="14">
        <v>8595</v>
      </c>
    </row>
    <row r="82" spans="1:8" x14ac:dyDescent="0.2">
      <c r="A82" s="2">
        <v>2020</v>
      </c>
      <c r="B82" s="2">
        <v>9</v>
      </c>
      <c r="C82" s="14">
        <v>842352</v>
      </c>
      <c r="D82" s="14">
        <v>882057.44752650906</v>
      </c>
      <c r="E82" s="14">
        <v>50757</v>
      </c>
      <c r="F82" s="14">
        <v>4059122.6</v>
      </c>
      <c r="G82" s="14">
        <v>4141581.9551563552</v>
      </c>
      <c r="H82" s="14">
        <v>8601</v>
      </c>
    </row>
    <row r="83" spans="1:8" x14ac:dyDescent="0.2">
      <c r="A83" s="2">
        <v>2020</v>
      </c>
      <c r="B83" s="2">
        <v>10</v>
      </c>
      <c r="C83" s="14">
        <v>979921.7</v>
      </c>
      <c r="D83" s="14">
        <v>1033355.9602728199</v>
      </c>
      <c r="E83" s="14">
        <v>50754</v>
      </c>
      <c r="F83" s="14">
        <v>4284306.3</v>
      </c>
      <c r="G83" s="14">
        <v>4395498.1115260199</v>
      </c>
      <c r="H83" s="14">
        <v>8587</v>
      </c>
    </row>
    <row r="84" spans="1:8" x14ac:dyDescent="0.2">
      <c r="A84" s="2">
        <v>2020</v>
      </c>
      <c r="B84" s="2">
        <v>11</v>
      </c>
      <c r="C84" s="14">
        <v>1296185.5999999999</v>
      </c>
      <c r="D84" s="14">
        <v>1430477.9259659688</v>
      </c>
      <c r="E84" s="14">
        <v>50738</v>
      </c>
      <c r="F84" s="14">
        <v>4997240.2000000011</v>
      </c>
      <c r="G84" s="14">
        <v>5275998.8530689627</v>
      </c>
      <c r="H84" s="14">
        <v>8565</v>
      </c>
    </row>
    <row r="85" spans="1:8" x14ac:dyDescent="0.2">
      <c r="A85" s="2">
        <v>2020</v>
      </c>
      <c r="B85" s="2">
        <v>12</v>
      </c>
      <c r="C85" s="14">
        <v>1702458.7000000004</v>
      </c>
      <c r="D85" s="14">
        <v>1801537.2807655002</v>
      </c>
      <c r="E85" s="14">
        <v>50830</v>
      </c>
      <c r="F85" s="14">
        <v>5338525.0999999987</v>
      </c>
      <c r="G85" s="14">
        <v>5543199.8982345751</v>
      </c>
      <c r="H85" s="14">
        <v>8572</v>
      </c>
    </row>
    <row r="86" spans="1:8" x14ac:dyDescent="0.2">
      <c r="A86" s="2">
        <v>2021</v>
      </c>
      <c r="B86" s="2">
        <v>1</v>
      </c>
      <c r="C86" s="14">
        <v>2221605.8000000003</v>
      </c>
      <c r="D86" s="14">
        <v>2206072.6414855523</v>
      </c>
      <c r="E86" s="14">
        <v>50972</v>
      </c>
      <c r="F86" s="14">
        <v>6577485.2999999998</v>
      </c>
      <c r="G86" s="14">
        <v>6545456.4195689987</v>
      </c>
      <c r="H86" s="14">
        <v>8603</v>
      </c>
    </row>
    <row r="87" spans="1:8" x14ac:dyDescent="0.2">
      <c r="A87" s="2">
        <v>2021</v>
      </c>
      <c r="B87" s="2">
        <v>2</v>
      </c>
      <c r="C87" s="14">
        <v>1961182.2</v>
      </c>
      <c r="D87" s="14">
        <v>2042797.9397409407</v>
      </c>
      <c r="E87" s="14">
        <v>51083</v>
      </c>
      <c r="F87" s="14">
        <v>6048855.7999999998</v>
      </c>
      <c r="G87" s="14">
        <v>6216177.9278343329</v>
      </c>
      <c r="H87" s="14">
        <v>8590</v>
      </c>
    </row>
    <row r="88" spans="1:8" x14ac:dyDescent="0.2">
      <c r="A88" s="2">
        <v>2021</v>
      </c>
      <c r="B88" s="2">
        <v>3</v>
      </c>
      <c r="C88" s="14">
        <v>1768044.2000000002</v>
      </c>
      <c r="D88" s="14">
        <v>1948351.5564102186</v>
      </c>
      <c r="E88" s="14">
        <v>51209</v>
      </c>
      <c r="F88" s="14">
        <v>5837438.3999999994</v>
      </c>
      <c r="G88" s="14">
        <v>6208276.3739416916</v>
      </c>
      <c r="H88" s="14">
        <v>8618</v>
      </c>
    </row>
    <row r="89" spans="1:8" x14ac:dyDescent="0.2">
      <c r="A89" s="2">
        <v>2021</v>
      </c>
      <c r="B89" s="2">
        <v>4</v>
      </c>
      <c r="C89" s="14">
        <v>1730931.9000000001</v>
      </c>
      <c r="D89" s="14">
        <v>1778959.7076110255</v>
      </c>
      <c r="E89" s="14">
        <v>51281</v>
      </c>
      <c r="F89" s="14">
        <v>6175846.0999999996</v>
      </c>
      <c r="G89" s="14">
        <v>6275205.7955802269</v>
      </c>
      <c r="H89" s="14">
        <v>8635</v>
      </c>
    </row>
    <row r="90" spans="1:8" x14ac:dyDescent="0.2">
      <c r="A90" s="2">
        <v>2021</v>
      </c>
      <c r="B90" s="2">
        <v>5</v>
      </c>
      <c r="C90" s="14">
        <v>1380179.8000000003</v>
      </c>
      <c r="D90" s="14">
        <v>1481592.1387898729</v>
      </c>
      <c r="E90" s="14">
        <v>51326</v>
      </c>
      <c r="F90" s="14">
        <v>5690324.1999999993</v>
      </c>
      <c r="G90" s="14">
        <v>5901040.5461016642</v>
      </c>
      <c r="H90" s="14">
        <v>8634</v>
      </c>
    </row>
    <row r="91" spans="1:8" x14ac:dyDescent="0.2">
      <c r="A91" s="2">
        <v>2021</v>
      </c>
      <c r="B91" s="2">
        <v>6</v>
      </c>
      <c r="C91" s="14">
        <v>1213215.5</v>
      </c>
      <c r="D91" s="14">
        <v>1234777.1401237047</v>
      </c>
      <c r="E91" s="14">
        <v>51429</v>
      </c>
      <c r="F91" s="14">
        <v>5350068.8000000007</v>
      </c>
      <c r="G91" s="14">
        <v>5395095.6772798775</v>
      </c>
      <c r="H91" s="14">
        <v>8668</v>
      </c>
    </row>
    <row r="92" spans="1:8" x14ac:dyDescent="0.2">
      <c r="A92" s="2">
        <v>2021</v>
      </c>
      <c r="B92" s="2">
        <v>7</v>
      </c>
      <c r="C92" s="14">
        <v>1060344.2000000002</v>
      </c>
      <c r="D92" s="14">
        <v>1032436.5957060213</v>
      </c>
      <c r="E92" s="14">
        <v>51337</v>
      </c>
      <c r="F92" s="14">
        <v>5906751.2999999998</v>
      </c>
      <c r="G92" s="14">
        <v>5848093.4143921183</v>
      </c>
      <c r="H92" s="14">
        <v>8700</v>
      </c>
    </row>
    <row r="93" spans="1:8" x14ac:dyDescent="0.2">
      <c r="A93" s="2">
        <v>2021</v>
      </c>
      <c r="B93" s="2">
        <v>8</v>
      </c>
      <c r="C93" s="14">
        <v>881040.50000000012</v>
      </c>
      <c r="D93" s="14">
        <v>871865.2526356579</v>
      </c>
      <c r="E93" s="14">
        <v>51299</v>
      </c>
      <c r="F93" s="14">
        <v>4640765.8</v>
      </c>
      <c r="G93" s="14">
        <v>4621569.0703716623</v>
      </c>
      <c r="H93" s="14">
        <v>8659</v>
      </c>
    </row>
    <row r="94" spans="1:8" x14ac:dyDescent="0.2">
      <c r="A94" s="2">
        <v>2021</v>
      </c>
      <c r="B94" s="2">
        <v>9</v>
      </c>
      <c r="C94" s="14">
        <v>910449</v>
      </c>
      <c r="D94" s="14">
        <v>924631.12718588905</v>
      </c>
      <c r="E94" s="14">
        <v>51324</v>
      </c>
      <c r="F94" s="14">
        <v>5348486.7</v>
      </c>
      <c r="G94" s="14">
        <v>5378226.7061428837</v>
      </c>
      <c r="H94" s="14">
        <v>8681</v>
      </c>
    </row>
    <row r="95" spans="1:8" x14ac:dyDescent="0.2">
      <c r="A95" s="2">
        <v>2021</v>
      </c>
      <c r="B95" s="2">
        <v>10</v>
      </c>
      <c r="C95" s="14">
        <v>998879.10000000009</v>
      </c>
      <c r="D95" s="14">
        <v>983282.22676144319</v>
      </c>
      <c r="E95" s="14">
        <v>51288</v>
      </c>
      <c r="F95" s="14">
        <v>4888979.1999999993</v>
      </c>
      <c r="G95" s="14">
        <v>4856221.1356192706</v>
      </c>
      <c r="H95" s="14">
        <v>8677</v>
      </c>
    </row>
    <row r="96" spans="1:8" x14ac:dyDescent="0.2">
      <c r="A96" s="2">
        <v>2021</v>
      </c>
      <c r="B96" s="2">
        <v>11</v>
      </c>
      <c r="C96" s="14">
        <v>1274384.2999999998</v>
      </c>
      <c r="D96" s="14">
        <v>1292941.9926273024</v>
      </c>
      <c r="E96" s="14">
        <v>51289</v>
      </c>
      <c r="F96" s="14">
        <v>5394325.0000000009</v>
      </c>
      <c r="G96" s="14">
        <v>5433365.5966466637</v>
      </c>
      <c r="H96" s="14">
        <v>8679</v>
      </c>
    </row>
    <row r="97" spans="1:8" x14ac:dyDescent="0.2">
      <c r="A97" s="2">
        <v>2021</v>
      </c>
      <c r="B97" s="2">
        <v>12</v>
      </c>
      <c r="C97" s="14">
        <v>1785656.3999999997</v>
      </c>
      <c r="D97" s="14">
        <v>1814238.2892297436</v>
      </c>
      <c r="E97" s="14">
        <v>51343</v>
      </c>
      <c r="F97" s="14">
        <v>6520868.7000000002</v>
      </c>
      <c r="G97" s="14">
        <v>6581321.7785408953</v>
      </c>
      <c r="H97" s="14">
        <v>8727</v>
      </c>
    </row>
    <row r="98" spans="1:8" x14ac:dyDescent="0.2">
      <c r="A98" s="2">
        <v>2022</v>
      </c>
      <c r="B98" s="2">
        <v>1</v>
      </c>
      <c r="C98" s="14">
        <v>1920457.9</v>
      </c>
      <c r="D98" s="14">
        <v>2105345.9333079187</v>
      </c>
      <c r="E98" s="14">
        <v>51419</v>
      </c>
      <c r="F98" s="14">
        <v>6735505.5</v>
      </c>
      <c r="G98" s="14">
        <v>7127459.9517629677</v>
      </c>
      <c r="H98" s="14">
        <v>8754</v>
      </c>
    </row>
    <row r="99" spans="1:8" x14ac:dyDescent="0.2">
      <c r="A99" s="2">
        <v>2022</v>
      </c>
      <c r="B99" s="2">
        <v>2</v>
      </c>
      <c r="C99" s="14">
        <v>1948688.0999999999</v>
      </c>
      <c r="D99" s="14">
        <v>1972523.5144259722</v>
      </c>
      <c r="E99" s="14">
        <v>51597</v>
      </c>
      <c r="F99" s="14">
        <v>6584818.3000000007</v>
      </c>
      <c r="G99" s="14">
        <v>6635114.0096842693</v>
      </c>
      <c r="H99" s="14">
        <v>8737</v>
      </c>
    </row>
    <row r="100" spans="1:8" x14ac:dyDescent="0.2">
      <c r="A100" s="2">
        <v>2022</v>
      </c>
      <c r="B100" s="2">
        <v>3</v>
      </c>
      <c r="C100" s="14">
        <v>1779690.5</v>
      </c>
      <c r="D100" s="14">
        <v>1938175.2160678846</v>
      </c>
      <c r="E100" s="14">
        <v>51824</v>
      </c>
      <c r="F100" s="14">
        <v>6535315.7999999989</v>
      </c>
      <c r="G100" s="14">
        <v>6868777.2501421887</v>
      </c>
      <c r="H100" s="14">
        <v>8744</v>
      </c>
    </row>
    <row r="101" spans="1:8" x14ac:dyDescent="0.2">
      <c r="A101" s="2">
        <v>2022</v>
      </c>
      <c r="B101" s="2">
        <v>4</v>
      </c>
      <c r="C101" s="14">
        <v>1536895.1</v>
      </c>
      <c r="D101" s="14">
        <v>1667837.0765065781</v>
      </c>
      <c r="E101" s="14">
        <v>51644</v>
      </c>
      <c r="F101" s="14">
        <v>6078684.7000000002</v>
      </c>
      <c r="G101" s="14">
        <v>6355043.9725861503</v>
      </c>
      <c r="H101" s="14">
        <v>8740</v>
      </c>
    </row>
    <row r="102" spans="1:8" x14ac:dyDescent="0.2">
      <c r="A102" s="2">
        <v>2022</v>
      </c>
      <c r="B102" s="2">
        <v>5</v>
      </c>
      <c r="C102" s="14">
        <v>1394673.4</v>
      </c>
      <c r="D102" s="14">
        <v>1436697.353056242</v>
      </c>
      <c r="E102" s="14">
        <v>51673</v>
      </c>
      <c r="F102" s="14">
        <v>6127550.2999999998</v>
      </c>
      <c r="G102" s="14">
        <v>6216328.1243813746</v>
      </c>
      <c r="H102" s="14">
        <v>8749</v>
      </c>
    </row>
    <row r="103" spans="1:8" x14ac:dyDescent="0.2">
      <c r="A103" s="2">
        <v>2022</v>
      </c>
      <c r="B103" s="2">
        <v>6</v>
      </c>
      <c r="C103" s="14">
        <v>1091060</v>
      </c>
      <c r="D103" s="14">
        <v>1103909.0597555253</v>
      </c>
      <c r="E103" s="14">
        <v>51702</v>
      </c>
      <c r="F103" s="14">
        <v>5569328.2000000002</v>
      </c>
      <c r="G103" s="14">
        <v>5596479.0688191419</v>
      </c>
      <c r="H103" s="14">
        <v>8747</v>
      </c>
    </row>
    <row r="104" spans="1:8" x14ac:dyDescent="0.2">
      <c r="A104" s="2">
        <v>2022</v>
      </c>
      <c r="B104" s="2">
        <v>7</v>
      </c>
      <c r="C104" s="14">
        <v>942569.4</v>
      </c>
      <c r="D104" s="14">
        <v>970478.80388486525</v>
      </c>
      <c r="E104" s="14">
        <v>51567</v>
      </c>
      <c r="F104" s="14">
        <v>5477996.5</v>
      </c>
      <c r="G104" s="14">
        <v>5537219.043176542</v>
      </c>
      <c r="H104" s="14">
        <v>8761</v>
      </c>
    </row>
    <row r="105" spans="1:8" x14ac:dyDescent="0.2">
      <c r="A105" s="2">
        <v>2022</v>
      </c>
      <c r="B105" s="2">
        <v>8</v>
      </c>
      <c r="C105" s="14">
        <v>809110.70000000007</v>
      </c>
      <c r="D105" s="14">
        <v>842109.86020498327</v>
      </c>
      <c r="E105" s="14">
        <v>51521</v>
      </c>
      <c r="F105" s="14">
        <v>4841246.7</v>
      </c>
      <c r="G105" s="14">
        <v>4911234.2312504901</v>
      </c>
      <c r="H105" s="14">
        <v>8751</v>
      </c>
    </row>
    <row r="106" spans="1:8" x14ac:dyDescent="0.2">
      <c r="A106" s="2">
        <v>2022</v>
      </c>
      <c r="B106" s="2">
        <v>9</v>
      </c>
      <c r="C106" s="14">
        <v>909538.89999999991</v>
      </c>
      <c r="D106" s="14">
        <v>959952.82503437903</v>
      </c>
      <c r="E106" s="14">
        <v>51521</v>
      </c>
      <c r="F106" s="14">
        <v>5485360</v>
      </c>
      <c r="G106" s="14">
        <v>5592075.1201490657</v>
      </c>
      <c r="H106" s="14">
        <v>8734</v>
      </c>
    </row>
    <row r="107" spans="1:8" x14ac:dyDescent="0.2">
      <c r="A107" s="2">
        <v>2022</v>
      </c>
      <c r="B107" s="2">
        <v>10</v>
      </c>
      <c r="C107" s="14">
        <v>997186.79999999981</v>
      </c>
      <c r="D107" s="14">
        <v>983146.98724155931</v>
      </c>
      <c r="E107" s="14">
        <v>51571</v>
      </c>
      <c r="F107" s="14">
        <v>5131541.2</v>
      </c>
      <c r="G107" s="14">
        <v>5101805.8885094766</v>
      </c>
      <c r="H107" s="14">
        <v>8748</v>
      </c>
    </row>
    <row r="108" spans="1:8" x14ac:dyDescent="0.2">
      <c r="A108" s="2">
        <v>2022</v>
      </c>
      <c r="B108" s="2">
        <v>11</v>
      </c>
      <c r="C108" s="14">
        <v>1235667.6000000001</v>
      </c>
      <c r="D108" s="14">
        <v>1261215.1456651858</v>
      </c>
      <c r="E108" s="14">
        <v>51548</v>
      </c>
      <c r="F108" s="14">
        <v>5373475.7999999989</v>
      </c>
      <c r="G108" s="14">
        <v>5427681.0003208248</v>
      </c>
      <c r="H108" s="14">
        <v>8761</v>
      </c>
    </row>
    <row r="109" spans="1:8" x14ac:dyDescent="0.2">
      <c r="A109" s="2">
        <v>2022</v>
      </c>
      <c r="B109" s="2">
        <v>12</v>
      </c>
      <c r="C109" s="14">
        <v>1632545.4000000001</v>
      </c>
      <c r="D109" s="14">
        <v>1803269.3050740552</v>
      </c>
      <c r="E109" s="14">
        <v>51707</v>
      </c>
      <c r="F109" s="14">
        <v>6460758.6999999993</v>
      </c>
      <c r="G109" s="14">
        <v>6823268.7424704544</v>
      </c>
      <c r="H109" s="14">
        <v>8796</v>
      </c>
    </row>
    <row r="110" spans="1:8" x14ac:dyDescent="0.2">
      <c r="A110" s="2">
        <v>2023</v>
      </c>
      <c r="B110" s="2">
        <v>1</v>
      </c>
      <c r="C110" s="14">
        <v>1995445.3812209391</v>
      </c>
      <c r="D110" s="14">
        <v>1995445.3812209391</v>
      </c>
      <c r="E110" s="14">
        <v>51821.751384718686</v>
      </c>
      <c r="F110" s="14">
        <v>7080526.2080989275</v>
      </c>
      <c r="G110" s="14">
        <v>7080526.2080989275</v>
      </c>
      <c r="H110" s="14">
        <v>8751.7571064360163</v>
      </c>
    </row>
    <row r="111" spans="1:8" x14ac:dyDescent="0.2">
      <c r="A111" s="2">
        <v>2023</v>
      </c>
      <c r="B111" s="2">
        <v>2</v>
      </c>
      <c r="C111" s="14">
        <v>1897700.4841589946</v>
      </c>
      <c r="D111" s="14">
        <v>1897700.4841589946</v>
      </c>
      <c r="E111" s="14">
        <v>51866.458829133582</v>
      </c>
      <c r="F111" s="14">
        <v>6901537.4932255419</v>
      </c>
      <c r="G111" s="14">
        <v>6901537.4932255419</v>
      </c>
      <c r="H111" s="14">
        <v>8754.6941554543246</v>
      </c>
    </row>
    <row r="112" spans="1:8" x14ac:dyDescent="0.2">
      <c r="A112" s="2">
        <v>2023</v>
      </c>
      <c r="B112" s="2">
        <v>3</v>
      </c>
      <c r="C112" s="14">
        <v>1804537.7928974247</v>
      </c>
      <c r="D112" s="14">
        <v>1804537.7928974247</v>
      </c>
      <c r="E112" s="14">
        <v>51911.705993316798</v>
      </c>
      <c r="F112" s="14">
        <v>6899212.9967222614</v>
      </c>
      <c r="G112" s="14">
        <v>6899212.9967222614</v>
      </c>
      <c r="H112" s="14">
        <v>8758.2190661548084</v>
      </c>
    </row>
    <row r="113" spans="1:8" x14ac:dyDescent="0.2">
      <c r="A113" s="2">
        <v>2023</v>
      </c>
      <c r="B113" s="2">
        <v>4</v>
      </c>
      <c r="C113" s="14">
        <v>1631087.9744869077</v>
      </c>
      <c r="D113" s="14">
        <v>1631087.9744869077</v>
      </c>
      <c r="E113" s="14">
        <v>51957.459583824108</v>
      </c>
      <c r="F113" s="14">
        <v>6287440.0792881586</v>
      </c>
      <c r="G113" s="14">
        <v>6287440.0792881586</v>
      </c>
      <c r="H113" s="14">
        <v>8762.1966546063413</v>
      </c>
    </row>
    <row r="114" spans="1:8" x14ac:dyDescent="0.2">
      <c r="A114" s="2">
        <v>2023</v>
      </c>
      <c r="B114" s="2">
        <v>5</v>
      </c>
      <c r="C114" s="14">
        <v>1338989.3442840485</v>
      </c>
      <c r="D114" s="14">
        <v>1338989.3442840485</v>
      </c>
      <c r="E114" s="14">
        <v>52003.688360968656</v>
      </c>
      <c r="F114" s="14">
        <v>5879764.2933533713</v>
      </c>
      <c r="G114" s="14">
        <v>5879764.2933533713</v>
      </c>
      <c r="H114" s="14">
        <v>8766.5228236041312</v>
      </c>
    </row>
    <row r="115" spans="1:8" x14ac:dyDescent="0.2">
      <c r="A115" s="2">
        <v>2023</v>
      </c>
      <c r="B115" s="2">
        <v>6</v>
      </c>
      <c r="C115" s="14">
        <v>1191800.5975147514</v>
      </c>
      <c r="D115" s="14">
        <v>1191800.5975147514</v>
      </c>
      <c r="E115" s="14">
        <v>52050.363012131682</v>
      </c>
      <c r="F115" s="14">
        <v>5765348.3590934528</v>
      </c>
      <c r="G115" s="14">
        <v>5765348.3590934528</v>
      </c>
      <c r="H115" s="14">
        <v>8771.1174140053354</v>
      </c>
    </row>
    <row r="116" spans="1:8" x14ac:dyDescent="0.2">
      <c r="A116" s="2">
        <v>2023</v>
      </c>
      <c r="B116" s="2">
        <v>7</v>
      </c>
      <c r="C116" s="14">
        <v>985207.39346992434</v>
      </c>
      <c r="D116" s="14">
        <v>985207.39346992434</v>
      </c>
      <c r="E116" s="14">
        <v>52097.45603288844</v>
      </c>
      <c r="F116" s="14">
        <v>5546826.4359451588</v>
      </c>
      <c r="G116" s="14">
        <v>5546826.4359451588</v>
      </c>
      <c r="H116" s="14">
        <v>8775.9186999625072</v>
      </c>
    </row>
    <row r="117" spans="1:8" x14ac:dyDescent="0.2">
      <c r="A117" s="2">
        <v>2023</v>
      </c>
      <c r="B117" s="2">
        <v>8</v>
      </c>
      <c r="C117" s="14">
        <v>892520.8570370574</v>
      </c>
      <c r="D117" s="14">
        <v>892520.8570370574</v>
      </c>
      <c r="E117" s="14">
        <v>52137.951987747067</v>
      </c>
      <c r="F117" s="14">
        <v>5328460.518418638</v>
      </c>
      <c r="G117" s="14">
        <v>5328460.518418638</v>
      </c>
      <c r="H117" s="14">
        <v>8779.0532308799993</v>
      </c>
    </row>
    <row r="118" spans="1:8" x14ac:dyDescent="0.2">
      <c r="A118" s="2">
        <v>2023</v>
      </c>
      <c r="B118" s="2">
        <v>9</v>
      </c>
      <c r="C118" s="14">
        <v>1022827.7017763277</v>
      </c>
      <c r="D118" s="14">
        <v>1022827.7017763277</v>
      </c>
      <c r="E118" s="14">
        <v>52178.816288647533</v>
      </c>
      <c r="F118" s="14">
        <v>5764805.5490597021</v>
      </c>
      <c r="G118" s="14">
        <v>5764805.5490597021</v>
      </c>
      <c r="H118" s="14">
        <v>8782.3103247268227</v>
      </c>
    </row>
    <row r="119" spans="1:8" x14ac:dyDescent="0.2">
      <c r="A119" s="2">
        <v>2023</v>
      </c>
      <c r="B119" s="2">
        <v>10</v>
      </c>
      <c r="C119" s="14">
        <v>1090677.2293904016</v>
      </c>
      <c r="D119" s="14">
        <v>1090677.2293904016</v>
      </c>
      <c r="E119" s="14">
        <v>52220.026213597601</v>
      </c>
      <c r="F119" s="14">
        <v>5298876.4188218424</v>
      </c>
      <c r="G119" s="14">
        <v>5298876.4188218424</v>
      </c>
      <c r="H119" s="14">
        <v>8785.6617970863063</v>
      </c>
    </row>
    <row r="120" spans="1:8" x14ac:dyDescent="0.2">
      <c r="A120" s="2">
        <v>2023</v>
      </c>
      <c r="B120" s="2">
        <v>11</v>
      </c>
      <c r="C120" s="14">
        <v>1341008.7465089704</v>
      </c>
      <c r="D120" s="14">
        <v>1341008.7465089704</v>
      </c>
      <c r="E120" s="14">
        <v>52261.560442246067</v>
      </c>
      <c r="F120" s="14">
        <v>5898491.2550628083</v>
      </c>
      <c r="G120" s="14">
        <v>5898491.2550628083</v>
      </c>
      <c r="H120" s="14">
        <v>8789.0859447946877</v>
      </c>
    </row>
    <row r="121" spans="1:8" x14ac:dyDescent="0.2">
      <c r="A121" s="2">
        <v>2023</v>
      </c>
      <c r="B121" s="2">
        <v>12</v>
      </c>
      <c r="C121" s="14">
        <v>1779832.738740833</v>
      </c>
      <c r="D121" s="14">
        <v>1779832.738740833</v>
      </c>
      <c r="E121" s="14">
        <v>52303.398969420377</v>
      </c>
      <c r="F121" s="14">
        <v>6847012.7097585415</v>
      </c>
      <c r="G121" s="14">
        <v>6847012.7097585415</v>
      </c>
      <c r="H121" s="14">
        <v>8792.5660555203885</v>
      </c>
    </row>
    <row r="122" spans="1:8" x14ac:dyDescent="0.2">
      <c r="A122" s="2">
        <v>2024</v>
      </c>
      <c r="B122" s="2">
        <v>1</v>
      </c>
      <c r="C122" s="14">
        <v>2004230.2328158992</v>
      </c>
      <c r="D122" s="14">
        <v>2004230.2328158992</v>
      </c>
      <c r="E122" s="14">
        <v>52345.523023997834</v>
      </c>
      <c r="F122" s="14">
        <v>7351692.0526531776</v>
      </c>
      <c r="G122" s="14">
        <v>7351692.0526531776</v>
      </c>
      <c r="H122" s="14">
        <v>8796.0892600785082</v>
      </c>
    </row>
    <row r="123" spans="1:8" x14ac:dyDescent="0.2">
      <c r="A123" s="2">
        <v>2024</v>
      </c>
      <c r="B123" s="2">
        <v>2</v>
      </c>
      <c r="C123" s="14">
        <v>1906173.0861241345</v>
      </c>
      <c r="D123" s="14">
        <v>1906173.0861241345</v>
      </c>
      <c r="E123" s="14">
        <v>52387.914992781356</v>
      </c>
      <c r="F123" s="14">
        <v>7148213.8028050605</v>
      </c>
      <c r="G123" s="14">
        <v>7148213.8028050605</v>
      </c>
      <c r="H123" s="14">
        <v>8799.6456486656916</v>
      </c>
    </row>
    <row r="124" spans="1:8" x14ac:dyDescent="0.2">
      <c r="A124" s="2">
        <v>2024</v>
      </c>
      <c r="B124" s="2">
        <v>3</v>
      </c>
      <c r="C124" s="14">
        <v>1813909.8012504554</v>
      </c>
      <c r="D124" s="14">
        <v>1813909.8012504554</v>
      </c>
      <c r="E124" s="14">
        <v>52430.558349070969</v>
      </c>
      <c r="F124" s="14">
        <v>7126859.2957740314</v>
      </c>
      <c r="G124" s="14">
        <v>7126859.2957740314</v>
      </c>
      <c r="H124" s="14">
        <v>8803.227590324459</v>
      </c>
    </row>
    <row r="125" spans="1:8" x14ac:dyDescent="0.2">
      <c r="A125" s="2">
        <v>2024</v>
      </c>
      <c r="B125" s="2">
        <v>4</v>
      </c>
      <c r="C125" s="14">
        <v>1640299.6469580927</v>
      </c>
      <c r="D125" s="14">
        <v>1640299.6469580927</v>
      </c>
      <c r="E125" s="14">
        <v>52473.437585641623</v>
      </c>
      <c r="F125" s="14">
        <v>6493898.8676714478</v>
      </c>
      <c r="G125" s="14">
        <v>6493898.8676714478</v>
      </c>
      <c r="H125" s="14">
        <v>8806.8292089026945</v>
      </c>
    </row>
    <row r="126" spans="1:8" x14ac:dyDescent="0.2">
      <c r="A126" s="2">
        <v>2024</v>
      </c>
      <c r="B126" s="2">
        <v>5</v>
      </c>
      <c r="C126" s="14">
        <v>1347266.8320215114</v>
      </c>
      <c r="D126" s="14">
        <v>1347266.8320215114</v>
      </c>
      <c r="E126" s="14">
        <v>52516.538151855297</v>
      </c>
      <c r="F126" s="14">
        <v>6066449.5577936135</v>
      </c>
      <c r="G126" s="14">
        <v>6066449.5577936135</v>
      </c>
      <c r="H126" s="14">
        <v>8810.4459795208058</v>
      </c>
    </row>
    <row r="127" spans="1:8" x14ac:dyDescent="0.2">
      <c r="A127" s="2">
        <v>2024</v>
      </c>
      <c r="B127" s="2">
        <v>6</v>
      </c>
      <c r="C127" s="14">
        <v>1199978.4182687188</v>
      </c>
      <c r="D127" s="14">
        <v>1199978.4182687188</v>
      </c>
      <c r="E127" s="14">
        <v>52559.846394652501</v>
      </c>
      <c r="F127" s="14">
        <v>5934469.0597727969</v>
      </c>
      <c r="G127" s="14">
        <v>5934469.0597727969</v>
      </c>
      <c r="H127" s="14">
        <v>8814.0744178348141</v>
      </c>
    </row>
    <row r="128" spans="1:8" x14ac:dyDescent="0.2">
      <c r="A128" s="2">
        <v>2024</v>
      </c>
      <c r="B128" s="2">
        <v>7</v>
      </c>
      <c r="C128" s="14">
        <v>992569.17570233205</v>
      </c>
      <c r="D128" s="14">
        <v>992569.17570233205</v>
      </c>
      <c r="E128" s="14">
        <v>52603.349503183686</v>
      </c>
      <c r="F128" s="14">
        <v>5696989.0999027276</v>
      </c>
      <c r="G128" s="14">
        <v>5696989.0999027276</v>
      </c>
      <c r="H128" s="14">
        <v>8817.7118407560847</v>
      </c>
    </row>
    <row r="129" spans="1:8" x14ac:dyDescent="0.2">
      <c r="A129" s="2">
        <v>2024</v>
      </c>
      <c r="B129" s="2">
        <v>8</v>
      </c>
      <c r="C129" s="14">
        <v>899600.7683937808</v>
      </c>
      <c r="D129" s="14">
        <v>899600.7683937808</v>
      </c>
      <c r="E129" s="14">
        <v>52647.082721140083</v>
      </c>
      <c r="F129" s="14">
        <v>5459221.4228437524</v>
      </c>
      <c r="G129" s="14">
        <v>5459221.4228437524</v>
      </c>
      <c r="H129" s="14">
        <v>8820.5604733623677</v>
      </c>
    </row>
    <row r="130" spans="1:8" x14ac:dyDescent="0.2">
      <c r="A130" s="2">
        <v>2024</v>
      </c>
      <c r="B130" s="2">
        <v>9</v>
      </c>
      <c r="C130" s="14">
        <v>1030762.2907432701</v>
      </c>
      <c r="D130" s="14">
        <v>1030762.2907432701</v>
      </c>
      <c r="E130" s="14">
        <v>52690.987505154058</v>
      </c>
      <c r="F130" s="14">
        <v>5880936.9349264037</v>
      </c>
      <c r="G130" s="14">
        <v>5880936.9349264037</v>
      </c>
      <c r="H130" s="14">
        <v>8823.414433513215</v>
      </c>
    </row>
    <row r="131" spans="1:8" x14ac:dyDescent="0.2">
      <c r="A131" s="2">
        <v>2024</v>
      </c>
      <c r="B131" s="2">
        <v>10</v>
      </c>
      <c r="C131" s="14">
        <v>1098934.1768702532</v>
      </c>
      <c r="D131" s="14">
        <v>1098934.1768702532</v>
      </c>
      <c r="E131" s="14">
        <v>52735.053271909404</v>
      </c>
      <c r="F131" s="14">
        <v>5392686.1763883131</v>
      </c>
      <c r="G131" s="14">
        <v>5392686.1763883131</v>
      </c>
      <c r="H131" s="14">
        <v>8826.2724960931919</v>
      </c>
    </row>
    <row r="132" spans="1:8" x14ac:dyDescent="0.2">
      <c r="A132" s="2">
        <v>2024</v>
      </c>
      <c r="B132" s="2">
        <v>11</v>
      </c>
      <c r="C132" s="14">
        <v>1349906.2966911667</v>
      </c>
      <c r="D132" s="14">
        <v>1349906.2966911667</v>
      </c>
      <c r="E132" s="14">
        <v>52779.270090938044</v>
      </c>
      <c r="F132" s="14">
        <v>5974299.1736149406</v>
      </c>
      <c r="G132" s="14">
        <v>5974299.1736149406</v>
      </c>
      <c r="H132" s="14">
        <v>8829.1337177128717</v>
      </c>
    </row>
    <row r="133" spans="1:8" x14ac:dyDescent="0.2">
      <c r="A133" s="2">
        <v>2024</v>
      </c>
      <c r="B133" s="2">
        <v>12</v>
      </c>
      <c r="C133" s="14">
        <v>1790044.9432631207</v>
      </c>
      <c r="D133" s="14">
        <v>1790044.9432631207</v>
      </c>
      <c r="E133" s="14">
        <v>52823.628644348144</v>
      </c>
      <c r="F133" s="14">
        <v>6906468.1767350528</v>
      </c>
      <c r="G133" s="14">
        <v>6906468.1767350528</v>
      </c>
      <c r="H133" s="14">
        <v>8831.9973719234658</v>
      </c>
    </row>
    <row r="134" spans="1:8" x14ac:dyDescent="0.2">
      <c r="A134" s="2">
        <v>2025</v>
      </c>
      <c r="B134" s="2">
        <v>1</v>
      </c>
      <c r="C134" s="14">
        <v>2011057.5939196451</v>
      </c>
      <c r="D134" s="14">
        <v>2011057.5939196451</v>
      </c>
      <c r="E134" s="14">
        <v>52868.120189036345</v>
      </c>
      <c r="F134" s="14">
        <v>7385252.0013304483</v>
      </c>
      <c r="G134" s="14">
        <v>7385252.0013304483</v>
      </c>
      <c r="H134" s="14">
        <v>8834.8628993294351</v>
      </c>
    </row>
    <row r="135" spans="1:8" x14ac:dyDescent="0.2">
      <c r="A135" s="2">
        <v>2025</v>
      </c>
      <c r="B135" s="2">
        <v>2</v>
      </c>
      <c r="C135" s="14">
        <v>1912289.1995002078</v>
      </c>
      <c r="D135" s="14">
        <v>1912289.1995002078</v>
      </c>
      <c r="E135" s="14">
        <v>52912.736521231069</v>
      </c>
      <c r="F135" s="14">
        <v>7176705.3136473475</v>
      </c>
      <c r="G135" s="14">
        <v>7176705.3136473475</v>
      </c>
      <c r="H135" s="14">
        <v>8837.7298691731339</v>
      </c>
    </row>
    <row r="136" spans="1:8" x14ac:dyDescent="0.2">
      <c r="A136" s="2">
        <v>2025</v>
      </c>
      <c r="B136" s="2">
        <v>3</v>
      </c>
      <c r="C136" s="14">
        <v>1820524.578813666</v>
      </c>
      <c r="D136" s="14">
        <v>1820524.578813666</v>
      </c>
      <c r="E136" s="14">
        <v>52957.469943222975</v>
      </c>
      <c r="F136" s="14">
        <v>7155669.2139613451</v>
      </c>
      <c r="G136" s="14">
        <v>7155669.2139613451</v>
      </c>
      <c r="H136" s="14">
        <v>8840.5979497534026</v>
      </c>
    </row>
    <row r="137" spans="1:8" x14ac:dyDescent="0.2">
      <c r="A137" s="2">
        <v>2025</v>
      </c>
      <c r="B137" s="2">
        <v>4</v>
      </c>
      <c r="C137" s="14">
        <v>1646608.0031649715</v>
      </c>
      <c r="D137" s="14">
        <v>1646608.0031649715</v>
      </c>
      <c r="E137" s="14">
        <v>53002.313232147833</v>
      </c>
      <c r="F137" s="14">
        <v>6521223.2151800478</v>
      </c>
      <c r="G137" s="14">
        <v>6521223.2151800478</v>
      </c>
      <c r="H137" s="14">
        <v>8843.4668856466578</v>
      </c>
    </row>
    <row r="138" spans="1:8" x14ac:dyDescent="0.2">
      <c r="A138" s="2">
        <v>2025</v>
      </c>
      <c r="B138" s="2">
        <v>5</v>
      </c>
      <c r="C138" s="14">
        <v>1352416.6540571309</v>
      </c>
      <c r="D138" s="14">
        <v>1352416.6540571309</v>
      </c>
      <c r="E138" s="14">
        <v>53047.25961069484</v>
      </c>
      <c r="F138" s="14">
        <v>6093249.3013169421</v>
      </c>
      <c r="G138" s="14">
        <v>6093249.3013169421</v>
      </c>
      <c r="H138" s="14">
        <v>8846.3364801662046</v>
      </c>
    </row>
    <row r="139" spans="1:8" x14ac:dyDescent="0.2">
      <c r="A139" s="2">
        <v>2025</v>
      </c>
      <c r="B139" s="2">
        <v>6</v>
      </c>
      <c r="C139" s="14">
        <v>1205032.3840635265</v>
      </c>
      <c r="D139" s="14">
        <v>1205032.3840635265</v>
      </c>
      <c r="E139" s="14">
        <v>53092.302719622086</v>
      </c>
      <c r="F139" s="14">
        <v>5962338.3243551143</v>
      </c>
      <c r="G139" s="14">
        <v>5962338.3243551143</v>
      </c>
      <c r="H139" s="14">
        <v>8849.206581855171</v>
      </c>
    </row>
    <row r="140" spans="1:8" x14ac:dyDescent="0.2">
      <c r="A140" s="2">
        <v>2025</v>
      </c>
      <c r="B140" s="2">
        <v>7</v>
      </c>
      <c r="C140" s="14">
        <v>997184.3554224032</v>
      </c>
      <c r="D140" s="14">
        <v>997184.3554224032</v>
      </c>
      <c r="E140" s="14">
        <v>53137.436591967242</v>
      </c>
      <c r="F140" s="14">
        <v>5724246.9140555039</v>
      </c>
      <c r="G140" s="14">
        <v>5724246.9140555039</v>
      </c>
      <c r="H140" s="14">
        <v>8852.0770740855187</v>
      </c>
    </row>
    <row r="141" spans="1:8" x14ac:dyDescent="0.2">
      <c r="A141" s="2">
        <v>2025</v>
      </c>
      <c r="B141" s="2">
        <v>8</v>
      </c>
      <c r="C141" s="14">
        <v>903988.4202212299</v>
      </c>
      <c r="D141" s="14">
        <v>903988.4202212299</v>
      </c>
      <c r="E141" s="14">
        <v>53184.468718846008</v>
      </c>
      <c r="F141" s="14">
        <v>5484306.3209896367</v>
      </c>
      <c r="G141" s="14">
        <v>5484306.3209896367</v>
      </c>
      <c r="H141" s="14">
        <v>8854.20237672447</v>
      </c>
    </row>
    <row r="142" spans="1:8" x14ac:dyDescent="0.2">
      <c r="A142" s="2">
        <v>2025</v>
      </c>
      <c r="B142" s="2">
        <v>9</v>
      </c>
      <c r="C142" s="14">
        <v>1035709.7029295203</v>
      </c>
      <c r="D142" s="14">
        <v>1035709.7029295203</v>
      </c>
      <c r="E142" s="14">
        <v>53231.58075675615</v>
      </c>
      <c r="F142" s="14">
        <v>5907009.6267211419</v>
      </c>
      <c r="G142" s="14">
        <v>5907009.6267211419</v>
      </c>
      <c r="H142" s="14">
        <v>8856.327910940221</v>
      </c>
    </row>
    <row r="143" spans="1:8" x14ac:dyDescent="0.2">
      <c r="A143" s="2">
        <v>2025</v>
      </c>
      <c r="B143" s="2">
        <v>10</v>
      </c>
      <c r="C143" s="14">
        <v>1103845.5130334364</v>
      </c>
      <c r="D143" s="14">
        <v>1103845.5130334364</v>
      </c>
      <c r="E143" s="14">
        <v>53278.767776262779</v>
      </c>
      <c r="F143" s="14">
        <v>5413019.6169447005</v>
      </c>
      <c r="G143" s="14">
        <v>5413019.6169447005</v>
      </c>
      <c r="H143" s="14">
        <v>8858.4536234796633</v>
      </c>
    </row>
    <row r="144" spans="1:8" x14ac:dyDescent="0.2">
      <c r="A144" s="2">
        <v>2025</v>
      </c>
      <c r="B144" s="2">
        <v>11</v>
      </c>
      <c r="C144" s="14">
        <v>1355175.2532686489</v>
      </c>
      <c r="D144" s="14">
        <v>1355175.2532686489</v>
      </c>
      <c r="E144" s="14">
        <v>53326.025152010756</v>
      </c>
      <c r="F144" s="14">
        <v>5990858.9971800093</v>
      </c>
      <c r="G144" s="14">
        <v>5990858.9971800093</v>
      </c>
      <c r="H144" s="14">
        <v>8860.5794733357088</v>
      </c>
    </row>
    <row r="145" spans="1:8" x14ac:dyDescent="0.2">
      <c r="A145" s="2">
        <v>2025</v>
      </c>
      <c r="B145" s="2">
        <v>12</v>
      </c>
      <c r="C145" s="14">
        <v>1795010.4847242285</v>
      </c>
      <c r="D145" s="14">
        <v>1795010.4847242285</v>
      </c>
      <c r="E145" s="14">
        <v>53373.348543967091</v>
      </c>
      <c r="F145" s="14">
        <v>6911879.1649610428</v>
      </c>
      <c r="G145" s="14">
        <v>6911879.1649610428</v>
      </c>
      <c r="H145" s="14">
        <v>8862.7054289311982</v>
      </c>
    </row>
    <row r="146" spans="1:8" x14ac:dyDescent="0.2">
      <c r="A146" s="2">
        <v>2026</v>
      </c>
      <c r="B146" s="2">
        <v>1</v>
      </c>
      <c r="C146" s="14">
        <v>2020853.7695094727</v>
      </c>
      <c r="D146" s="14">
        <v>2020853.7695094727</v>
      </c>
      <c r="E146" s="14">
        <v>53420.733879820415</v>
      </c>
      <c r="F146" s="14">
        <v>7393266.5941566443</v>
      </c>
      <c r="G146" s="14">
        <v>7393266.5941566443</v>
      </c>
      <c r="H146" s="14">
        <v>8864.8314659504285</v>
      </c>
    </row>
    <row r="147" spans="1:8" x14ac:dyDescent="0.2">
      <c r="A147" s="2">
        <v>2026</v>
      </c>
      <c r="B147" s="2">
        <v>2</v>
      </c>
      <c r="C147" s="14">
        <v>1921274.34140832</v>
      </c>
      <c r="D147" s="14">
        <v>1921274.34140832</v>
      </c>
      <c r="E147" s="14">
        <v>53468.177338466143</v>
      </c>
      <c r="F147" s="14">
        <v>7182624.176823847</v>
      </c>
      <c r="G147" s="14">
        <v>7182624.176823847</v>
      </c>
      <c r="H147" s="14">
        <v>8866.9575656692941</v>
      </c>
    </row>
    <row r="148" spans="1:8" x14ac:dyDescent="0.2">
      <c r="A148" s="2">
        <v>2026</v>
      </c>
      <c r="B148" s="2">
        <v>3</v>
      </c>
      <c r="C148" s="14">
        <v>1830034.5234369275</v>
      </c>
      <c r="D148" s="14">
        <v>1830034.5234369275</v>
      </c>
      <c r="E148" s="14">
        <v>53515.675334510423</v>
      </c>
      <c r="F148" s="14">
        <v>7164318.4917021785</v>
      </c>
      <c r="G148" s="14">
        <v>7164318.4917021785</v>
      </c>
      <c r="H148" s="14">
        <v>8869.0837136694681</v>
      </c>
    </row>
    <row r="149" spans="1:8" x14ac:dyDescent="0.2">
      <c r="A149" s="2">
        <v>2026</v>
      </c>
      <c r="B149" s="2">
        <v>4</v>
      </c>
      <c r="C149" s="14">
        <v>1655687.7633037115</v>
      </c>
      <c r="D149" s="14">
        <v>1655687.7633037115</v>
      </c>
      <c r="E149" s="14">
        <v>53563.224503729929</v>
      </c>
      <c r="F149" s="14">
        <v>6530466.5256150039</v>
      </c>
      <c r="G149" s="14">
        <v>6530466.5256150039</v>
      </c>
      <c r="H149" s="14">
        <v>8871.209898848243</v>
      </c>
    </row>
    <row r="150" spans="1:8" x14ac:dyDescent="0.2">
      <c r="A150" s="2">
        <v>2026</v>
      </c>
      <c r="B150" s="2">
        <v>5</v>
      </c>
      <c r="C150" s="14">
        <v>1360262.3667384759</v>
      </c>
      <c r="D150" s="14">
        <v>1360262.3667384759</v>
      </c>
      <c r="E150" s="14">
        <v>53610.821689428616</v>
      </c>
      <c r="F150" s="14">
        <v>6105038.2126458669</v>
      </c>
      <c r="G150" s="14">
        <v>6105038.2126458669</v>
      </c>
      <c r="H150" s="14">
        <v>8873.336112656074</v>
      </c>
    </row>
    <row r="151" spans="1:8" x14ac:dyDescent="0.2">
      <c r="A151" s="2">
        <v>2026</v>
      </c>
      <c r="B151" s="2">
        <v>6</v>
      </c>
      <c r="C151" s="14">
        <v>1212764.6936353014</v>
      </c>
      <c r="D151" s="14">
        <v>1212764.6936353014</v>
      </c>
      <c r="E151" s="14">
        <v>53658.463929636098</v>
      </c>
      <c r="F151" s="14">
        <v>5976853.2515593311</v>
      </c>
      <c r="G151" s="14">
        <v>5976853.2515593311</v>
      </c>
      <c r="H151" s="14">
        <v>8875.462348509458</v>
      </c>
    </row>
    <row r="152" spans="1:8" x14ac:dyDescent="0.2">
      <c r="A152" s="2">
        <v>2026</v>
      </c>
      <c r="B152" s="2">
        <v>7</v>
      </c>
      <c r="C152" s="14">
        <v>1004193.3066792564</v>
      </c>
      <c r="D152" s="14">
        <v>1004193.3066792564</v>
      </c>
      <c r="E152" s="14">
        <v>53706.148445095678</v>
      </c>
      <c r="F152" s="14">
        <v>5740275.3313265853</v>
      </c>
      <c r="G152" s="14">
        <v>5740275.3313265853</v>
      </c>
      <c r="H152" s="14">
        <v>8877.5886013388281</v>
      </c>
    </row>
    <row r="153" spans="1:8" x14ac:dyDescent="0.2">
      <c r="A153" s="2">
        <v>2026</v>
      </c>
      <c r="B153" s="2">
        <v>8</v>
      </c>
      <c r="C153" s="14">
        <v>910599.31208456587</v>
      </c>
      <c r="D153" s="14">
        <v>910599.31208456587</v>
      </c>
      <c r="E153" s="14">
        <v>53753.447979710501</v>
      </c>
      <c r="F153" s="14">
        <v>5500853.1445984328</v>
      </c>
      <c r="G153" s="14">
        <v>5500853.1445984328</v>
      </c>
      <c r="H153" s="14">
        <v>8879.9737041610369</v>
      </c>
    </row>
    <row r="154" spans="1:8" x14ac:dyDescent="0.2">
      <c r="A154" s="2">
        <v>2026</v>
      </c>
      <c r="B154" s="2">
        <v>9</v>
      </c>
      <c r="C154" s="14">
        <v>1043051.0102725594</v>
      </c>
      <c r="D154" s="14">
        <v>1043051.0102725594</v>
      </c>
      <c r="E154" s="14">
        <v>53800.784734816516</v>
      </c>
      <c r="F154" s="14">
        <v>5924527.4632291431</v>
      </c>
      <c r="G154" s="14">
        <v>5924527.4632291431</v>
      </c>
      <c r="H154" s="14">
        <v>8882.3588170493858</v>
      </c>
    </row>
    <row r="155" spans="1:8" x14ac:dyDescent="0.2">
      <c r="A155" s="2">
        <v>2026</v>
      </c>
      <c r="B155" s="2">
        <v>10</v>
      </c>
      <c r="C155" s="14">
        <v>1111205.1677228657</v>
      </c>
      <c r="D155" s="14">
        <v>1111205.1677228657</v>
      </c>
      <c r="E155" s="14">
        <v>53848.156414410485</v>
      </c>
      <c r="F155" s="14">
        <v>5427625.6131245345</v>
      </c>
      <c r="G155" s="14">
        <v>5427625.6131245345</v>
      </c>
      <c r="H155" s="14">
        <v>8884.7439376890798</v>
      </c>
    </row>
    <row r="156" spans="1:8" x14ac:dyDescent="0.2">
      <c r="A156" s="2">
        <v>2026</v>
      </c>
      <c r="B156" s="2">
        <v>11</v>
      </c>
      <c r="C156" s="14">
        <v>1362837.9783579204</v>
      </c>
      <c r="D156" s="14">
        <v>1362837.9783579204</v>
      </c>
      <c r="E156" s="14">
        <v>53895.560864121617</v>
      </c>
      <c r="F156" s="14">
        <v>6002032.3027753867</v>
      </c>
      <c r="G156" s="14">
        <v>6002032.3027753867</v>
      </c>
      <c r="H156" s="14">
        <v>8887.1290642976255</v>
      </c>
    </row>
    <row r="157" spans="1:8" x14ac:dyDescent="0.2">
      <c r="A157" s="2">
        <v>2026</v>
      </c>
      <c r="B157" s="2">
        <v>12</v>
      </c>
      <c r="C157" s="14">
        <v>1803538.1034923394</v>
      </c>
      <c r="D157" s="14">
        <v>1803538.1034923394</v>
      </c>
      <c r="E157" s="14">
        <v>53942.996062474842</v>
      </c>
      <c r="F157" s="14">
        <v>6918153.1999090808</v>
      </c>
      <c r="G157" s="14">
        <v>6918153.1999090808</v>
      </c>
      <c r="H157" s="14">
        <v>8889.5141955024392</v>
      </c>
    </row>
    <row r="158" spans="1:8" x14ac:dyDescent="0.2">
      <c r="A158" s="2">
        <v>2027</v>
      </c>
      <c r="B158" s="2">
        <v>1</v>
      </c>
      <c r="C158" s="14">
        <v>2030613.2297734576</v>
      </c>
      <c r="D158" s="14">
        <v>2030613.2297734576</v>
      </c>
      <c r="E158" s="14">
        <v>53990.460112692861</v>
      </c>
      <c r="F158" s="14">
        <v>7381402.1932891952</v>
      </c>
      <c r="G158" s="14">
        <v>7381402.1932891952</v>
      </c>
      <c r="H158" s="14">
        <v>8891.8993302465624</v>
      </c>
    </row>
    <row r="159" spans="1:8" x14ac:dyDescent="0.2">
      <c r="A159" s="2">
        <v>2027</v>
      </c>
      <c r="B159" s="2">
        <v>2</v>
      </c>
      <c r="C159" s="14">
        <v>1930250.9908585325</v>
      </c>
      <c r="D159" s="14">
        <v>1930250.9908585325</v>
      </c>
      <c r="E159" s="14">
        <v>54037.951235003995</v>
      </c>
      <c r="F159" s="14">
        <v>7171923.3273629583</v>
      </c>
      <c r="G159" s="14">
        <v>7171923.3273629583</v>
      </c>
      <c r="H159" s="14">
        <v>8894.2844677161065</v>
      </c>
    </row>
    <row r="160" spans="1:8" x14ac:dyDescent="0.2">
      <c r="A160" s="2">
        <v>2027</v>
      </c>
      <c r="B160" s="2">
        <v>3</v>
      </c>
      <c r="C160" s="14">
        <v>1839670.0894177915</v>
      </c>
      <c r="D160" s="14">
        <v>1839670.0894177915</v>
      </c>
      <c r="E160" s="14">
        <v>54085.467759424559</v>
      </c>
      <c r="F160" s="14">
        <v>7159353.0676866323</v>
      </c>
      <c r="G160" s="14">
        <v>7159353.0676866323</v>
      </c>
      <c r="H160" s="14">
        <v>8896.6696072843315</v>
      </c>
    </row>
    <row r="161" spans="1:8" x14ac:dyDescent="0.2">
      <c r="A161" s="2">
        <v>2027</v>
      </c>
      <c r="B161" s="2">
        <v>4</v>
      </c>
      <c r="C161" s="14">
        <v>1664987.1462784731</v>
      </c>
      <c r="D161" s="14">
        <v>1664987.1462784731</v>
      </c>
      <c r="E161" s="14">
        <v>54133.008118986327</v>
      </c>
      <c r="F161" s="14">
        <v>6528520.2108332058</v>
      </c>
      <c r="G161" s="14">
        <v>6528520.2108332058</v>
      </c>
      <c r="H161" s="14">
        <v>8899.0547484686304</v>
      </c>
    </row>
    <row r="162" spans="1:8" x14ac:dyDescent="0.2">
      <c r="A162" s="2">
        <v>2027</v>
      </c>
      <c r="B162" s="2">
        <v>5</v>
      </c>
      <c r="C162" s="14">
        <v>1368396.3716343197</v>
      </c>
      <c r="D162" s="14">
        <v>1368396.3716343197</v>
      </c>
      <c r="E162" s="14">
        <v>54180.570843381989</v>
      </c>
      <c r="F162" s="14">
        <v>6108305.8949310621</v>
      </c>
      <c r="G162" s="14">
        <v>6108305.8949310621</v>
      </c>
      <c r="H162" s="14">
        <v>8901.4398908973708</v>
      </c>
    </row>
    <row r="163" spans="1:8" x14ac:dyDescent="0.2">
      <c r="A163" s="2">
        <v>2027</v>
      </c>
      <c r="B163" s="2">
        <v>6</v>
      </c>
      <c r="C163" s="14">
        <v>1220844.7094929516</v>
      </c>
      <c r="D163" s="14">
        <v>1220844.7094929516</v>
      </c>
      <c r="E163" s="14">
        <v>54228.154553002314</v>
      </c>
      <c r="F163" s="14">
        <v>5984815.2719907612</v>
      </c>
      <c r="G163" s="14">
        <v>5984815.2719907612</v>
      </c>
      <c r="H163" s="14">
        <v>8903.8250342843858</v>
      </c>
    </row>
    <row r="164" spans="1:8" x14ac:dyDescent="0.2">
      <c r="A164" s="2">
        <v>2027</v>
      </c>
      <c r="B164" s="2">
        <v>7</v>
      </c>
      <c r="C164" s="14">
        <v>1011542.0186559686</v>
      </c>
      <c r="D164" s="14">
        <v>1011542.0186559686</v>
      </c>
      <c r="E164" s="14">
        <v>54275.757953341461</v>
      </c>
      <c r="F164" s="14">
        <v>5751656.9142640587</v>
      </c>
      <c r="G164" s="14">
        <v>5751656.9142640587</v>
      </c>
      <c r="H164" s="14">
        <v>8906.2101784093084</v>
      </c>
    </row>
    <row r="165" spans="1:8" x14ac:dyDescent="0.2">
      <c r="A165" s="2">
        <v>2027</v>
      </c>
      <c r="B165" s="2">
        <v>8</v>
      </c>
      <c r="C165" s="14">
        <v>917590.57021140261</v>
      </c>
      <c r="D165" s="14">
        <v>917590.57021140261</v>
      </c>
      <c r="E165" s="14">
        <v>54323.496527797142</v>
      </c>
      <c r="F165" s="14">
        <v>5513883.6163614197</v>
      </c>
      <c r="G165" s="14">
        <v>5513883.6163614197</v>
      </c>
      <c r="H165" s="14">
        <v>8908.9463368597189</v>
      </c>
    </row>
    <row r="166" spans="1:8" x14ac:dyDescent="0.2">
      <c r="A166" s="2">
        <v>2027</v>
      </c>
      <c r="B166" s="2">
        <v>9</v>
      </c>
      <c r="C166" s="14">
        <v>1050906.9308666131</v>
      </c>
      <c r="D166" s="14">
        <v>1050906.9308666131</v>
      </c>
      <c r="E166" s="14">
        <v>54371.252438594776</v>
      </c>
      <c r="F166" s="14">
        <v>5939266.4188543987</v>
      </c>
      <c r="G166" s="14">
        <v>5939266.4188543987</v>
      </c>
      <c r="H166" s="14">
        <v>8911.6824957476838</v>
      </c>
    </row>
    <row r="167" spans="1:8" x14ac:dyDescent="0.2">
      <c r="A167" s="2">
        <v>2027</v>
      </c>
      <c r="B167" s="2">
        <v>10</v>
      </c>
      <c r="C167" s="14">
        <v>1119155.0070643427</v>
      </c>
      <c r="D167" s="14">
        <v>1119155.0070643427</v>
      </c>
      <c r="E167" s="14">
        <v>54419.024616315437</v>
      </c>
      <c r="F167" s="14">
        <v>5440491.7317839861</v>
      </c>
      <c r="G167" s="14">
        <v>5440491.7317839861</v>
      </c>
      <c r="H167" s="14">
        <v>8914.4186549725819</v>
      </c>
    </row>
    <row r="168" spans="1:8" x14ac:dyDescent="0.2">
      <c r="A168" s="2">
        <v>2027</v>
      </c>
      <c r="B168" s="2">
        <v>11</v>
      </c>
      <c r="C168" s="14">
        <v>1371203.4104595641</v>
      </c>
      <c r="D168" s="14">
        <v>1371203.4104595641</v>
      </c>
      <c r="E168" s="14">
        <v>54466.812057508963</v>
      </c>
      <c r="F168" s="14">
        <v>6012361.9632972134</v>
      </c>
      <c r="G168" s="14">
        <v>6012361.9632972134</v>
      </c>
      <c r="H168" s="14">
        <v>8917.1548144569333</v>
      </c>
    </row>
    <row r="169" spans="1:8" x14ac:dyDescent="0.2">
      <c r="A169" s="2">
        <v>2027</v>
      </c>
      <c r="B169" s="2">
        <v>12</v>
      </c>
      <c r="C169" s="14">
        <v>1812976.6180025127</v>
      </c>
      <c r="D169" s="14">
        <v>1812976.6180025127</v>
      </c>
      <c r="E169" s="14">
        <v>54514.613820624523</v>
      </c>
      <c r="F169" s="14">
        <v>6924426.1864781324</v>
      </c>
      <c r="G169" s="14">
        <v>6924426.1864781324</v>
      </c>
      <c r="H169" s="14">
        <v>8919.8909741410716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13" sqref="V13"/>
    </sheetView>
  </sheetViews>
  <sheetFormatPr defaultRowHeight="12.75" x14ac:dyDescent="0.2"/>
  <cols>
    <col min="1" max="1" width="9.140625" style="34" customWidth="1"/>
    <col min="2" max="2" width="10.140625" style="22" bestFit="1" customWidth="1"/>
    <col min="3" max="3" width="7.5703125" style="22" bestFit="1" customWidth="1"/>
    <col min="4" max="4" width="6.2851562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7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SUMIF(Div2Monthly!$A$2:$A$307,'Tampa(2)'!$A3,Div2Monthly!C$2:C$307)</f>
        <v>13883105.200000001</v>
      </c>
      <c r="C3" s="21">
        <f>SUMIF(Div2Monthly!$A$2:$A$307,'Tampa(2)'!$A3,Div2Monthly!E$2:E$307)/12</f>
        <v>66344.583333333328</v>
      </c>
      <c r="D3" s="21">
        <f t="shared" ref="D3:D14" si="0">B3/C3</f>
        <v>209.2575535556156</v>
      </c>
      <c r="E3" s="21">
        <f>SUMIF(Div2Monthly!$A$2:$A$307,'Tampa(2)'!$A3,Div2Monthly!D$2:D$307)</f>
        <v>14041479.791728428</v>
      </c>
      <c r="F3" s="21">
        <f t="shared" ref="F3:F14" si="1">E3/C3</f>
        <v>211.6447053586906</v>
      </c>
      <c r="H3" s="21">
        <f>SUMIF(Div2Monthly!$A$2:$A$307,'Tampa(2)'!$A3,Div2Monthly!F$2:F$307)</f>
        <v>35896087.200000003</v>
      </c>
      <c r="I3" s="21">
        <f>SUMIF(Div2Monthly!$A$2:$A$307,'Tampa(2)'!$A3,Div2Monthly!H$2:H$307)/12</f>
        <v>3859.25</v>
      </c>
      <c r="J3" s="21">
        <f t="shared" ref="J3:J14" si="2">H3/I3</f>
        <v>9301.3117056422889</v>
      </c>
      <c r="K3" s="21">
        <f>SUMIF(Div2Monthly!$A$2:$A$307,'Tampa(2)'!$A3,Div2Monthly!G$2:G$307)</f>
        <v>35922827.337393813</v>
      </c>
      <c r="L3" s="21">
        <f t="shared" ref="L3:L14" si="3">K3/I3</f>
        <v>9308.2405486542229</v>
      </c>
      <c r="N3" s="21">
        <f t="shared" ref="N3:N14" si="4">SUM(B3,H3)</f>
        <v>49779192.400000006</v>
      </c>
      <c r="O3" s="21">
        <f t="shared" ref="O3:O14" si="5">SUM(C3,I3)</f>
        <v>70203.833333333328</v>
      </c>
      <c r="P3" s="21">
        <f>N3/O3</f>
        <v>709.06658563278847</v>
      </c>
      <c r="Q3" s="21">
        <f t="shared" ref="Q3:Q14" si="6">SUM(E3,K3)</f>
        <v>49964307.129122242</v>
      </c>
      <c r="R3" s="21">
        <f t="shared" ref="R3:R14" si="7">Q3/O3</f>
        <v>711.70340360031025</v>
      </c>
    </row>
    <row r="4" spans="1:19" x14ac:dyDescent="0.2">
      <c r="A4" s="34">
        <f t="shared" ref="A4:A14" si="8">A3+1</f>
        <v>2017</v>
      </c>
      <c r="B4" s="21">
        <f>SUMIF(Div2Monthly!$A$2:$A$307,'Tampa(2)'!$A4,Div2Monthly!C$2:C$307)</f>
        <v>13070982.199999999</v>
      </c>
      <c r="C4" s="21">
        <f>SUMIF(Div2Monthly!$A$2:$A$307,'Tampa(2)'!$A4,Div2Monthly!E$2:E$307)/12</f>
        <v>66939.75</v>
      </c>
      <c r="D4" s="21">
        <f t="shared" si="0"/>
        <v>195.26487923841961</v>
      </c>
      <c r="E4" s="21">
        <f>SUMIF(Div2Monthly!$A$2:$A$307,'Tampa(2)'!$A4,Div2Monthly!D$2:D$307)</f>
        <v>15311882.457303973</v>
      </c>
      <c r="F4" s="21">
        <f t="shared" si="1"/>
        <v>228.7412554917515</v>
      </c>
      <c r="H4" s="21">
        <f>SUMIF(Div2Monthly!$A$2:$A$307,'Tampa(2)'!$A4,Div2Monthly!F$2:F$307)</f>
        <v>35525335.700000003</v>
      </c>
      <c r="I4" s="21">
        <f>SUMIF(Div2Monthly!$A$2:$A$307,'Tampa(2)'!$A4,Div2Monthly!H$2:H$307)/12</f>
        <v>3906.8333333333335</v>
      </c>
      <c r="J4" s="21">
        <f t="shared" si="2"/>
        <v>9093.1280320805436</v>
      </c>
      <c r="K4" s="21">
        <f>SUMIF(Div2Monthly!$A$2:$A$307,'Tampa(2)'!$A4,Div2Monthly!G$2:G$307)</f>
        <v>35900860.881005354</v>
      </c>
      <c r="L4" s="21">
        <f t="shared" si="3"/>
        <v>9189.2481244841147</v>
      </c>
      <c r="N4" s="21">
        <f t="shared" si="4"/>
        <v>48596317.900000006</v>
      </c>
      <c r="O4" s="21">
        <f t="shared" si="5"/>
        <v>70846.583333333328</v>
      </c>
      <c r="P4" s="21">
        <f t="shared" ref="P4:P14" si="9">N4/O4</f>
        <v>685.9373538361649</v>
      </c>
      <c r="Q4" s="21">
        <f t="shared" si="6"/>
        <v>51212743.338309325</v>
      </c>
      <c r="R4" s="21">
        <f t="shared" si="7"/>
        <v>722.86821648622424</v>
      </c>
    </row>
    <row r="5" spans="1:19" x14ac:dyDescent="0.2">
      <c r="A5" s="34">
        <f t="shared" si="8"/>
        <v>2018</v>
      </c>
      <c r="B5" s="21">
        <f>SUMIF(Div2Monthly!$A$2:$A$307,'Tampa(2)'!$A5,Div2Monthly!C$2:C$307)</f>
        <v>15619948.000000002</v>
      </c>
      <c r="C5" s="21">
        <f>SUMIF(Div2Monthly!$A$2:$A$307,'Tampa(2)'!$A5,Div2Monthly!E$2:E$307)/12</f>
        <v>68906.5</v>
      </c>
      <c r="D5" s="21">
        <f t="shared" si="0"/>
        <v>226.68323017422162</v>
      </c>
      <c r="E5" s="21">
        <f>SUMIF(Div2Monthly!$A$2:$A$307,'Tampa(2)'!$A5,Div2Monthly!D$2:D$307)</f>
        <v>16585210.454638675</v>
      </c>
      <c r="F5" s="21">
        <f t="shared" si="1"/>
        <v>240.69152336337899</v>
      </c>
      <c r="H5" s="21">
        <f>SUMIF(Div2Monthly!$A$2:$A$307,'Tampa(2)'!$A5,Div2Monthly!F$2:F$307)</f>
        <v>37659180.799999997</v>
      </c>
      <c r="I5" s="21">
        <f>SUMIF(Div2Monthly!$A$2:$A$307,'Tampa(2)'!$A5,Div2Monthly!H$2:H$307)/12</f>
        <v>4027.5833333333335</v>
      </c>
      <c r="J5" s="21">
        <f t="shared" si="2"/>
        <v>9350.3169725435018</v>
      </c>
      <c r="K5" s="21">
        <f>SUMIF(Div2Monthly!$A$2:$A$307,'Tampa(2)'!$A5,Div2Monthly!G$2:G$307)</f>
        <v>37820662.935507715</v>
      </c>
      <c r="L5" s="21">
        <f t="shared" si="3"/>
        <v>9390.411024520341</v>
      </c>
      <c r="N5" s="21">
        <f t="shared" si="4"/>
        <v>53279128.799999997</v>
      </c>
      <c r="O5" s="21">
        <f t="shared" si="5"/>
        <v>72934.083333333328</v>
      </c>
      <c r="P5" s="21">
        <f t="shared" si="9"/>
        <v>730.51070727106321</v>
      </c>
      <c r="Q5" s="21">
        <f t="shared" si="6"/>
        <v>54405873.39014639</v>
      </c>
      <c r="R5" s="21">
        <f t="shared" si="7"/>
        <v>745.95951444941352</v>
      </c>
    </row>
    <row r="6" spans="1:19" x14ac:dyDescent="0.2">
      <c r="A6" s="34">
        <f t="shared" si="8"/>
        <v>2019</v>
      </c>
      <c r="B6" s="21">
        <f>SUMIF(Div2Monthly!$A$2:$A$307,'Tampa(2)'!$A6,Div2Monthly!C$2:C$307)</f>
        <v>15052090.6</v>
      </c>
      <c r="C6" s="21">
        <f>SUMIF(Div2Monthly!$A$2:$A$307,'Tampa(2)'!$A6,Div2Monthly!E$2:E$307)/12</f>
        <v>70750.166666666672</v>
      </c>
      <c r="D6" s="21">
        <f t="shared" si="0"/>
        <v>212.74989599553356</v>
      </c>
      <c r="E6" s="21">
        <f>SUMIF(Div2Monthly!$A$2:$A$307,'Tampa(2)'!$A6,Div2Monthly!D$2:D$307)</f>
        <v>16013416.158885395</v>
      </c>
      <c r="F6" s="21">
        <f t="shared" si="1"/>
        <v>226.33750439530735</v>
      </c>
      <c r="H6" s="21">
        <f>SUMIF(Div2Monthly!$A$2:$A$307,'Tampa(2)'!$A6,Div2Monthly!F$2:F$307)</f>
        <v>38060854.900000006</v>
      </c>
      <c r="I6" s="21">
        <f>SUMIF(Div2Monthly!$A$2:$A$307,'Tampa(2)'!$A6,Div2Monthly!H$2:H$307)/12</f>
        <v>4143.75</v>
      </c>
      <c r="J6" s="21">
        <f t="shared" si="2"/>
        <v>9185.1233544494735</v>
      </c>
      <c r="K6" s="21">
        <f>SUMIF(Div2Monthly!$A$2:$A$307,'Tampa(2)'!$A6,Div2Monthly!G$2:G$307)</f>
        <v>38222253.294692777</v>
      </c>
      <c r="L6" s="21">
        <f t="shared" si="3"/>
        <v>9224.0731932893577</v>
      </c>
      <c r="N6" s="21">
        <f t="shared" si="4"/>
        <v>53112945.500000007</v>
      </c>
      <c r="O6" s="21">
        <f t="shared" si="5"/>
        <v>74893.916666666672</v>
      </c>
      <c r="P6" s="21">
        <f t="shared" si="9"/>
        <v>709.17569629041975</v>
      </c>
      <c r="Q6" s="21">
        <f t="shared" si="6"/>
        <v>54235669.453578174</v>
      </c>
      <c r="R6" s="21">
        <f t="shared" si="7"/>
        <v>724.16655273841559</v>
      </c>
    </row>
    <row r="7" spans="1:19" x14ac:dyDescent="0.2">
      <c r="A7" s="34">
        <f t="shared" si="8"/>
        <v>2020</v>
      </c>
      <c r="B7" s="21">
        <f>SUMIF(Div2Monthly!$A$2:$A$307,'Tampa(2)'!$A7,Div2Monthly!C$2:C$307)</f>
        <v>15553381.699999999</v>
      </c>
      <c r="C7" s="21">
        <f>SUMIF(Div2Monthly!$A$2:$A$307,'Tampa(2)'!$A7,Div2Monthly!E$2:E$307)/12</f>
        <v>73120.666666666672</v>
      </c>
      <c r="D7" s="21">
        <f t="shared" si="0"/>
        <v>212.70842306324704</v>
      </c>
      <c r="E7" s="21">
        <f>SUMIF(Div2Monthly!$A$2:$A$307,'Tampa(2)'!$A7,Div2Monthly!D$2:D$307)</f>
        <v>17670312.538525924</v>
      </c>
      <c r="F7" s="21">
        <f t="shared" si="1"/>
        <v>241.65962024223779</v>
      </c>
      <c r="H7" s="21">
        <f>SUMIF(Div2Monthly!$A$2:$A$307,'Tampa(2)'!$A7,Div2Monthly!F$2:F$307)</f>
        <v>32596125.099999994</v>
      </c>
      <c r="I7" s="21">
        <f>SUMIF(Div2Monthly!$A$2:$A$307,'Tampa(2)'!$A7,Div2Monthly!H$2:H$307)/12</f>
        <v>4245.166666666667</v>
      </c>
      <c r="J7" s="21">
        <f t="shared" si="2"/>
        <v>7678.4088021671687</v>
      </c>
      <c r="K7" s="21">
        <f>SUMIF(Div2Monthly!$A$2:$A$307,'Tampa(2)'!$A7,Div2Monthly!G$2:G$307)</f>
        <v>32949898.121801827</v>
      </c>
      <c r="L7" s="21">
        <f t="shared" si="3"/>
        <v>7761.7442868678481</v>
      </c>
      <c r="N7" s="21">
        <f t="shared" si="4"/>
        <v>48149506.799999997</v>
      </c>
      <c r="O7" s="21">
        <f t="shared" si="5"/>
        <v>77365.833333333343</v>
      </c>
      <c r="P7" s="21">
        <f t="shared" si="9"/>
        <v>622.36138002348139</v>
      </c>
      <c r="Q7" s="21">
        <f t="shared" si="6"/>
        <v>50620210.660327747</v>
      </c>
      <c r="R7" s="21">
        <f t="shared" si="7"/>
        <v>654.29671573792575</v>
      </c>
    </row>
    <row r="8" spans="1:19" x14ac:dyDescent="0.2">
      <c r="A8" s="34">
        <f t="shared" si="8"/>
        <v>2021</v>
      </c>
      <c r="B8" s="21">
        <f>SUMIF(Div2Monthly!$A$2:$A$307,'Tampa(2)'!$A8,Div2Monthly!C$2:C$307)</f>
        <v>17013439.600000001</v>
      </c>
      <c r="C8" s="21">
        <f>SUMIF(Div2Monthly!$A$2:$A$307,'Tampa(2)'!$A8,Div2Monthly!E$2:E$307)/12</f>
        <v>75778.75</v>
      </c>
      <c r="D8" s="21">
        <f t="shared" si="0"/>
        <v>224.51465087508043</v>
      </c>
      <c r="E8" s="21">
        <f>SUMIF(Div2Monthly!$A$2:$A$307,'Tampa(2)'!$A8,Div2Monthly!D$2:D$307)</f>
        <v>17675511.280240316</v>
      </c>
      <c r="F8" s="21">
        <f t="shared" si="1"/>
        <v>233.25155508952466</v>
      </c>
      <c r="H8" s="21">
        <f>SUMIF(Div2Monthly!$A$2:$A$307,'Tampa(2)'!$A8,Div2Monthly!F$2:F$307)</f>
        <v>36851263.200000003</v>
      </c>
      <c r="I8" s="21">
        <f>SUMIF(Div2Monthly!$A$2:$A$307,'Tampa(2)'!$A8,Div2Monthly!H$2:H$307)/12</f>
        <v>4344.166666666667</v>
      </c>
      <c r="J8" s="21">
        <f t="shared" si="2"/>
        <v>8482.9303356992132</v>
      </c>
      <c r="K8" s="21">
        <f>SUMIF(Div2Monthly!$A$2:$A$307,'Tampa(2)'!$A8,Div2Monthly!G$2:G$307)</f>
        <v>36960656.265349351</v>
      </c>
      <c r="L8" s="21">
        <f t="shared" si="3"/>
        <v>8508.1119352425121</v>
      </c>
      <c r="N8" s="21">
        <f t="shared" si="4"/>
        <v>53864702.800000004</v>
      </c>
      <c r="O8" s="21">
        <f t="shared" si="5"/>
        <v>80122.916666666672</v>
      </c>
      <c r="P8" s="21">
        <f t="shared" si="9"/>
        <v>672.27586115083602</v>
      </c>
      <c r="Q8" s="21">
        <f t="shared" si="6"/>
        <v>54636167.545589671</v>
      </c>
      <c r="R8" s="21">
        <f t="shared" si="7"/>
        <v>681.90437665781849</v>
      </c>
    </row>
    <row r="9" spans="1:19" x14ac:dyDescent="0.2">
      <c r="A9" s="34">
        <f t="shared" si="8"/>
        <v>2022</v>
      </c>
      <c r="B9" s="21">
        <f>SUMIF(Div2Monthly!$A$2:$A$307,'Tampa(2)'!$A9,Div2Monthly!C$2:C$307)</f>
        <v>16130750</v>
      </c>
      <c r="C9" s="21">
        <f>SUMIF(Div2Monthly!$A$2:$A$307,'Tampa(2)'!$A9,Div2Monthly!E$2:E$307)/12</f>
        <v>77964.333333333328</v>
      </c>
      <c r="D9" s="21">
        <f t="shared" si="0"/>
        <v>206.89909488526806</v>
      </c>
      <c r="E9" s="21">
        <f>SUMIF(Div2Monthly!$A$2:$A$307,'Tampa(2)'!$A9,Div2Monthly!D$2:D$307)</f>
        <v>18536839.086009197</v>
      </c>
      <c r="F9" s="21">
        <f t="shared" si="1"/>
        <v>237.76050270007053</v>
      </c>
      <c r="H9" s="21">
        <f>SUMIF(Div2Monthly!$A$2:$A$307,'Tampa(2)'!$A9,Div2Monthly!F$2:F$307)</f>
        <v>37510736.700000003</v>
      </c>
      <c r="I9" s="21">
        <f>SUMIF(Div2Monthly!$A$2:$A$307,'Tampa(2)'!$A9,Div2Monthly!H$2:H$307)/12</f>
        <v>4480.25</v>
      </c>
      <c r="J9" s="21">
        <f t="shared" si="2"/>
        <v>8372.4650856537028</v>
      </c>
      <c r="K9" s="21">
        <f>SUMIF(Div2Monthly!$A$2:$A$307,'Tampa(2)'!$A9,Div2Monthly!G$2:G$307)</f>
        <v>37912630.126204595</v>
      </c>
      <c r="L9" s="21">
        <f t="shared" si="3"/>
        <v>8462.1684339500243</v>
      </c>
      <c r="N9" s="21">
        <f t="shared" si="4"/>
        <v>53641486.700000003</v>
      </c>
      <c r="O9" s="21">
        <f t="shared" si="5"/>
        <v>82444.583333333328</v>
      </c>
      <c r="P9" s="21">
        <f t="shared" si="9"/>
        <v>650.63688275457764</v>
      </c>
      <c r="Q9" s="21">
        <f t="shared" si="6"/>
        <v>56449469.212213792</v>
      </c>
      <c r="R9" s="21">
        <f t="shared" si="7"/>
        <v>684.6959124528754</v>
      </c>
    </row>
    <row r="10" spans="1:19" x14ac:dyDescent="0.2">
      <c r="A10" s="34">
        <f t="shared" si="8"/>
        <v>2023</v>
      </c>
      <c r="B10" s="21">
        <f>SUMIF(Div2Monthly!$A$2:$A$307,'Tampa(2)'!$A10,Div2Monthly!C$2:C$307)</f>
        <v>18174292.789082911</v>
      </c>
      <c r="C10" s="21">
        <f>SUMIF(Div2Monthly!$A$2:$A$307,'Tampa(2)'!$A10,Div2Monthly!E$2:E$307)/12</f>
        <v>80179.404841994008</v>
      </c>
      <c r="D10" s="21">
        <f t="shared" si="0"/>
        <v>226.67033791156447</v>
      </c>
      <c r="E10" s="21">
        <f>SUMIF(Div2Monthly!$A$2:$A$307,'Tampa(2)'!$A10,Div2Monthly!D$2:D$307)</f>
        <v>18174292.789082911</v>
      </c>
      <c r="F10" s="21">
        <f t="shared" si="1"/>
        <v>226.67033791156447</v>
      </c>
      <c r="H10" s="21">
        <f>SUMIF(Div2Monthly!$A$2:$A$307,'Tampa(2)'!$A10,Div2Monthly!F$2:F$307)</f>
        <v>39422604.677341908</v>
      </c>
      <c r="I10" s="21">
        <f>SUMIF(Div2Monthly!$A$2:$A$307,'Tampa(2)'!$A10,Div2Monthly!H$2:H$307)/12</f>
        <v>4607.0239885860892</v>
      </c>
      <c r="J10" s="21">
        <f t="shared" si="2"/>
        <v>8557.0652063048692</v>
      </c>
      <c r="K10" s="21">
        <f>SUMIF(Div2Monthly!$A$2:$A$307,'Tampa(2)'!$A10,Div2Monthly!G$2:G$307)</f>
        <v>39422604.677341908</v>
      </c>
      <c r="L10" s="21">
        <f t="shared" si="3"/>
        <v>8557.0652063048692</v>
      </c>
      <c r="N10" s="21">
        <f t="shared" si="4"/>
        <v>57596897.466424823</v>
      </c>
      <c r="O10" s="21">
        <f t="shared" si="5"/>
        <v>84786.428830580102</v>
      </c>
      <c r="P10" s="21">
        <f t="shared" si="9"/>
        <v>679.3174127137105</v>
      </c>
      <c r="Q10" s="21">
        <f t="shared" si="6"/>
        <v>57596897.466424823</v>
      </c>
      <c r="R10" s="21">
        <f t="shared" si="7"/>
        <v>679.3174127137105</v>
      </c>
    </row>
    <row r="11" spans="1:19" x14ac:dyDescent="0.2">
      <c r="A11" s="34">
        <f t="shared" si="8"/>
        <v>2024</v>
      </c>
      <c r="B11" s="21">
        <f>SUMIF(Div2Monthly!$A$2:$A$307,'Tampa(2)'!$A11,Div2Monthly!C$2:C$307)</f>
        <v>18310512.392256867</v>
      </c>
      <c r="C11" s="21">
        <f>SUMIF(Div2Monthly!$A$2:$A$307,'Tampa(2)'!$A11,Div2Monthly!E$2:E$307)/12</f>
        <v>82448.738137911641</v>
      </c>
      <c r="D11" s="21">
        <f t="shared" si="0"/>
        <v>222.08359770926941</v>
      </c>
      <c r="E11" s="21">
        <f>SUMIF(Div2Monthly!$A$2:$A$307,'Tampa(2)'!$A11,Div2Monthly!D$2:D$307)</f>
        <v>18310512.392256867</v>
      </c>
      <c r="F11" s="21">
        <f t="shared" si="1"/>
        <v>222.08359770926941</v>
      </c>
      <c r="H11" s="21">
        <f>SUMIF(Div2Monthly!$A$2:$A$307,'Tampa(2)'!$A11,Div2Monthly!F$2:F$307)</f>
        <v>41756517.087086737</v>
      </c>
      <c r="I11" s="21">
        <f>SUMIF(Div2Monthly!$A$2:$A$307,'Tampa(2)'!$A11,Div2Monthly!H$2:H$307)/12</f>
        <v>4722.9278380460955</v>
      </c>
      <c r="J11" s="21">
        <f t="shared" si="2"/>
        <v>8841.2354621877239</v>
      </c>
      <c r="K11" s="21">
        <f>SUMIF(Div2Monthly!$A$2:$A$307,'Tampa(2)'!$A11,Div2Monthly!G$2:G$307)</f>
        <v>41756517.087086737</v>
      </c>
      <c r="L11" s="21">
        <f t="shared" si="3"/>
        <v>8841.2354621877239</v>
      </c>
      <c r="N11" s="21">
        <f t="shared" si="4"/>
        <v>60067029.479343608</v>
      </c>
      <c r="O11" s="21">
        <f t="shared" si="5"/>
        <v>87171.665975957731</v>
      </c>
      <c r="P11" s="21">
        <f t="shared" si="9"/>
        <v>689.0659804059535</v>
      </c>
      <c r="Q11" s="21">
        <f t="shared" si="6"/>
        <v>60067029.479343608</v>
      </c>
      <c r="R11" s="21">
        <f t="shared" si="7"/>
        <v>689.0659804059535</v>
      </c>
    </row>
    <row r="12" spans="1:19" x14ac:dyDescent="0.2">
      <c r="A12" s="34">
        <f t="shared" si="8"/>
        <v>2025</v>
      </c>
      <c r="B12" s="21">
        <f>SUMIF(Div2Monthly!$A$2:$A$307,'Tampa(2)'!$A12,Div2Monthly!C$2:C$307)</f>
        <v>18489328.556927517</v>
      </c>
      <c r="C12" s="21">
        <f>SUMIF(Div2Monthly!$A$2:$A$307,'Tampa(2)'!$A12,Div2Monthly!E$2:E$307)/12</f>
        <v>84718.682914752513</v>
      </c>
      <c r="D12" s="21">
        <f t="shared" si="0"/>
        <v>218.24381495085629</v>
      </c>
      <c r="E12" s="21">
        <f>SUMIF(Div2Monthly!$A$2:$A$307,'Tampa(2)'!$A12,Div2Monthly!D$2:D$307)</f>
        <v>18489328.556927517</v>
      </c>
      <c r="F12" s="21">
        <f t="shared" si="1"/>
        <v>218.24381495085629</v>
      </c>
      <c r="H12" s="21">
        <f>SUMIF(Div2Monthly!$A$2:$A$307,'Tampa(2)'!$A12,Div2Monthly!F$2:F$307)</f>
        <v>43500633.047030739</v>
      </c>
      <c r="I12" s="21">
        <f>SUMIF(Div2Monthly!$A$2:$A$307,'Tampa(2)'!$A12,Div2Monthly!H$2:H$307)/12</f>
        <v>4833.9224018033647</v>
      </c>
      <c r="J12" s="21">
        <f t="shared" si="2"/>
        <v>8999.0342068383634</v>
      </c>
      <c r="K12" s="21">
        <f>SUMIF(Div2Monthly!$A$2:$A$307,'Tampa(2)'!$A12,Div2Monthly!G$2:G$307)</f>
        <v>43500633.047030739</v>
      </c>
      <c r="L12" s="21">
        <f t="shared" si="3"/>
        <v>8999.0342068383634</v>
      </c>
      <c r="N12" s="21">
        <f t="shared" si="4"/>
        <v>61989961.603958257</v>
      </c>
      <c r="O12" s="21">
        <f t="shared" si="5"/>
        <v>89552.605316555884</v>
      </c>
      <c r="P12" s="21">
        <f t="shared" si="9"/>
        <v>692.21840486753513</v>
      </c>
      <c r="Q12" s="21">
        <f t="shared" si="6"/>
        <v>61989961.603958257</v>
      </c>
      <c r="R12" s="21">
        <f t="shared" si="7"/>
        <v>692.21840486753513</v>
      </c>
    </row>
    <row r="13" spans="1:19" x14ac:dyDescent="0.2">
      <c r="A13" s="34">
        <f t="shared" si="8"/>
        <v>2026</v>
      </c>
      <c r="B13" s="21">
        <f>SUMIF(Div2Monthly!$A$2:$A$307,'Tampa(2)'!$A13,Div2Monthly!C$2:C$307)</f>
        <v>18739522.006911967</v>
      </c>
      <c r="C13" s="21">
        <f>SUMIF(Div2Monthly!$A$2:$A$307,'Tampa(2)'!$A13,Div2Monthly!E$2:E$307)/12</f>
        <v>86991.390912906805</v>
      </c>
      <c r="D13" s="21">
        <f t="shared" si="0"/>
        <v>215.41812138253334</v>
      </c>
      <c r="E13" s="21">
        <f>SUMIF(Div2Monthly!$A$2:$A$307,'Tampa(2)'!$A13,Div2Monthly!D$2:D$307)</f>
        <v>18739522.006911967</v>
      </c>
      <c r="F13" s="21">
        <f t="shared" si="1"/>
        <v>215.41812138253334</v>
      </c>
      <c r="H13" s="21">
        <f>SUMIF(Div2Monthly!$A$2:$A$307,'Tampa(2)'!$A13,Div2Monthly!F$2:F$307)</f>
        <v>44968807.253409944</v>
      </c>
      <c r="I13" s="21">
        <f>SUMIF(Div2Monthly!$A$2:$A$307,'Tampa(2)'!$A13,Div2Monthly!H$2:H$307)/12</f>
        <v>4941.6006170169194</v>
      </c>
      <c r="J13" s="21">
        <f t="shared" si="2"/>
        <v>9100.0488988436555</v>
      </c>
      <c r="K13" s="21">
        <f>SUMIF(Div2Monthly!$A$2:$A$307,'Tampa(2)'!$A13,Div2Monthly!G$2:G$307)</f>
        <v>44968807.253409944</v>
      </c>
      <c r="L13" s="21">
        <f t="shared" si="3"/>
        <v>9100.0488988436555</v>
      </c>
      <c r="N13" s="21">
        <f t="shared" si="4"/>
        <v>63708329.260321915</v>
      </c>
      <c r="O13" s="21">
        <f t="shared" si="5"/>
        <v>91932.991529923718</v>
      </c>
      <c r="P13" s="21">
        <f t="shared" si="9"/>
        <v>692.986578594967</v>
      </c>
      <c r="Q13" s="21">
        <f t="shared" si="6"/>
        <v>63708329.260321915</v>
      </c>
      <c r="R13" s="21">
        <f t="shared" si="7"/>
        <v>692.986578594967</v>
      </c>
    </row>
    <row r="14" spans="1:19" x14ac:dyDescent="0.2">
      <c r="A14" s="34">
        <f t="shared" si="8"/>
        <v>2027</v>
      </c>
      <c r="B14" s="21">
        <f>SUMIF(Div2Monthly!$A$2:$A$307,'Tampa(2)'!$A14,Div2Monthly!C$2:C$307)</f>
        <v>19025905.393524352</v>
      </c>
      <c r="C14" s="21">
        <f>SUMIF(Div2Monthly!$A$2:$A$307,'Tampa(2)'!$A14,Div2Monthly!E$2:E$307)/12</f>
        <v>89264.232409468023</v>
      </c>
      <c r="D14" s="21">
        <f t="shared" si="0"/>
        <v>213.1414215970598</v>
      </c>
      <c r="E14" s="21">
        <f>SUMIF(Div2Monthly!$A$2:$A$307,'Tampa(2)'!$A14,Div2Monthly!D$2:D$307)</f>
        <v>19025905.393524352</v>
      </c>
      <c r="F14" s="21">
        <f t="shared" si="1"/>
        <v>213.1414215970598</v>
      </c>
      <c r="H14" s="21">
        <f>SUMIF(Div2Monthly!$A$2:$A$307,'Tampa(2)'!$A14,Div2Monthly!F$2:F$307)</f>
        <v>46235515.060386993</v>
      </c>
      <c r="I14" s="21">
        <f>SUMIF(Div2Monthly!$A$2:$A$307,'Tampa(2)'!$A14,Div2Monthly!H$2:H$307)/12</f>
        <v>5049.8742789339567</v>
      </c>
      <c r="J14" s="21">
        <f t="shared" si="2"/>
        <v>9155.7754721266938</v>
      </c>
      <c r="K14" s="21">
        <f>SUMIF(Div2Monthly!$A$2:$A$307,'Tampa(2)'!$A14,Div2Monthly!G$2:G$307)</f>
        <v>46235515.060386993</v>
      </c>
      <c r="L14" s="21">
        <f t="shared" si="3"/>
        <v>9155.7754721266938</v>
      </c>
      <c r="N14" s="21">
        <f t="shared" si="4"/>
        <v>65261420.453911349</v>
      </c>
      <c r="O14" s="21">
        <f t="shared" si="5"/>
        <v>94314.106688401982</v>
      </c>
      <c r="P14" s="21">
        <f t="shared" si="9"/>
        <v>691.95821012782483</v>
      </c>
      <c r="Q14" s="21">
        <f t="shared" si="6"/>
        <v>65261420.453911349</v>
      </c>
      <c r="R14" s="21">
        <f t="shared" si="7"/>
        <v>691.95821012782483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-5.8497215738162245E-2</v>
      </c>
      <c r="C17" s="23">
        <f t="shared" si="11"/>
        <v>8.9708403725499153E-3</v>
      </c>
      <c r="D17" s="23">
        <f t="shared" si="11"/>
        <v>-6.68681922321962E-2</v>
      </c>
      <c r="E17" s="23">
        <f t="shared" si="11"/>
        <v>9.0474984433187355E-2</v>
      </c>
      <c r="F17" s="23">
        <f t="shared" si="11"/>
        <v>8.0779484202480045E-2</v>
      </c>
      <c r="H17" s="23">
        <f t="shared" ref="H17:L27" si="12">H4/H3-1</f>
        <v>-1.0328465549303667E-2</v>
      </c>
      <c r="I17" s="23">
        <f t="shared" si="12"/>
        <v>1.2329684092332371E-2</v>
      </c>
      <c r="J17" s="23">
        <f t="shared" si="12"/>
        <v>-2.2382184378947123E-2</v>
      </c>
      <c r="K17" s="23">
        <f t="shared" si="12"/>
        <v>-6.1149018650863418E-4</v>
      </c>
      <c r="L17" s="23">
        <f t="shared" si="12"/>
        <v>-1.2783557058730244E-2</v>
      </c>
      <c r="N17" s="23">
        <f t="shared" ref="N17:R27" si="13">N4/N3-1</f>
        <v>-2.3762428496128085E-2</v>
      </c>
      <c r="O17" s="23">
        <f t="shared" si="13"/>
        <v>9.1554829627062961E-3</v>
      </c>
      <c r="P17" s="23">
        <f t="shared" si="13"/>
        <v>-3.2619266321769258E-2</v>
      </c>
      <c r="Q17" s="23">
        <f t="shared" si="13"/>
        <v>2.4986561025668985E-2</v>
      </c>
      <c r="R17" s="23">
        <f t="shared" si="13"/>
        <v>1.568745186468723E-2</v>
      </c>
    </row>
    <row r="18" spans="1:18" x14ac:dyDescent="0.2">
      <c r="A18" s="34">
        <f t="shared" si="10"/>
        <v>2018</v>
      </c>
      <c r="B18" s="23">
        <f t="shared" si="11"/>
        <v>0.195009507395703</v>
      </c>
      <c r="C18" s="23">
        <f t="shared" si="11"/>
        <v>2.9380898494541841E-2</v>
      </c>
      <c r="D18" s="23">
        <f t="shared" si="11"/>
        <v>0.16090118744518311</v>
      </c>
      <c r="E18" s="23">
        <f t="shared" si="11"/>
        <v>8.3159467876355642E-2</v>
      </c>
      <c r="F18" s="23">
        <f t="shared" si="11"/>
        <v>5.2243605317005892E-2</v>
      </c>
      <c r="H18" s="23">
        <f t="shared" si="12"/>
        <v>6.0065445067701173E-2</v>
      </c>
      <c r="I18" s="23">
        <f t="shared" si="12"/>
        <v>3.0907384497248502E-2</v>
      </c>
      <c r="J18" s="23">
        <f t="shared" si="12"/>
        <v>2.8283879821728641E-2</v>
      </c>
      <c r="K18" s="23">
        <f t="shared" si="12"/>
        <v>5.3475098016886324E-2</v>
      </c>
      <c r="L18" s="23">
        <f t="shared" si="12"/>
        <v>2.1891116368948804E-2</v>
      </c>
      <c r="N18" s="23">
        <f t="shared" si="13"/>
        <v>9.6361434412297164E-2</v>
      </c>
      <c r="O18" s="23">
        <f t="shared" si="13"/>
        <v>2.9465076532742662E-2</v>
      </c>
      <c r="P18" s="23">
        <f t="shared" si="13"/>
        <v>6.4981668057028763E-2</v>
      </c>
      <c r="Q18" s="23">
        <f t="shared" si="13"/>
        <v>6.2350302750691755E-2</v>
      </c>
      <c r="R18" s="23">
        <f t="shared" si="13"/>
        <v>3.1943993990264596E-2</v>
      </c>
    </row>
    <row r="19" spans="1:18" x14ac:dyDescent="0.2">
      <c r="A19" s="34">
        <f t="shared" si="10"/>
        <v>2019</v>
      </c>
      <c r="B19" s="23">
        <f t="shared" si="11"/>
        <v>-3.6354628069184547E-2</v>
      </c>
      <c r="C19" s="23">
        <f t="shared" si="11"/>
        <v>2.675606316772261E-2</v>
      </c>
      <c r="D19" s="23">
        <f t="shared" si="11"/>
        <v>-6.1466100372662424E-2</v>
      </c>
      <c r="E19" s="23">
        <f t="shared" si="11"/>
        <v>-3.4476155567465638E-2</v>
      </c>
      <c r="F19" s="23">
        <f t="shared" si="11"/>
        <v>-5.9636578669207907E-2</v>
      </c>
      <c r="H19" s="23">
        <f t="shared" si="12"/>
        <v>1.0666033924986662E-2</v>
      </c>
      <c r="I19" s="23">
        <f t="shared" si="12"/>
        <v>2.8842771720013927E-2</v>
      </c>
      <c r="J19" s="23">
        <f t="shared" si="12"/>
        <v>-1.7667167709833453E-2</v>
      </c>
      <c r="K19" s="23">
        <f t="shared" si="12"/>
        <v>1.0618279216042747E-2</v>
      </c>
      <c r="L19" s="23">
        <f t="shared" si="12"/>
        <v>-1.7713583654287324E-2</v>
      </c>
      <c r="N19" s="23">
        <f t="shared" si="13"/>
        <v>-3.1191069325441356E-3</v>
      </c>
      <c r="O19" s="23">
        <f t="shared" si="13"/>
        <v>2.6871295884754565E-2</v>
      </c>
      <c r="P19" s="23">
        <f t="shared" si="13"/>
        <v>-2.9205610223488332E-2</v>
      </c>
      <c r="Q19" s="23">
        <f t="shared" si="13"/>
        <v>-3.1284110696593315E-3</v>
      </c>
      <c r="R19" s="23">
        <f t="shared" si="13"/>
        <v>-2.9214670888785599E-2</v>
      </c>
    </row>
    <row r="20" spans="1:18" x14ac:dyDescent="0.2">
      <c r="A20" s="34">
        <f t="shared" si="10"/>
        <v>2020</v>
      </c>
      <c r="B20" s="23">
        <f t="shared" si="11"/>
        <v>3.3303752503323292E-2</v>
      </c>
      <c r="C20" s="23">
        <f t="shared" si="11"/>
        <v>3.3505221424684484E-2</v>
      </c>
      <c r="D20" s="23">
        <f t="shared" si="11"/>
        <v>-1.9493749734855736E-4</v>
      </c>
      <c r="E20" s="23">
        <f t="shared" si="11"/>
        <v>0.10346926372241705</v>
      </c>
      <c r="F20" s="23">
        <f t="shared" si="11"/>
        <v>6.7695876950952805E-2</v>
      </c>
      <c r="H20" s="23">
        <f t="shared" si="12"/>
        <v>-0.14357874552103167</v>
      </c>
      <c r="I20" s="23">
        <f t="shared" si="12"/>
        <v>2.44746103569633E-2</v>
      </c>
      <c r="J20" s="23">
        <f t="shared" si="12"/>
        <v>-0.16403857565531976</v>
      </c>
      <c r="K20" s="23">
        <f t="shared" si="12"/>
        <v>-0.13793941273532995</v>
      </c>
      <c r="L20" s="23">
        <f t="shared" si="12"/>
        <v>-0.15853396604499781</v>
      </c>
      <c r="N20" s="23">
        <f t="shared" si="13"/>
        <v>-9.3450639072540365E-2</v>
      </c>
      <c r="O20" s="23">
        <f t="shared" si="13"/>
        <v>3.3005573438875224E-2</v>
      </c>
      <c r="P20" s="23">
        <f t="shared" si="13"/>
        <v>-0.12241580855216783</v>
      </c>
      <c r="Q20" s="23">
        <f t="shared" si="13"/>
        <v>-6.666201099158553E-2</v>
      </c>
      <c r="R20" s="23">
        <f t="shared" si="13"/>
        <v>-9.6483104247605755E-2</v>
      </c>
    </row>
    <row r="21" spans="1:18" x14ac:dyDescent="0.2">
      <c r="A21" s="34">
        <f t="shared" si="10"/>
        <v>2021</v>
      </c>
      <c r="B21" s="23">
        <f t="shared" si="11"/>
        <v>9.387398368806199E-2</v>
      </c>
      <c r="C21" s="23">
        <f t="shared" si="11"/>
        <v>3.6352011743145951E-2</v>
      </c>
      <c r="D21" s="23">
        <f t="shared" si="11"/>
        <v>5.5504279716854121E-2</v>
      </c>
      <c r="E21" s="23">
        <f t="shared" si="11"/>
        <v>2.9420768325727487E-4</v>
      </c>
      <c r="F21" s="23">
        <f t="shared" si="11"/>
        <v>-3.4793008216618682E-2</v>
      </c>
      <c r="H21" s="23">
        <f t="shared" si="12"/>
        <v>0.13054122497523513</v>
      </c>
      <c r="I21" s="23">
        <f t="shared" si="12"/>
        <v>2.3320639158258327E-2</v>
      </c>
      <c r="J21" s="23">
        <f t="shared" si="12"/>
        <v>0.10477711649124166</v>
      </c>
      <c r="K21" s="23">
        <f t="shared" si="12"/>
        <v>0.12172293002914447</v>
      </c>
      <c r="L21" s="23">
        <f t="shared" si="12"/>
        <v>9.6159783263853216E-2</v>
      </c>
      <c r="N21" s="23">
        <f t="shared" si="13"/>
        <v>0.11869687520869898</v>
      </c>
      <c r="O21" s="23">
        <f t="shared" si="13"/>
        <v>3.5636962914292525E-2</v>
      </c>
      <c r="P21" s="23">
        <f t="shared" si="13"/>
        <v>8.0201764970492473E-2</v>
      </c>
      <c r="Q21" s="23">
        <f t="shared" si="13"/>
        <v>7.9335048844617395E-2</v>
      </c>
      <c r="R21" s="23">
        <f t="shared" si="13"/>
        <v>4.2194405467489426E-2</v>
      </c>
    </row>
    <row r="22" spans="1:18" x14ac:dyDescent="0.2">
      <c r="A22" s="34">
        <f t="shared" si="10"/>
        <v>2022</v>
      </c>
      <c r="B22" s="23">
        <f t="shared" si="11"/>
        <v>-5.188190164674289E-2</v>
      </c>
      <c r="C22" s="23">
        <f t="shared" si="11"/>
        <v>2.8841638761965882E-2</v>
      </c>
      <c r="D22" s="23">
        <f t="shared" si="11"/>
        <v>-7.8460607898651724E-2</v>
      </c>
      <c r="E22" s="23">
        <f t="shared" si="11"/>
        <v>4.8730007981821144E-2</v>
      </c>
      <c r="F22" s="23">
        <f t="shared" si="11"/>
        <v>1.9330836224501491E-2</v>
      </c>
      <c r="H22" s="23">
        <f t="shared" si="12"/>
        <v>1.7895546657950012E-2</v>
      </c>
      <c r="I22" s="23">
        <f t="shared" si="12"/>
        <v>3.1325532323038585E-2</v>
      </c>
      <c r="J22" s="23">
        <f t="shared" si="12"/>
        <v>-1.3022062621525166E-2</v>
      </c>
      <c r="K22" s="23">
        <f t="shared" si="12"/>
        <v>2.5756411196294682E-2</v>
      </c>
      <c r="L22" s="23">
        <f t="shared" si="12"/>
        <v>-5.3999643683787513E-3</v>
      </c>
      <c r="N22" s="23">
        <f t="shared" si="13"/>
        <v>-4.1440143247203354E-3</v>
      </c>
      <c r="O22" s="23">
        <f t="shared" si="13"/>
        <v>2.8976312436620688E-2</v>
      </c>
      <c r="P22" s="23">
        <f t="shared" si="13"/>
        <v>-3.2187647432730504E-2</v>
      </c>
      <c r="Q22" s="23">
        <f t="shared" si="13"/>
        <v>3.3188668753368455E-2</v>
      </c>
      <c r="R22" s="23">
        <f t="shared" si="13"/>
        <v>4.0937349731335892E-3</v>
      </c>
    </row>
    <row r="23" spans="1:18" x14ac:dyDescent="0.2">
      <c r="A23" s="34">
        <f t="shared" si="10"/>
        <v>2023</v>
      </c>
      <c r="B23" s="23">
        <f t="shared" si="11"/>
        <v>0.12668616084701023</v>
      </c>
      <c r="C23" s="23">
        <f t="shared" si="11"/>
        <v>2.8411344187222465E-2</v>
      </c>
      <c r="D23" s="23">
        <f t="shared" si="11"/>
        <v>9.5559833344172729E-2</v>
      </c>
      <c r="E23" s="23">
        <f t="shared" si="11"/>
        <v>-1.9558150947100783E-2</v>
      </c>
      <c r="F23" s="23">
        <f t="shared" si="11"/>
        <v>-4.6644268760215657E-2</v>
      </c>
      <c r="H23" s="23">
        <f t="shared" si="12"/>
        <v>5.0968553154060237E-2</v>
      </c>
      <c r="I23" s="23">
        <f t="shared" si="12"/>
        <v>2.829618628114261E-2</v>
      </c>
      <c r="J23" s="23">
        <f t="shared" si="12"/>
        <v>2.2048479003809796E-2</v>
      </c>
      <c r="K23" s="23">
        <f t="shared" si="12"/>
        <v>3.9827744635781537E-2</v>
      </c>
      <c r="L23" s="23">
        <f t="shared" si="12"/>
        <v>1.1214238182038594E-2</v>
      </c>
      <c r="N23" s="23">
        <f t="shared" si="13"/>
        <v>7.3737903435566299E-2</v>
      </c>
      <c r="O23" s="23">
        <f t="shared" si="13"/>
        <v>2.8405086211406028E-2</v>
      </c>
      <c r="P23" s="23">
        <f t="shared" si="13"/>
        <v>4.4080701108902831E-2</v>
      </c>
      <c r="Q23" s="23">
        <f t="shared" si="13"/>
        <v>2.0326643814797318E-2</v>
      </c>
      <c r="R23" s="23">
        <f t="shared" si="13"/>
        <v>-7.8553115935756646E-3</v>
      </c>
    </row>
    <row r="24" spans="1:18" x14ac:dyDescent="0.2">
      <c r="A24" s="34">
        <f t="shared" si="10"/>
        <v>2024</v>
      </c>
      <c r="B24" s="23">
        <f t="shared" si="11"/>
        <v>7.4951804042566739E-3</v>
      </c>
      <c r="C24" s="23">
        <f t="shared" si="11"/>
        <v>2.8303194572093737E-2</v>
      </c>
      <c r="D24" s="23">
        <f t="shared" si="11"/>
        <v>-2.0235290795236671E-2</v>
      </c>
      <c r="E24" s="23">
        <f t="shared" si="11"/>
        <v>7.4951804042566739E-3</v>
      </c>
      <c r="F24" s="23">
        <f t="shared" si="11"/>
        <v>-2.0235290795236671E-2</v>
      </c>
      <c r="H24" s="23">
        <f t="shared" si="12"/>
        <v>5.9202389817896606E-2</v>
      </c>
      <c r="I24" s="23">
        <f t="shared" si="12"/>
        <v>2.5158073790620294E-2</v>
      </c>
      <c r="J24" s="23">
        <f t="shared" si="12"/>
        <v>3.3208845443117196E-2</v>
      </c>
      <c r="K24" s="23">
        <f t="shared" si="12"/>
        <v>5.9202389817896606E-2</v>
      </c>
      <c r="L24" s="23">
        <f t="shared" si="12"/>
        <v>3.3208845443117196E-2</v>
      </c>
      <c r="N24" s="23">
        <f t="shared" si="13"/>
        <v>4.2886546351888377E-2</v>
      </c>
      <c r="O24" s="23">
        <f t="shared" si="13"/>
        <v>2.8132298744929951E-2</v>
      </c>
      <c r="P24" s="23">
        <f t="shared" si="13"/>
        <v>1.4350534094658141E-2</v>
      </c>
      <c r="Q24" s="23">
        <f t="shared" si="13"/>
        <v>4.2886546351888377E-2</v>
      </c>
      <c r="R24" s="23">
        <f t="shared" si="13"/>
        <v>1.4350534094658141E-2</v>
      </c>
    </row>
    <row r="25" spans="1:18" x14ac:dyDescent="0.2">
      <c r="A25" s="34">
        <f t="shared" si="10"/>
        <v>2025</v>
      </c>
      <c r="B25" s="23">
        <f t="shared" si="11"/>
        <v>9.7657651976068571E-3</v>
      </c>
      <c r="C25" s="23">
        <f t="shared" si="11"/>
        <v>2.7531589058936712E-2</v>
      </c>
      <c r="D25" s="23">
        <f t="shared" si="11"/>
        <v>-1.7289807973301152E-2</v>
      </c>
      <c r="E25" s="23">
        <f t="shared" si="11"/>
        <v>9.7657651976068571E-3</v>
      </c>
      <c r="F25" s="23">
        <f t="shared" si="11"/>
        <v>-1.7289807973301152E-2</v>
      </c>
      <c r="H25" s="23">
        <f t="shared" si="12"/>
        <v>4.1768712565430244E-2</v>
      </c>
      <c r="I25" s="23">
        <f t="shared" si="12"/>
        <v>2.3501219489982406E-2</v>
      </c>
      <c r="J25" s="23">
        <f t="shared" si="12"/>
        <v>1.7848042315524282E-2</v>
      </c>
      <c r="K25" s="23">
        <f t="shared" si="12"/>
        <v>4.1768712565430244E-2</v>
      </c>
      <c r="L25" s="23">
        <f t="shared" si="12"/>
        <v>1.7848042315524282E-2</v>
      </c>
      <c r="N25" s="23">
        <f t="shared" si="13"/>
        <v>3.2013105047518975E-2</v>
      </c>
      <c r="O25" s="23">
        <f t="shared" si="13"/>
        <v>2.7313225162575394E-2</v>
      </c>
      <c r="P25" s="23">
        <f t="shared" si="13"/>
        <v>4.5749239568095845E-3</v>
      </c>
      <c r="Q25" s="23">
        <f t="shared" si="13"/>
        <v>3.2013105047518975E-2</v>
      </c>
      <c r="R25" s="23">
        <f t="shared" si="13"/>
        <v>4.5749239568095845E-3</v>
      </c>
    </row>
    <row r="26" spans="1:18" x14ac:dyDescent="0.2">
      <c r="A26" s="34">
        <f t="shared" si="10"/>
        <v>2026</v>
      </c>
      <c r="B26" s="23">
        <f t="shared" si="11"/>
        <v>1.3531775868124152E-2</v>
      </c>
      <c r="C26" s="23">
        <f t="shared" si="11"/>
        <v>2.6826526569601938E-2</v>
      </c>
      <c r="D26" s="23">
        <f t="shared" si="11"/>
        <v>-1.2947416489027308E-2</v>
      </c>
      <c r="E26" s="23">
        <f t="shared" si="11"/>
        <v>1.3531775868124152E-2</v>
      </c>
      <c r="F26" s="23">
        <f t="shared" si="11"/>
        <v>-1.2947416489027308E-2</v>
      </c>
      <c r="H26" s="23">
        <f t="shared" si="12"/>
        <v>3.3750640014638122E-2</v>
      </c>
      <c r="I26" s="23">
        <f t="shared" si="12"/>
        <v>2.2275536564960952E-2</v>
      </c>
      <c r="J26" s="23">
        <f t="shared" si="12"/>
        <v>1.1225059232304213E-2</v>
      </c>
      <c r="K26" s="23">
        <f t="shared" si="12"/>
        <v>3.3750640014638122E-2</v>
      </c>
      <c r="L26" s="23">
        <f t="shared" si="12"/>
        <v>1.1225059232304213E-2</v>
      </c>
      <c r="N26" s="23">
        <f t="shared" si="13"/>
        <v>2.7720095510656684E-2</v>
      </c>
      <c r="O26" s="23">
        <f t="shared" si="13"/>
        <v>2.6580870595037442E-2</v>
      </c>
      <c r="P26" s="23">
        <f t="shared" si="13"/>
        <v>1.1097273953282194E-3</v>
      </c>
      <c r="Q26" s="23">
        <f t="shared" si="13"/>
        <v>2.7720095510656684E-2</v>
      </c>
      <c r="R26" s="23">
        <f t="shared" si="13"/>
        <v>1.1097273953282194E-3</v>
      </c>
    </row>
    <row r="27" spans="1:18" x14ac:dyDescent="0.2">
      <c r="A27" s="34">
        <f t="shared" si="10"/>
        <v>2027</v>
      </c>
      <c r="B27" s="23">
        <f t="shared" si="11"/>
        <v>1.5282320782075143E-2</v>
      </c>
      <c r="C27" s="23">
        <f t="shared" si="11"/>
        <v>2.6127200320738897E-2</v>
      </c>
      <c r="D27" s="23">
        <f t="shared" si="11"/>
        <v>-1.0568747749083895E-2</v>
      </c>
      <c r="E27" s="23">
        <f t="shared" si="11"/>
        <v>1.5282320782075143E-2</v>
      </c>
      <c r="F27" s="23">
        <f t="shared" si="11"/>
        <v>-1.0568747749083895E-2</v>
      </c>
      <c r="H27" s="23">
        <f t="shared" si="12"/>
        <v>2.8168588057914112E-2</v>
      </c>
      <c r="I27" s="23">
        <f t="shared" si="12"/>
        <v>2.1910646025133262E-2</v>
      </c>
      <c r="J27" s="23">
        <f t="shared" si="12"/>
        <v>6.1237663558180166E-3</v>
      </c>
      <c r="K27" s="23">
        <f t="shared" si="12"/>
        <v>2.8168588057914112E-2</v>
      </c>
      <c r="L27" s="23">
        <f t="shared" si="12"/>
        <v>6.1237663558180166E-3</v>
      </c>
      <c r="N27" s="23">
        <f t="shared" si="13"/>
        <v>2.4378149790167392E-2</v>
      </c>
      <c r="O27" s="23">
        <f t="shared" si="13"/>
        <v>2.5900551247733716E-2</v>
      </c>
      <c r="P27" s="23">
        <f t="shared" si="13"/>
        <v>-1.4839659221498325E-3</v>
      </c>
      <c r="Q27" s="23">
        <f t="shared" si="13"/>
        <v>2.4378149790167392E-2</v>
      </c>
      <c r="R27" s="23">
        <f t="shared" si="13"/>
        <v>-1.4839659221498325E-3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2.92422496888331E-2</v>
      </c>
      <c r="C29" s="24">
        <f>AVERAGE(C17:C21)</f>
        <v>2.6993007040528962E-2</v>
      </c>
      <c r="D29" s="24">
        <f>AVERAGE(D17:D21)</f>
        <v>1.7575247411966012E-2</v>
      </c>
      <c r="E29" s="24">
        <f>AVERAGE(E17:E21)</f>
        <v>4.8584353629550339E-2</v>
      </c>
      <c r="F29" s="24">
        <f>AVERAGE(F17:F21)</f>
        <v>2.1257875916922429E-2</v>
      </c>
      <c r="H29" s="24">
        <f>AVERAGE(H17:H21)</f>
        <v>9.4730985795175252E-3</v>
      </c>
      <c r="I29" s="24">
        <f>AVERAGE(I17:I21)</f>
        <v>2.3975017964963284E-2</v>
      </c>
      <c r="J29" s="24">
        <f>AVERAGE(J17:J21)</f>
        <v>-1.4205386286226007E-2</v>
      </c>
      <c r="K29" s="24">
        <f>AVERAGE(K17:K21)</f>
        <v>9.4530808680469928E-3</v>
      </c>
      <c r="L29" s="24">
        <f>AVERAGE(L17:L21)</f>
        <v>-1.4196041425042671E-2</v>
      </c>
      <c r="N29" s="24">
        <f>AVERAGE(N17:N21)</f>
        <v>1.8945227023956714E-2</v>
      </c>
      <c r="O29" s="24">
        <f>AVERAGE(O17:O21)</f>
        <v>2.6826878346674254E-2</v>
      </c>
      <c r="P29" s="24">
        <f>AVERAGE(P17:P21)</f>
        <v>-7.8114504139808359E-3</v>
      </c>
      <c r="Q29" s="24">
        <f>AVERAGE(Q17:Q21)</f>
        <v>1.9376298111946653E-2</v>
      </c>
      <c r="R29" s="24">
        <f>AVERAGE(R17:R21)</f>
        <v>-7.1743847627900202E-3</v>
      </c>
    </row>
    <row r="30" spans="1:18" x14ac:dyDescent="0.2">
      <c r="A30" s="42" t="s">
        <v>66</v>
      </c>
      <c r="B30" s="24">
        <f>AVERAGE(B23:B27)</f>
        <v>3.4552240619814614E-2</v>
      </c>
      <c r="C30" s="24">
        <f>AVERAGE(C23:C27)</f>
        <v>2.7439970941718749E-2</v>
      </c>
      <c r="D30" s="24">
        <f>AVERAGE(D23:D27)</f>
        <v>6.9037140675047405E-3</v>
      </c>
      <c r="E30" s="24">
        <f>AVERAGE(E23:E27)</f>
        <v>5.3033782609924083E-3</v>
      </c>
      <c r="F30" s="24">
        <f>AVERAGE(F23:F27)</f>
        <v>-2.1537106353372935E-2</v>
      </c>
      <c r="H30" s="24">
        <f>AVERAGE(H23:H27)</f>
        <v>4.2771776721987863E-2</v>
      </c>
      <c r="I30" s="24">
        <f>AVERAGE(I23:I27)</f>
        <v>2.4228332430367906E-2</v>
      </c>
      <c r="J30" s="24">
        <f>AVERAGE(J23:J27)</f>
        <v>1.8090838470114702E-2</v>
      </c>
      <c r="K30" s="24">
        <f>AVERAGE(K23:K27)</f>
        <v>4.0543615018332126E-2</v>
      </c>
      <c r="L30" s="24">
        <f>AVERAGE(L23:L27)</f>
        <v>1.5923990305760461E-2</v>
      </c>
      <c r="N30" s="24">
        <f>AVERAGE(N23:N27)</f>
        <v>4.0147160027159547E-2</v>
      </c>
      <c r="O30" s="24">
        <f>AVERAGE(O23:O27)</f>
        <v>2.7266406392336507E-2</v>
      </c>
      <c r="P30" s="24">
        <f>AVERAGE(P23:P27)</f>
        <v>1.2526384126709788E-2</v>
      </c>
      <c r="Q30" s="24">
        <f>AVERAGE(Q23:Q27)</f>
        <v>2.9464908103005748E-2</v>
      </c>
      <c r="R30" s="24">
        <f>AVERAGE(R23:R27)</f>
        <v>2.1391815862140894E-3</v>
      </c>
    </row>
  </sheetData>
  <mergeCells count="3">
    <mergeCell ref="B1:F1"/>
    <mergeCell ref="H1:L1"/>
    <mergeCell ref="N1:R1"/>
  </mergeCells>
  <pageMargins left="0.7" right="0.7" top="0.75" bottom="0.75" header="0.3" footer="0.3"/>
  <ignoredErrors>
    <ignoredError sqref="P3:P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C3" sqref="C3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1682087.7999999998</v>
      </c>
      <c r="D2" s="14">
        <v>1789538.9304780918</v>
      </c>
      <c r="E2" s="14">
        <v>61029</v>
      </c>
      <c r="F2" s="14">
        <v>2986687.8</v>
      </c>
      <c r="G2" s="14">
        <v>3003980.1866021696</v>
      </c>
      <c r="H2" s="14">
        <v>3406</v>
      </c>
    </row>
    <row r="3" spans="1:8" x14ac:dyDescent="0.2">
      <c r="A3" s="2">
        <v>2014</v>
      </c>
      <c r="B3" s="2">
        <v>2</v>
      </c>
      <c r="C3" s="14">
        <v>2566660.7000000002</v>
      </c>
      <c r="D3" s="14">
        <v>2292500.882959879</v>
      </c>
      <c r="E3" s="14">
        <v>61366</v>
      </c>
      <c r="F3" s="14">
        <v>3141370.6</v>
      </c>
      <c r="G3" s="14">
        <v>3097528.4392390242</v>
      </c>
      <c r="H3" s="14">
        <v>3406</v>
      </c>
    </row>
    <row r="4" spans="1:8" x14ac:dyDescent="0.2">
      <c r="A4" s="2">
        <v>2014</v>
      </c>
      <c r="B4" s="2">
        <v>3</v>
      </c>
      <c r="C4" s="14">
        <v>1572566.5</v>
      </c>
      <c r="D4" s="14">
        <v>1551073.2160890154</v>
      </c>
      <c r="E4" s="14">
        <v>61601</v>
      </c>
      <c r="F4" s="14">
        <v>2924554.9</v>
      </c>
      <c r="G4" s="14">
        <v>2921098.1466588462</v>
      </c>
      <c r="H4" s="14">
        <v>3441</v>
      </c>
    </row>
    <row r="5" spans="1:8" x14ac:dyDescent="0.2">
      <c r="A5" s="2">
        <v>2014</v>
      </c>
      <c r="B5" s="2">
        <v>4</v>
      </c>
      <c r="C5" s="14">
        <v>1169915.5999999999</v>
      </c>
      <c r="D5" s="14">
        <v>876062.99420187064</v>
      </c>
      <c r="E5" s="14">
        <v>61757</v>
      </c>
      <c r="F5" s="14">
        <v>2933490.0999999996</v>
      </c>
      <c r="G5" s="14">
        <v>2886485.6053889738</v>
      </c>
      <c r="H5" s="14">
        <v>3433</v>
      </c>
    </row>
    <row r="6" spans="1:8" x14ac:dyDescent="0.2">
      <c r="A6" s="2">
        <v>2014</v>
      </c>
      <c r="B6" s="2">
        <v>5</v>
      </c>
      <c r="C6" s="14">
        <v>1003061</v>
      </c>
      <c r="D6" s="14">
        <v>856728.78589731513</v>
      </c>
      <c r="E6" s="14">
        <v>61914</v>
      </c>
      <c r="F6" s="14">
        <v>2791550.1</v>
      </c>
      <c r="G6" s="14">
        <v>2768290.346644233</v>
      </c>
      <c r="H6" s="14">
        <v>3422</v>
      </c>
    </row>
    <row r="7" spans="1:8" x14ac:dyDescent="0.2">
      <c r="A7" s="2">
        <v>2014</v>
      </c>
      <c r="B7" s="2">
        <v>6</v>
      </c>
      <c r="C7" s="14">
        <v>863415.50000000012</v>
      </c>
      <c r="D7" s="14">
        <v>841907.62266455672</v>
      </c>
      <c r="E7" s="14">
        <v>62339</v>
      </c>
      <c r="F7" s="14">
        <v>2508995.2999999998</v>
      </c>
      <c r="G7" s="14">
        <v>2505593.9421200319</v>
      </c>
      <c r="H7" s="14">
        <v>3430</v>
      </c>
    </row>
    <row r="8" spans="1:8" x14ac:dyDescent="0.2">
      <c r="A8" s="2">
        <v>2014</v>
      </c>
      <c r="B8" s="2">
        <v>7</v>
      </c>
      <c r="C8" s="14">
        <v>761359.70000000007</v>
      </c>
      <c r="D8" s="14">
        <v>761452.62842910644</v>
      </c>
      <c r="E8" s="14">
        <v>62370</v>
      </c>
      <c r="F8" s="14">
        <v>2509449</v>
      </c>
      <c r="G8" s="14">
        <v>2509463.7754313438</v>
      </c>
      <c r="H8" s="14">
        <v>3452</v>
      </c>
    </row>
    <row r="9" spans="1:8" x14ac:dyDescent="0.2">
      <c r="A9" s="2">
        <v>2014</v>
      </c>
      <c r="B9" s="2">
        <v>8</v>
      </c>
      <c r="C9" s="14">
        <v>675697.5</v>
      </c>
      <c r="D9" s="14">
        <v>675697.5</v>
      </c>
      <c r="E9" s="14">
        <v>62334</v>
      </c>
      <c r="F9" s="14">
        <v>2249646.7000000002</v>
      </c>
      <c r="G9" s="14">
        <v>2249646.7000000002</v>
      </c>
      <c r="H9" s="14">
        <v>3453</v>
      </c>
    </row>
    <row r="10" spans="1:8" x14ac:dyDescent="0.2">
      <c r="A10" s="2">
        <v>2014</v>
      </c>
      <c r="B10" s="2">
        <v>9</v>
      </c>
      <c r="C10" s="14">
        <v>701343.2</v>
      </c>
      <c r="D10" s="14">
        <v>701369.68544314802</v>
      </c>
      <c r="E10" s="14">
        <v>62115</v>
      </c>
      <c r="F10" s="14">
        <v>2388784.1</v>
      </c>
      <c r="G10" s="14">
        <v>2388788.3257201542</v>
      </c>
      <c r="H10" s="14">
        <v>3454</v>
      </c>
    </row>
    <row r="11" spans="1:8" x14ac:dyDescent="0.2">
      <c r="A11" s="2">
        <v>2014</v>
      </c>
      <c r="B11" s="2">
        <v>10</v>
      </c>
      <c r="C11" s="14">
        <v>765713.80000000016</v>
      </c>
      <c r="D11" s="14">
        <v>754448.9270937019</v>
      </c>
      <c r="E11" s="14">
        <v>63552</v>
      </c>
      <c r="F11" s="14">
        <v>2650231.2000000002</v>
      </c>
      <c r="G11" s="14">
        <v>2648322.8587574586</v>
      </c>
      <c r="H11" s="14">
        <v>3755</v>
      </c>
    </row>
    <row r="12" spans="1:8" x14ac:dyDescent="0.2">
      <c r="A12" s="2">
        <v>2014</v>
      </c>
      <c r="B12" s="2">
        <v>11</v>
      </c>
      <c r="C12" s="14">
        <v>967543.39999999991</v>
      </c>
      <c r="D12" s="14">
        <v>872096.08840629226</v>
      </c>
      <c r="E12" s="14">
        <v>63424</v>
      </c>
      <c r="F12" s="14">
        <v>2839008.8</v>
      </c>
      <c r="G12" s="14">
        <v>2822898.6673343503</v>
      </c>
      <c r="H12" s="14">
        <v>3737</v>
      </c>
    </row>
    <row r="13" spans="1:8" x14ac:dyDescent="0.2">
      <c r="A13" s="2">
        <v>2014</v>
      </c>
      <c r="B13" s="2">
        <v>12</v>
      </c>
      <c r="C13" s="14">
        <v>1713256.5999999999</v>
      </c>
      <c r="D13" s="14">
        <v>1419896.855390982</v>
      </c>
      <c r="E13" s="14">
        <v>63630</v>
      </c>
      <c r="F13" s="14">
        <v>3153952.4</v>
      </c>
      <c r="G13" s="14">
        <v>3104345.6836300204</v>
      </c>
      <c r="H13" s="14">
        <v>3760</v>
      </c>
    </row>
    <row r="14" spans="1:8" x14ac:dyDescent="0.2">
      <c r="A14" s="2">
        <v>2015</v>
      </c>
      <c r="B14" s="2">
        <v>1</v>
      </c>
      <c r="C14" s="14">
        <v>1986529.0999999999</v>
      </c>
      <c r="D14" s="14">
        <v>1991020.1895893326</v>
      </c>
      <c r="E14" s="14">
        <v>63671</v>
      </c>
      <c r="F14" s="14">
        <v>3458485.4000000004</v>
      </c>
      <c r="G14" s="14">
        <v>3459239.6989008882</v>
      </c>
      <c r="H14" s="14">
        <v>3762</v>
      </c>
    </row>
    <row r="15" spans="1:8" x14ac:dyDescent="0.2">
      <c r="A15" s="2">
        <v>2015</v>
      </c>
      <c r="B15" s="2">
        <v>2</v>
      </c>
      <c r="C15" s="14">
        <v>2180545.8000000003</v>
      </c>
      <c r="D15" s="14">
        <v>2053969.7346942744</v>
      </c>
      <c r="E15" s="14">
        <v>64021</v>
      </c>
      <c r="F15" s="14">
        <v>3412726.3999999994</v>
      </c>
      <c r="G15" s="14">
        <v>3391584.2500269413</v>
      </c>
      <c r="H15" s="14">
        <v>3759</v>
      </c>
    </row>
    <row r="16" spans="1:8" x14ac:dyDescent="0.2">
      <c r="A16" s="2">
        <v>2015</v>
      </c>
      <c r="B16" s="2">
        <v>3</v>
      </c>
      <c r="C16" s="14">
        <v>1982667.0999999999</v>
      </c>
      <c r="D16" s="14">
        <v>1887531.7557467138</v>
      </c>
      <c r="E16" s="14">
        <v>63466</v>
      </c>
      <c r="F16" s="14">
        <v>3366294.5999999996</v>
      </c>
      <c r="G16" s="14">
        <v>3350276.6575793792</v>
      </c>
      <c r="H16" s="14">
        <v>3753</v>
      </c>
    </row>
    <row r="17" spans="1:8" x14ac:dyDescent="0.2">
      <c r="A17" s="2">
        <v>2015</v>
      </c>
      <c r="B17" s="2">
        <v>4</v>
      </c>
      <c r="C17" s="14">
        <v>1076924.7999999998</v>
      </c>
      <c r="D17" s="14">
        <v>1377053.5570109549</v>
      </c>
      <c r="E17" s="14">
        <v>65075</v>
      </c>
      <c r="F17" s="14">
        <v>3027390.5999999996</v>
      </c>
      <c r="G17" s="14">
        <v>3077515.8770283051</v>
      </c>
      <c r="H17" s="14">
        <v>3814</v>
      </c>
    </row>
    <row r="18" spans="1:8" x14ac:dyDescent="0.2">
      <c r="A18" s="2">
        <v>2015</v>
      </c>
      <c r="B18" s="2">
        <v>5</v>
      </c>
      <c r="C18" s="14">
        <v>947891.50000000012</v>
      </c>
      <c r="D18" s="14">
        <v>1078905.9851539731</v>
      </c>
      <c r="E18" s="14">
        <v>64705</v>
      </c>
      <c r="F18" s="14">
        <v>2875058.1</v>
      </c>
      <c r="G18" s="14">
        <v>2897068.1539899665</v>
      </c>
      <c r="H18" s="14">
        <v>3810</v>
      </c>
    </row>
    <row r="19" spans="1:8" x14ac:dyDescent="0.2">
      <c r="A19" s="2">
        <v>2015</v>
      </c>
      <c r="B19" s="2">
        <v>6</v>
      </c>
      <c r="C19" s="14">
        <v>839165.40000000014</v>
      </c>
      <c r="D19" s="14">
        <v>851486.07499025995</v>
      </c>
      <c r="E19" s="14">
        <v>64819</v>
      </c>
      <c r="F19" s="14">
        <v>2645245.6</v>
      </c>
      <c r="G19" s="14">
        <v>2647310.953013435</v>
      </c>
      <c r="H19" s="14">
        <v>3804</v>
      </c>
    </row>
    <row r="20" spans="1:8" x14ac:dyDescent="0.2">
      <c r="A20" s="2">
        <v>2015</v>
      </c>
      <c r="B20" s="2">
        <v>7</v>
      </c>
      <c r="C20" s="14">
        <v>752714.3</v>
      </c>
      <c r="D20" s="14">
        <v>752811.11774041678</v>
      </c>
      <c r="E20" s="14">
        <v>64855</v>
      </c>
      <c r="F20" s="14">
        <v>2645104.2000000002</v>
      </c>
      <c r="G20" s="14">
        <v>2645120.4613704341</v>
      </c>
      <c r="H20" s="14">
        <v>3809</v>
      </c>
    </row>
    <row r="21" spans="1:8" x14ac:dyDescent="0.2">
      <c r="A21" s="2">
        <v>2015</v>
      </c>
      <c r="B21" s="2">
        <v>8</v>
      </c>
      <c r="C21" s="14">
        <v>729013.70000000007</v>
      </c>
      <c r="D21" s="14">
        <v>729013.70000000007</v>
      </c>
      <c r="E21" s="14">
        <v>65031</v>
      </c>
      <c r="F21" s="14">
        <v>2783679.4</v>
      </c>
      <c r="G21" s="14">
        <v>2783679.4</v>
      </c>
      <c r="H21" s="14">
        <v>3807</v>
      </c>
    </row>
    <row r="22" spans="1:8" x14ac:dyDescent="0.2">
      <c r="A22" s="2">
        <v>2015</v>
      </c>
      <c r="B22" s="2">
        <v>9</v>
      </c>
      <c r="C22" s="14">
        <v>756585.6</v>
      </c>
      <c r="D22" s="14">
        <v>756613.20052930922</v>
      </c>
      <c r="E22" s="14">
        <v>64652</v>
      </c>
      <c r="F22" s="14">
        <v>2737936.3000000003</v>
      </c>
      <c r="G22" s="14">
        <v>2737940.9721858911</v>
      </c>
      <c r="H22" s="14">
        <v>3822</v>
      </c>
    </row>
    <row r="23" spans="1:8" x14ac:dyDescent="0.2">
      <c r="A23" s="2">
        <v>2015</v>
      </c>
      <c r="B23" s="2">
        <v>10</v>
      </c>
      <c r="C23" s="14">
        <v>784530.29999999993</v>
      </c>
      <c r="D23" s="14">
        <v>795290.86466606206</v>
      </c>
      <c r="E23" s="14">
        <v>64944</v>
      </c>
      <c r="F23" s="14">
        <v>2726832.2</v>
      </c>
      <c r="G23" s="14">
        <v>2728638.4076201255</v>
      </c>
      <c r="H23" s="14">
        <v>3803</v>
      </c>
    </row>
    <row r="24" spans="1:8" x14ac:dyDescent="0.2">
      <c r="A24" s="2">
        <v>2015</v>
      </c>
      <c r="B24" s="2">
        <v>11</v>
      </c>
      <c r="C24" s="14">
        <v>1098808.2</v>
      </c>
      <c r="D24" s="14">
        <v>1376342.9582438858</v>
      </c>
      <c r="E24" s="14">
        <v>64631</v>
      </c>
      <c r="F24" s="14">
        <v>3225088.1</v>
      </c>
      <c r="G24" s="14">
        <v>3271885.3900365951</v>
      </c>
      <c r="H24" s="14">
        <v>3798</v>
      </c>
    </row>
    <row r="25" spans="1:8" x14ac:dyDescent="0.2">
      <c r="A25" s="2">
        <v>2015</v>
      </c>
      <c r="B25" s="2">
        <v>12</v>
      </c>
      <c r="C25" s="14">
        <v>1057339.5</v>
      </c>
      <c r="D25" s="14">
        <v>1701814.0762827853</v>
      </c>
      <c r="E25" s="14">
        <v>65251</v>
      </c>
      <c r="F25" s="14">
        <v>3016839.9</v>
      </c>
      <c r="G25" s="14">
        <v>3125238.8856465849</v>
      </c>
      <c r="H25" s="14">
        <v>3821</v>
      </c>
    </row>
    <row r="26" spans="1:8" x14ac:dyDescent="0.2">
      <c r="A26" s="2">
        <v>2016</v>
      </c>
      <c r="B26" s="2">
        <v>1</v>
      </c>
      <c r="C26" s="14">
        <v>1746108.1</v>
      </c>
      <c r="D26" s="14">
        <v>1516230.1255174703</v>
      </c>
      <c r="E26" s="14">
        <v>65290</v>
      </c>
      <c r="F26" s="14">
        <v>3343742.8999999994</v>
      </c>
      <c r="G26" s="14">
        <v>3305209.9670433076</v>
      </c>
      <c r="H26" s="14">
        <v>3816</v>
      </c>
    </row>
    <row r="27" spans="1:8" x14ac:dyDescent="0.2">
      <c r="A27" s="2">
        <v>2016</v>
      </c>
      <c r="B27" s="2">
        <v>2</v>
      </c>
      <c r="C27" s="14">
        <v>2382016.4000000004</v>
      </c>
      <c r="D27" s="14">
        <v>2200355.2671008953</v>
      </c>
      <c r="E27" s="14">
        <v>65715</v>
      </c>
      <c r="F27" s="14">
        <v>3466958.0999999996</v>
      </c>
      <c r="G27" s="14">
        <v>3436601.0364316083</v>
      </c>
      <c r="H27" s="14">
        <v>3827</v>
      </c>
    </row>
    <row r="28" spans="1:8" x14ac:dyDescent="0.2">
      <c r="A28" s="2">
        <v>2016</v>
      </c>
      <c r="B28" s="2">
        <v>3</v>
      </c>
      <c r="C28" s="14">
        <v>1567883.7</v>
      </c>
      <c r="D28" s="14">
        <v>1489029.9276310515</v>
      </c>
      <c r="E28" s="14">
        <v>65972</v>
      </c>
      <c r="F28" s="14">
        <v>3299494.6</v>
      </c>
      <c r="G28" s="14">
        <v>3286310.9899240402</v>
      </c>
      <c r="H28" s="14">
        <v>3841</v>
      </c>
    </row>
    <row r="29" spans="1:8" x14ac:dyDescent="0.2">
      <c r="A29" s="2">
        <v>2016</v>
      </c>
      <c r="B29" s="2">
        <v>4</v>
      </c>
      <c r="C29" s="14">
        <v>1121925</v>
      </c>
      <c r="D29" s="14">
        <v>1310336.4182559995</v>
      </c>
      <c r="E29" s="14">
        <v>66131</v>
      </c>
      <c r="F29" s="14">
        <v>3178160.4</v>
      </c>
      <c r="G29" s="14">
        <v>3209724.7633270775</v>
      </c>
      <c r="H29" s="14">
        <v>3855</v>
      </c>
    </row>
    <row r="30" spans="1:8" x14ac:dyDescent="0.2">
      <c r="A30" s="2">
        <v>2016</v>
      </c>
      <c r="B30" s="2">
        <v>5</v>
      </c>
      <c r="C30" s="14">
        <v>933589.3</v>
      </c>
      <c r="D30" s="14">
        <v>983080.19778589765</v>
      </c>
      <c r="E30" s="14">
        <v>66341</v>
      </c>
      <c r="F30" s="14">
        <v>2953194.8000000003</v>
      </c>
      <c r="G30" s="14">
        <v>2961453.9909101874</v>
      </c>
      <c r="H30" s="14">
        <v>3851</v>
      </c>
    </row>
    <row r="31" spans="1:8" x14ac:dyDescent="0.2">
      <c r="A31" s="2">
        <v>2016</v>
      </c>
      <c r="B31" s="2">
        <v>6</v>
      </c>
      <c r="C31" s="14">
        <v>868292.3</v>
      </c>
      <c r="D31" s="14">
        <v>862359.8471389343</v>
      </c>
      <c r="E31" s="14">
        <v>66393</v>
      </c>
      <c r="F31" s="14">
        <v>2790902.8</v>
      </c>
      <c r="G31" s="14">
        <v>2789914.294051941</v>
      </c>
      <c r="H31" s="14">
        <v>3847</v>
      </c>
    </row>
    <row r="32" spans="1:8" x14ac:dyDescent="0.2">
      <c r="A32" s="2">
        <v>2016</v>
      </c>
      <c r="B32" s="2">
        <v>7</v>
      </c>
      <c r="C32" s="14">
        <v>735458.8</v>
      </c>
      <c r="D32" s="14">
        <v>735557.85499240214</v>
      </c>
      <c r="E32" s="14">
        <v>66668</v>
      </c>
      <c r="F32" s="14">
        <v>2690279.9000000004</v>
      </c>
      <c r="G32" s="14">
        <v>2690296.4242683565</v>
      </c>
      <c r="H32" s="14">
        <v>3866</v>
      </c>
    </row>
    <row r="33" spans="1:8" x14ac:dyDescent="0.2">
      <c r="A33" s="2">
        <v>2016</v>
      </c>
      <c r="B33" s="2">
        <v>8</v>
      </c>
      <c r="C33" s="14">
        <v>719677.1</v>
      </c>
      <c r="D33" s="14">
        <v>719677.1</v>
      </c>
      <c r="E33" s="14">
        <v>66714</v>
      </c>
      <c r="F33" s="14">
        <v>2562422.6</v>
      </c>
      <c r="G33" s="14">
        <v>2562422.6</v>
      </c>
      <c r="H33" s="14">
        <v>3872</v>
      </c>
    </row>
    <row r="34" spans="1:8" x14ac:dyDescent="0.2">
      <c r="A34" s="2">
        <v>2016</v>
      </c>
      <c r="B34" s="2">
        <v>9</v>
      </c>
      <c r="C34" s="14">
        <v>776128.19999999984</v>
      </c>
      <c r="D34" s="14">
        <v>776142.31691311393</v>
      </c>
      <c r="E34" s="14">
        <v>66453</v>
      </c>
      <c r="F34" s="14">
        <v>2744622.1</v>
      </c>
      <c r="G34" s="14">
        <v>2744624.4640717944</v>
      </c>
      <c r="H34" s="14">
        <v>3864</v>
      </c>
    </row>
    <row r="35" spans="1:8" x14ac:dyDescent="0.2">
      <c r="A35" s="2">
        <v>2016</v>
      </c>
      <c r="B35" s="2">
        <v>10</v>
      </c>
      <c r="C35" s="14">
        <v>772588.8</v>
      </c>
      <c r="D35" s="14">
        <v>781180.67859003483</v>
      </c>
      <c r="E35" s="14">
        <v>66572</v>
      </c>
      <c r="F35" s="14">
        <v>2688991.3</v>
      </c>
      <c r="G35" s="14">
        <v>2690432.4012072724</v>
      </c>
      <c r="H35" s="14">
        <v>3875</v>
      </c>
    </row>
    <row r="36" spans="1:8" x14ac:dyDescent="0.2">
      <c r="A36" s="2">
        <v>2016</v>
      </c>
      <c r="B36" s="2">
        <v>11</v>
      </c>
      <c r="C36" s="14">
        <v>944865.5</v>
      </c>
      <c r="D36" s="14">
        <v>1045040.6112657347</v>
      </c>
      <c r="E36" s="14">
        <v>66850</v>
      </c>
      <c r="F36" s="14">
        <v>2924100</v>
      </c>
      <c r="G36" s="14">
        <v>2940916.1654147357</v>
      </c>
      <c r="H36" s="14">
        <v>3893</v>
      </c>
    </row>
    <row r="37" spans="1:8" x14ac:dyDescent="0.2">
      <c r="A37" s="2">
        <v>2016</v>
      </c>
      <c r="B37" s="2">
        <v>12</v>
      </c>
      <c r="C37" s="14">
        <v>1314572</v>
      </c>
      <c r="D37" s="14">
        <v>1622489.4465368956</v>
      </c>
      <c r="E37" s="14">
        <v>67036</v>
      </c>
      <c r="F37" s="14">
        <v>3253217.7</v>
      </c>
      <c r="G37" s="14">
        <v>3304920.2407434951</v>
      </c>
      <c r="H37" s="14">
        <v>3904</v>
      </c>
    </row>
    <row r="38" spans="1:8" x14ac:dyDescent="0.2">
      <c r="A38" s="2">
        <v>2017</v>
      </c>
      <c r="B38" s="2">
        <v>1</v>
      </c>
      <c r="C38" s="14">
        <v>1615301.3</v>
      </c>
      <c r="D38" s="14">
        <v>2398206.9125927771</v>
      </c>
      <c r="E38" s="14">
        <v>65876</v>
      </c>
      <c r="F38" s="14">
        <v>3281180</v>
      </c>
      <c r="G38" s="14">
        <v>3412203.1917983503</v>
      </c>
      <c r="H38" s="14">
        <v>3829</v>
      </c>
    </row>
    <row r="39" spans="1:8" x14ac:dyDescent="0.2">
      <c r="A39" s="2">
        <v>2017</v>
      </c>
      <c r="B39" s="2">
        <v>2</v>
      </c>
      <c r="C39" s="14">
        <v>1610542.7</v>
      </c>
      <c r="D39" s="14">
        <v>2106944.4356333571</v>
      </c>
      <c r="E39" s="14">
        <v>66168</v>
      </c>
      <c r="F39" s="14">
        <v>3338677.6</v>
      </c>
      <c r="G39" s="14">
        <v>3422035.4324634308</v>
      </c>
      <c r="H39" s="14">
        <v>3860</v>
      </c>
    </row>
    <row r="40" spans="1:8" x14ac:dyDescent="0.2">
      <c r="A40" s="2">
        <v>2017</v>
      </c>
      <c r="B40" s="2">
        <v>3</v>
      </c>
      <c r="C40" s="14">
        <v>1285108</v>
      </c>
      <c r="D40" s="14">
        <v>1678706.04587061</v>
      </c>
      <c r="E40" s="14">
        <v>66932</v>
      </c>
      <c r="F40" s="14">
        <v>3150510.4</v>
      </c>
      <c r="G40" s="14">
        <v>3216761.0084714619</v>
      </c>
      <c r="H40" s="14">
        <v>3915</v>
      </c>
    </row>
    <row r="41" spans="1:8" x14ac:dyDescent="0.2">
      <c r="A41" s="2">
        <v>2017</v>
      </c>
      <c r="B41" s="2">
        <v>4</v>
      </c>
      <c r="C41" s="14">
        <v>1202067</v>
      </c>
      <c r="D41" s="14">
        <v>1343543.9994062963</v>
      </c>
      <c r="E41" s="14">
        <v>66699</v>
      </c>
      <c r="F41" s="14">
        <v>3111316.7</v>
      </c>
      <c r="G41" s="14">
        <v>3134977.7622031383</v>
      </c>
      <c r="H41" s="14">
        <v>3877</v>
      </c>
    </row>
    <row r="42" spans="1:8" x14ac:dyDescent="0.2">
      <c r="A42" s="2">
        <v>2017</v>
      </c>
      <c r="B42" s="2">
        <v>5</v>
      </c>
      <c r="C42" s="14">
        <v>976403</v>
      </c>
      <c r="D42" s="14">
        <v>1070065.703353188</v>
      </c>
      <c r="E42" s="14">
        <v>66991</v>
      </c>
      <c r="F42" s="14">
        <v>2933196.4</v>
      </c>
      <c r="G42" s="14">
        <v>2948914.8777680453</v>
      </c>
      <c r="H42" s="14">
        <v>3908</v>
      </c>
    </row>
    <row r="43" spans="1:8" x14ac:dyDescent="0.2">
      <c r="A43" s="2">
        <v>2017</v>
      </c>
      <c r="B43" s="2">
        <v>6</v>
      </c>
      <c r="C43" s="14">
        <v>868688.39999999991</v>
      </c>
      <c r="D43" s="14">
        <v>875053.06115306576</v>
      </c>
      <c r="E43" s="14">
        <v>67060</v>
      </c>
      <c r="F43" s="14">
        <v>2820936</v>
      </c>
      <c r="G43" s="14">
        <v>2822010.3609849042</v>
      </c>
      <c r="H43" s="14">
        <v>3935</v>
      </c>
    </row>
    <row r="44" spans="1:8" x14ac:dyDescent="0.2">
      <c r="A44" s="2">
        <v>2017</v>
      </c>
      <c r="B44" s="2">
        <v>7</v>
      </c>
      <c r="C44" s="14">
        <v>760237.1</v>
      </c>
      <c r="D44" s="14">
        <v>760335.73963412782</v>
      </c>
      <c r="E44" s="14">
        <v>67035</v>
      </c>
      <c r="F44" s="14">
        <v>2560294.6</v>
      </c>
      <c r="G44" s="14">
        <v>2560311.1393179288</v>
      </c>
      <c r="H44" s="14">
        <v>3908</v>
      </c>
    </row>
    <row r="45" spans="1:8" x14ac:dyDescent="0.2">
      <c r="A45" s="2">
        <v>2017</v>
      </c>
      <c r="B45" s="2">
        <v>8</v>
      </c>
      <c r="C45" s="14">
        <v>751893.1</v>
      </c>
      <c r="D45" s="14">
        <v>751893.1</v>
      </c>
      <c r="E45" s="14">
        <v>67094</v>
      </c>
      <c r="F45" s="14">
        <v>2764336.5</v>
      </c>
      <c r="G45" s="14">
        <v>2764336.5</v>
      </c>
      <c r="H45" s="14">
        <v>3922</v>
      </c>
    </row>
    <row r="46" spans="1:8" x14ac:dyDescent="0.2">
      <c r="A46" s="2">
        <v>2017</v>
      </c>
      <c r="B46" s="2">
        <v>9</v>
      </c>
      <c r="C46" s="14">
        <v>827011.2</v>
      </c>
      <c r="D46" s="14">
        <v>827039.36056026409</v>
      </c>
      <c r="E46" s="14">
        <v>67083</v>
      </c>
      <c r="F46" s="14">
        <v>2814227.9</v>
      </c>
      <c r="G46" s="14">
        <v>2814232.6410167622</v>
      </c>
      <c r="H46" s="14">
        <v>3931</v>
      </c>
    </row>
    <row r="47" spans="1:8" x14ac:dyDescent="0.2">
      <c r="A47" s="2">
        <v>2017</v>
      </c>
      <c r="B47" s="2">
        <v>10</v>
      </c>
      <c r="C47" s="14">
        <v>808002.89999999991</v>
      </c>
      <c r="D47" s="14">
        <v>824031.03991002566</v>
      </c>
      <c r="E47" s="14">
        <v>67242</v>
      </c>
      <c r="F47" s="14">
        <v>2491797</v>
      </c>
      <c r="G47" s="14">
        <v>2494495.6032107375</v>
      </c>
      <c r="H47" s="14">
        <v>3935</v>
      </c>
    </row>
    <row r="48" spans="1:8" x14ac:dyDescent="0.2">
      <c r="A48" s="2">
        <v>2017</v>
      </c>
      <c r="B48" s="2">
        <v>11</v>
      </c>
      <c r="C48" s="14">
        <v>988477.20000000007</v>
      </c>
      <c r="D48" s="14">
        <v>970218.25048485457</v>
      </c>
      <c r="E48" s="14">
        <v>67414</v>
      </c>
      <c r="F48" s="14">
        <v>3077601.1</v>
      </c>
      <c r="G48" s="14">
        <v>3074531.5718731149</v>
      </c>
      <c r="H48" s="14">
        <v>3939</v>
      </c>
    </row>
    <row r="49" spans="1:8" x14ac:dyDescent="0.2">
      <c r="A49" s="2">
        <v>2017</v>
      </c>
      <c r="B49" s="2">
        <v>12</v>
      </c>
      <c r="C49" s="14">
        <v>1377250.2999999998</v>
      </c>
      <c r="D49" s="14">
        <v>1705844.808705406</v>
      </c>
      <c r="E49" s="14">
        <v>67683</v>
      </c>
      <c r="F49" s="14">
        <v>3181261.5</v>
      </c>
      <c r="G49" s="14">
        <v>3236050.7918974794</v>
      </c>
      <c r="H49" s="14">
        <v>3923</v>
      </c>
    </row>
    <row r="50" spans="1:8" x14ac:dyDescent="0.2">
      <c r="A50" s="2">
        <v>2018</v>
      </c>
      <c r="B50" s="2">
        <v>1</v>
      </c>
      <c r="C50" s="14">
        <v>2787063.8</v>
      </c>
      <c r="D50" s="14">
        <v>2767173.2996224216</v>
      </c>
      <c r="E50" s="14">
        <v>68104</v>
      </c>
      <c r="F50" s="14">
        <v>3481757.1999999997</v>
      </c>
      <c r="G50" s="14">
        <v>3478396.7017105366</v>
      </c>
      <c r="H50" s="14">
        <v>4005</v>
      </c>
    </row>
    <row r="51" spans="1:8" x14ac:dyDescent="0.2">
      <c r="A51" s="2">
        <v>2018</v>
      </c>
      <c r="B51" s="2">
        <v>2</v>
      </c>
      <c r="C51" s="14">
        <v>2254656.0000000005</v>
      </c>
      <c r="D51" s="14">
        <v>2596759.563423417</v>
      </c>
      <c r="E51" s="14">
        <v>68162</v>
      </c>
      <c r="F51" s="14">
        <v>3488466.9</v>
      </c>
      <c r="G51" s="14">
        <v>3545756.9119177358</v>
      </c>
      <c r="H51" s="14">
        <v>3974</v>
      </c>
    </row>
    <row r="52" spans="1:8" x14ac:dyDescent="0.2">
      <c r="A52" s="2">
        <v>2018</v>
      </c>
      <c r="B52" s="2">
        <v>3</v>
      </c>
      <c r="C52" s="14">
        <v>1404276.9000000001</v>
      </c>
      <c r="D52" s="14">
        <v>1912888.3418912597</v>
      </c>
      <c r="E52" s="14">
        <v>68371</v>
      </c>
      <c r="F52" s="14">
        <v>3234180.9999999995</v>
      </c>
      <c r="G52" s="14">
        <v>3319220.8549753004</v>
      </c>
      <c r="H52" s="14">
        <v>3981</v>
      </c>
    </row>
    <row r="53" spans="1:8" x14ac:dyDescent="0.2">
      <c r="A53" s="2">
        <v>2018</v>
      </c>
      <c r="B53" s="2">
        <v>4</v>
      </c>
      <c r="C53" s="14">
        <v>1381992.4</v>
      </c>
      <c r="D53" s="14">
        <v>1292838.8420942768</v>
      </c>
      <c r="E53" s="14">
        <v>68427</v>
      </c>
      <c r="F53" s="14">
        <v>3566956.3999999994</v>
      </c>
      <c r="G53" s="14">
        <v>3551954.8912899205</v>
      </c>
      <c r="H53" s="14">
        <v>4010</v>
      </c>
    </row>
    <row r="54" spans="1:8" x14ac:dyDescent="0.2">
      <c r="A54" s="2">
        <v>2018</v>
      </c>
      <c r="B54" s="2">
        <v>5</v>
      </c>
      <c r="C54" s="14">
        <v>1010285.8000000002</v>
      </c>
      <c r="D54" s="14">
        <v>1073096.9406598595</v>
      </c>
      <c r="E54" s="14">
        <v>68701</v>
      </c>
      <c r="F54" s="14">
        <v>2939823.3</v>
      </c>
      <c r="G54" s="14">
        <v>2950344.3892370593</v>
      </c>
      <c r="H54" s="14">
        <v>4008</v>
      </c>
    </row>
    <row r="55" spans="1:8" x14ac:dyDescent="0.2">
      <c r="A55" s="2">
        <v>2018</v>
      </c>
      <c r="B55" s="2">
        <v>6</v>
      </c>
      <c r="C55" s="14">
        <v>953810.6</v>
      </c>
      <c r="D55" s="14">
        <v>966794.58570178156</v>
      </c>
      <c r="E55" s="14">
        <v>68838</v>
      </c>
      <c r="F55" s="14">
        <v>2962025.8000000003</v>
      </c>
      <c r="G55" s="14">
        <v>2964207.6972887251</v>
      </c>
      <c r="H55" s="14">
        <v>4030</v>
      </c>
    </row>
    <row r="56" spans="1:8" x14ac:dyDescent="0.2">
      <c r="A56" s="2">
        <v>2018</v>
      </c>
      <c r="B56" s="2">
        <v>7</v>
      </c>
      <c r="C56" s="14">
        <v>837586.9</v>
      </c>
      <c r="D56" s="14">
        <v>837716.9750096855</v>
      </c>
      <c r="E56" s="14">
        <v>69043</v>
      </c>
      <c r="F56" s="14">
        <v>2903025.7</v>
      </c>
      <c r="G56" s="14">
        <v>2903047.4299833546</v>
      </c>
      <c r="H56" s="14">
        <v>4020</v>
      </c>
    </row>
    <row r="57" spans="1:8" x14ac:dyDescent="0.2">
      <c r="A57" s="2">
        <v>2018</v>
      </c>
      <c r="B57" s="2">
        <v>8</v>
      </c>
      <c r="C57" s="14">
        <v>765462.10000000009</v>
      </c>
      <c r="D57" s="14">
        <v>765462.10000000009</v>
      </c>
      <c r="E57" s="14">
        <v>69023</v>
      </c>
      <c r="F57" s="14">
        <v>2825467.3</v>
      </c>
      <c r="G57" s="14">
        <v>2825467.3</v>
      </c>
      <c r="H57" s="14">
        <v>4046</v>
      </c>
    </row>
    <row r="58" spans="1:8" x14ac:dyDescent="0.2">
      <c r="A58" s="2">
        <v>2018</v>
      </c>
      <c r="B58" s="2">
        <v>9</v>
      </c>
      <c r="C58" s="14">
        <v>891539.8</v>
      </c>
      <c r="D58" s="14">
        <v>891568.96617348888</v>
      </c>
      <c r="E58" s="14">
        <v>69517</v>
      </c>
      <c r="F58" s="14">
        <v>3106367.1000000006</v>
      </c>
      <c r="G58" s="14">
        <v>3106371.965549408</v>
      </c>
      <c r="H58" s="14">
        <v>4041</v>
      </c>
    </row>
    <row r="59" spans="1:8" x14ac:dyDescent="0.2">
      <c r="A59" s="2">
        <v>2018</v>
      </c>
      <c r="B59" s="2">
        <v>10</v>
      </c>
      <c r="C59" s="14">
        <v>796634.20000000007</v>
      </c>
      <c r="D59" s="14">
        <v>815736.5323408515</v>
      </c>
      <c r="E59" s="14">
        <v>69423</v>
      </c>
      <c r="F59" s="14">
        <v>2913079</v>
      </c>
      <c r="G59" s="14">
        <v>2916287.3372911019</v>
      </c>
      <c r="H59" s="14">
        <v>4062</v>
      </c>
    </row>
    <row r="60" spans="1:8" x14ac:dyDescent="0.2">
      <c r="A60" s="2">
        <v>2018</v>
      </c>
      <c r="B60" s="2">
        <v>11</v>
      </c>
      <c r="C60" s="14">
        <v>956240.20000000007</v>
      </c>
      <c r="D60" s="14">
        <v>1104555.5809380538</v>
      </c>
      <c r="E60" s="14">
        <v>69509</v>
      </c>
      <c r="F60" s="14">
        <v>2975396.3000000003</v>
      </c>
      <c r="G60" s="14">
        <v>3000298.7143855207</v>
      </c>
      <c r="H60" s="14">
        <v>4066</v>
      </c>
    </row>
    <row r="61" spans="1:8" x14ac:dyDescent="0.2">
      <c r="A61" s="2">
        <v>2018</v>
      </c>
      <c r="B61" s="2">
        <v>12</v>
      </c>
      <c r="C61" s="14">
        <v>1580399.3</v>
      </c>
      <c r="D61" s="14">
        <v>1560618.7267835794</v>
      </c>
      <c r="E61" s="14">
        <v>69760</v>
      </c>
      <c r="F61" s="14">
        <v>3262634.8</v>
      </c>
      <c r="G61" s="14">
        <v>3259308.7418790464</v>
      </c>
      <c r="H61" s="14">
        <v>4088</v>
      </c>
    </row>
    <row r="62" spans="1:8" x14ac:dyDescent="0.2">
      <c r="A62" s="2">
        <v>2019</v>
      </c>
      <c r="B62" s="2">
        <v>1</v>
      </c>
      <c r="C62" s="14">
        <v>2089451.6</v>
      </c>
      <c r="D62" s="14">
        <v>2253821.403218118</v>
      </c>
      <c r="E62" s="14">
        <v>69917</v>
      </c>
      <c r="F62" s="14">
        <v>3570333.5</v>
      </c>
      <c r="G62" s="14">
        <v>3597891.910305331</v>
      </c>
      <c r="H62" s="14">
        <v>4093</v>
      </c>
    </row>
    <row r="63" spans="1:8" x14ac:dyDescent="0.2">
      <c r="A63" s="2">
        <v>2019</v>
      </c>
      <c r="B63" s="2">
        <v>2</v>
      </c>
      <c r="C63" s="14">
        <v>2395401.1999999997</v>
      </c>
      <c r="D63" s="14">
        <v>2470908.2265228312</v>
      </c>
      <c r="E63" s="14">
        <v>70088</v>
      </c>
      <c r="F63" s="14">
        <v>3875535.3</v>
      </c>
      <c r="G63" s="14">
        <v>3888222.0443663755</v>
      </c>
      <c r="H63" s="14">
        <v>4109</v>
      </c>
    </row>
    <row r="64" spans="1:8" x14ac:dyDescent="0.2">
      <c r="A64" s="2">
        <v>2019</v>
      </c>
      <c r="B64" s="2">
        <v>3</v>
      </c>
      <c r="C64" s="14">
        <v>1405950.2999999998</v>
      </c>
      <c r="D64" s="14">
        <v>1913326.7254274487</v>
      </c>
      <c r="E64" s="14">
        <v>70254</v>
      </c>
      <c r="F64" s="14">
        <v>3372561.8</v>
      </c>
      <c r="G64" s="14">
        <v>3457785.311069916</v>
      </c>
      <c r="H64" s="14">
        <v>4114</v>
      </c>
    </row>
    <row r="65" spans="1:8" x14ac:dyDescent="0.2">
      <c r="A65" s="2">
        <v>2019</v>
      </c>
      <c r="B65" s="2">
        <v>4</v>
      </c>
      <c r="C65" s="14">
        <v>1238298.5000000002</v>
      </c>
      <c r="D65" s="14">
        <v>1296292.1317232985</v>
      </c>
      <c r="E65" s="14">
        <v>70471</v>
      </c>
      <c r="F65" s="14">
        <v>3334456</v>
      </c>
      <c r="G65" s="14">
        <v>3344183.0036838409</v>
      </c>
      <c r="H65" s="14">
        <v>4117</v>
      </c>
    </row>
    <row r="66" spans="1:8" x14ac:dyDescent="0.2">
      <c r="A66" s="2">
        <v>2019</v>
      </c>
      <c r="B66" s="2">
        <v>5</v>
      </c>
      <c r="C66" s="14">
        <v>1066186.2</v>
      </c>
      <c r="D66" s="14">
        <v>1087169.421417583</v>
      </c>
      <c r="E66" s="14">
        <v>70565</v>
      </c>
      <c r="F66" s="14">
        <v>3176794.2999999993</v>
      </c>
      <c r="G66" s="14">
        <v>3180329.1609703805</v>
      </c>
      <c r="H66" s="14">
        <v>4138</v>
      </c>
    </row>
    <row r="67" spans="1:8" x14ac:dyDescent="0.2">
      <c r="A67" s="2">
        <v>2019</v>
      </c>
      <c r="B67" s="2">
        <v>6</v>
      </c>
      <c r="C67" s="14">
        <v>874375.29999999993</v>
      </c>
      <c r="D67" s="14">
        <v>892431.04898930888</v>
      </c>
      <c r="E67" s="14">
        <v>70646</v>
      </c>
      <c r="F67" s="14">
        <v>2692374.0999999996</v>
      </c>
      <c r="G67" s="14">
        <v>2695420.5051946677</v>
      </c>
      <c r="H67" s="14">
        <v>4147</v>
      </c>
    </row>
    <row r="68" spans="1:8" x14ac:dyDescent="0.2">
      <c r="A68" s="2">
        <v>2019</v>
      </c>
      <c r="B68" s="2">
        <v>7</v>
      </c>
      <c r="C68" s="14">
        <v>798978.6</v>
      </c>
      <c r="D68" s="14">
        <v>799096.2838792766</v>
      </c>
      <c r="E68" s="14">
        <v>70813</v>
      </c>
      <c r="F68" s="14">
        <v>2929240</v>
      </c>
      <c r="G68" s="14">
        <v>2929259.8735650275</v>
      </c>
      <c r="H68" s="14">
        <v>4158</v>
      </c>
    </row>
    <row r="69" spans="1:8" x14ac:dyDescent="0.2">
      <c r="A69" s="2">
        <v>2019</v>
      </c>
      <c r="B69" s="2">
        <v>8</v>
      </c>
      <c r="C69" s="14">
        <v>797517.3</v>
      </c>
      <c r="D69" s="14">
        <v>797517.3</v>
      </c>
      <c r="E69" s="14">
        <v>70995</v>
      </c>
      <c r="F69" s="14">
        <v>2838242.2</v>
      </c>
      <c r="G69" s="14">
        <v>2838242.2</v>
      </c>
      <c r="H69" s="14">
        <v>4166</v>
      </c>
    </row>
    <row r="70" spans="1:8" x14ac:dyDescent="0.2">
      <c r="A70" s="2">
        <v>2019</v>
      </c>
      <c r="B70" s="2">
        <v>9</v>
      </c>
      <c r="C70" s="14">
        <v>867862.1</v>
      </c>
      <c r="D70" s="14">
        <v>867876.86213181622</v>
      </c>
      <c r="E70" s="14">
        <v>71066</v>
      </c>
      <c r="F70" s="14">
        <v>2903620.1</v>
      </c>
      <c r="G70" s="14">
        <v>2903622.5782707338</v>
      </c>
      <c r="H70" s="14">
        <v>4148</v>
      </c>
    </row>
    <row r="71" spans="1:8" x14ac:dyDescent="0.2">
      <c r="A71" s="2">
        <v>2019</v>
      </c>
      <c r="B71" s="2">
        <v>10</v>
      </c>
      <c r="C71" s="14">
        <v>847803</v>
      </c>
      <c r="D71" s="14">
        <v>863902.60496166477</v>
      </c>
      <c r="E71" s="14">
        <v>71235</v>
      </c>
      <c r="F71" s="14">
        <v>2821314.4</v>
      </c>
      <c r="G71" s="14">
        <v>2824023.5671327799</v>
      </c>
      <c r="H71" s="14">
        <v>4167</v>
      </c>
    </row>
    <row r="72" spans="1:8" x14ac:dyDescent="0.2">
      <c r="A72" s="2">
        <v>2019</v>
      </c>
      <c r="B72" s="2">
        <v>11</v>
      </c>
      <c r="C72" s="14">
        <v>1016059.9000000001</v>
      </c>
      <c r="D72" s="14">
        <v>1173449.9200225014</v>
      </c>
      <c r="E72" s="14">
        <v>71352</v>
      </c>
      <c r="F72" s="14">
        <v>3077312</v>
      </c>
      <c r="G72" s="14">
        <v>3103758.3911903119</v>
      </c>
      <c r="H72" s="14">
        <v>4167</v>
      </c>
    </row>
    <row r="73" spans="1:8" x14ac:dyDescent="0.2">
      <c r="A73" s="2">
        <v>2019</v>
      </c>
      <c r="B73" s="2">
        <v>12</v>
      </c>
      <c r="C73" s="14">
        <v>1654206.6</v>
      </c>
      <c r="D73" s="14">
        <v>1597624.230591547</v>
      </c>
      <c r="E73" s="14">
        <v>71600</v>
      </c>
      <c r="F73" s="14">
        <v>3469071.1999999997</v>
      </c>
      <c r="G73" s="14">
        <v>3459514.7489434215</v>
      </c>
      <c r="H73" s="14">
        <v>4201</v>
      </c>
    </row>
    <row r="74" spans="1:8" x14ac:dyDescent="0.2">
      <c r="A74" s="2">
        <v>2020</v>
      </c>
      <c r="B74" s="2">
        <v>1</v>
      </c>
      <c r="C74" s="14">
        <v>1780698.0999999996</v>
      </c>
      <c r="D74" s="14">
        <v>2336899.0838594856</v>
      </c>
      <c r="E74" s="14">
        <v>71810</v>
      </c>
      <c r="F74" s="14">
        <v>3485676.7</v>
      </c>
      <c r="G74" s="14">
        <v>3579678.7671189741</v>
      </c>
      <c r="H74" s="14">
        <v>4221</v>
      </c>
    </row>
    <row r="75" spans="1:8" x14ac:dyDescent="0.2">
      <c r="A75" s="2">
        <v>2020</v>
      </c>
      <c r="B75" s="2">
        <v>2</v>
      </c>
      <c r="C75" s="14">
        <v>1947921.3</v>
      </c>
      <c r="D75" s="14">
        <v>2365828.9041226474</v>
      </c>
      <c r="E75" s="14">
        <v>71879</v>
      </c>
      <c r="F75" s="14">
        <v>3543434.6999999997</v>
      </c>
      <c r="G75" s="14">
        <v>3613961.5554800173</v>
      </c>
      <c r="H75" s="14">
        <v>4221</v>
      </c>
    </row>
    <row r="76" spans="1:8" x14ac:dyDescent="0.2">
      <c r="A76" s="2">
        <v>2020</v>
      </c>
      <c r="B76" s="2">
        <v>3</v>
      </c>
      <c r="C76" s="14">
        <v>1560339.5999999999</v>
      </c>
      <c r="D76" s="14">
        <v>1855238.1819186928</v>
      </c>
      <c r="E76" s="14">
        <v>72204</v>
      </c>
      <c r="F76" s="14">
        <v>3247423.6000000006</v>
      </c>
      <c r="G76" s="14">
        <v>3296854.2853954458</v>
      </c>
      <c r="H76" s="14">
        <v>4224</v>
      </c>
    </row>
    <row r="77" spans="1:8" x14ac:dyDescent="0.2">
      <c r="A77" s="2">
        <v>2020</v>
      </c>
      <c r="B77" s="2">
        <v>4</v>
      </c>
      <c r="C77" s="14">
        <v>1361361.5999999999</v>
      </c>
      <c r="D77" s="14">
        <v>1755556.5027195739</v>
      </c>
      <c r="E77" s="14">
        <v>72345</v>
      </c>
      <c r="F77" s="14">
        <v>2223041.7000000002</v>
      </c>
      <c r="G77" s="14">
        <v>2288101.8648451064</v>
      </c>
      <c r="H77" s="14">
        <v>4229</v>
      </c>
    </row>
    <row r="78" spans="1:8" x14ac:dyDescent="0.2">
      <c r="A78" s="2">
        <v>2020</v>
      </c>
      <c r="B78" s="2">
        <v>5</v>
      </c>
      <c r="C78" s="14">
        <v>1304276.5999999999</v>
      </c>
      <c r="D78" s="14">
        <v>1370471.5278022997</v>
      </c>
      <c r="E78" s="14">
        <v>72608</v>
      </c>
      <c r="F78" s="14">
        <v>2123247</v>
      </c>
      <c r="G78" s="14">
        <v>2134175.235008582</v>
      </c>
      <c r="H78" s="14">
        <v>4243</v>
      </c>
    </row>
    <row r="79" spans="1:8" x14ac:dyDescent="0.2">
      <c r="A79" s="2">
        <v>2020</v>
      </c>
      <c r="B79" s="2">
        <v>6</v>
      </c>
      <c r="C79" s="14">
        <v>1156726.0999999999</v>
      </c>
      <c r="D79" s="14">
        <v>1153383.2795994373</v>
      </c>
      <c r="E79" s="14">
        <v>72945</v>
      </c>
      <c r="F79" s="14">
        <v>2598033.0999999996</v>
      </c>
      <c r="G79" s="14">
        <v>2597481.3076644535</v>
      </c>
      <c r="H79" s="14">
        <v>4248</v>
      </c>
    </row>
    <row r="80" spans="1:8" x14ac:dyDescent="0.2">
      <c r="A80" s="2">
        <v>2020</v>
      </c>
      <c r="B80" s="2">
        <v>7</v>
      </c>
      <c r="C80" s="14">
        <v>810314.79999999993</v>
      </c>
      <c r="D80" s="14">
        <v>810421.05940603721</v>
      </c>
      <c r="E80" s="14">
        <v>73324</v>
      </c>
      <c r="F80" s="14">
        <v>2450915.4</v>
      </c>
      <c r="G80" s="14">
        <v>2450932.9176706341</v>
      </c>
      <c r="H80" s="14">
        <v>4254</v>
      </c>
    </row>
    <row r="81" spans="1:8" x14ac:dyDescent="0.2">
      <c r="A81" s="2">
        <v>2020</v>
      </c>
      <c r="B81" s="2">
        <v>8</v>
      </c>
      <c r="C81" s="14">
        <v>899170.10000000009</v>
      </c>
      <c r="D81" s="14">
        <v>899170.10000000009</v>
      </c>
      <c r="E81" s="14">
        <v>73591</v>
      </c>
      <c r="F81" s="14">
        <v>2383372.1</v>
      </c>
      <c r="G81" s="14">
        <v>2383372.1</v>
      </c>
      <c r="H81" s="14">
        <v>4252</v>
      </c>
    </row>
    <row r="82" spans="1:8" x14ac:dyDescent="0.2">
      <c r="A82" s="2">
        <v>2020</v>
      </c>
      <c r="B82" s="2">
        <v>9</v>
      </c>
      <c r="C82" s="14">
        <v>904203.79999999993</v>
      </c>
      <c r="D82" s="14">
        <v>904203.79999999993</v>
      </c>
      <c r="E82" s="14">
        <v>73893</v>
      </c>
      <c r="F82" s="14">
        <v>2493789.2999999998</v>
      </c>
      <c r="G82" s="14">
        <v>2493789.2999999998</v>
      </c>
      <c r="H82" s="14">
        <v>4251</v>
      </c>
    </row>
    <row r="83" spans="1:8" x14ac:dyDescent="0.2">
      <c r="A83" s="2">
        <v>2020</v>
      </c>
      <c r="B83" s="2">
        <v>10</v>
      </c>
      <c r="C83" s="14">
        <v>906139</v>
      </c>
      <c r="D83" s="14">
        <v>910780.09166988172</v>
      </c>
      <c r="E83" s="14">
        <v>74047</v>
      </c>
      <c r="F83" s="14">
        <v>2301351</v>
      </c>
      <c r="G83" s="14">
        <v>2302118.3274114314</v>
      </c>
      <c r="H83" s="14">
        <v>4259</v>
      </c>
    </row>
    <row r="84" spans="1:8" x14ac:dyDescent="0.2">
      <c r="A84" s="2">
        <v>2020</v>
      </c>
      <c r="B84" s="2">
        <v>11</v>
      </c>
      <c r="C84" s="14">
        <v>1140108.0000000002</v>
      </c>
      <c r="D84" s="14">
        <v>1360184.3256663873</v>
      </c>
      <c r="E84" s="14">
        <v>74332</v>
      </c>
      <c r="F84" s="14">
        <v>2800283.5999999996</v>
      </c>
      <c r="G84" s="14">
        <v>2836623.9240336865</v>
      </c>
      <c r="H84" s="14">
        <v>4271</v>
      </c>
    </row>
    <row r="85" spans="1:8" x14ac:dyDescent="0.2">
      <c r="A85" s="2">
        <v>2020</v>
      </c>
      <c r="B85" s="2">
        <v>12</v>
      </c>
      <c r="C85" s="14">
        <v>1782122.7000000002</v>
      </c>
      <c r="D85" s="14">
        <v>1948175.6817614804</v>
      </c>
      <c r="E85" s="14">
        <v>74470</v>
      </c>
      <c r="F85" s="14">
        <v>2945556.9</v>
      </c>
      <c r="G85" s="14">
        <v>2972808.5371734952</v>
      </c>
      <c r="H85" s="14">
        <v>4269</v>
      </c>
    </row>
    <row r="86" spans="1:8" x14ac:dyDescent="0.2">
      <c r="A86" s="2">
        <v>2021</v>
      </c>
      <c r="B86" s="2">
        <v>1</v>
      </c>
      <c r="C86" s="14">
        <v>2801374.9</v>
      </c>
      <c r="D86" s="14">
        <v>2511054.2845485033</v>
      </c>
      <c r="E86" s="14">
        <v>74664</v>
      </c>
      <c r="F86" s="14">
        <v>3471636.9000000004</v>
      </c>
      <c r="G86" s="14">
        <v>3424063.9851277759</v>
      </c>
      <c r="H86" s="14">
        <v>4285</v>
      </c>
    </row>
    <row r="87" spans="1:8" x14ac:dyDescent="0.2">
      <c r="A87" s="2">
        <v>2021</v>
      </c>
      <c r="B87" s="2">
        <v>2</v>
      </c>
      <c r="C87" s="14">
        <v>2300367.9999999995</v>
      </c>
      <c r="D87" s="14">
        <v>2420310.5879887748</v>
      </c>
      <c r="E87" s="14">
        <v>74978</v>
      </c>
      <c r="F87" s="14">
        <v>3322563</v>
      </c>
      <c r="G87" s="14">
        <v>3342107.9969073953</v>
      </c>
      <c r="H87" s="14">
        <v>4288</v>
      </c>
    </row>
    <row r="88" spans="1:8" x14ac:dyDescent="0.2">
      <c r="A88" s="2">
        <v>2021</v>
      </c>
      <c r="B88" s="2">
        <v>3</v>
      </c>
      <c r="C88" s="14">
        <v>1638593.9000000001</v>
      </c>
      <c r="D88" s="14">
        <v>1987727.8745336779</v>
      </c>
      <c r="E88" s="14">
        <v>75203</v>
      </c>
      <c r="F88" s="14">
        <v>3202544.4</v>
      </c>
      <c r="G88" s="14">
        <v>3259629.0363544887</v>
      </c>
      <c r="H88" s="14">
        <v>4305</v>
      </c>
    </row>
    <row r="89" spans="1:8" x14ac:dyDescent="0.2">
      <c r="A89" s="2">
        <v>2021</v>
      </c>
      <c r="B89" s="2">
        <v>4</v>
      </c>
      <c r="C89" s="14">
        <v>1430628.8</v>
      </c>
      <c r="D89" s="14">
        <v>1495439.4649540447</v>
      </c>
      <c r="E89" s="14">
        <v>75303</v>
      </c>
      <c r="F89" s="14">
        <v>3097907.9</v>
      </c>
      <c r="G89" s="14">
        <v>3108569.0621953569</v>
      </c>
      <c r="H89" s="14">
        <v>4314</v>
      </c>
    </row>
    <row r="90" spans="1:8" x14ac:dyDescent="0.2">
      <c r="A90" s="2">
        <v>2021</v>
      </c>
      <c r="B90" s="2">
        <v>5</v>
      </c>
      <c r="C90" s="14">
        <v>1146748.8</v>
      </c>
      <c r="D90" s="14">
        <v>1239555.1848066126</v>
      </c>
      <c r="E90" s="14">
        <v>75487</v>
      </c>
      <c r="F90" s="14">
        <v>2932473</v>
      </c>
      <c r="G90" s="14">
        <v>2947819.2672010991</v>
      </c>
      <c r="H90" s="14">
        <v>4324</v>
      </c>
    </row>
    <row r="91" spans="1:8" x14ac:dyDescent="0.2">
      <c r="A91" s="2">
        <v>2021</v>
      </c>
      <c r="B91" s="2">
        <v>6</v>
      </c>
      <c r="C91" s="14">
        <v>1035072.4000000001</v>
      </c>
      <c r="D91" s="14">
        <v>1054712.9570674582</v>
      </c>
      <c r="E91" s="14">
        <v>75801</v>
      </c>
      <c r="F91" s="14">
        <v>2794580.6</v>
      </c>
      <c r="G91" s="14">
        <v>2797839.916034562</v>
      </c>
      <c r="H91" s="14">
        <v>4344</v>
      </c>
    </row>
    <row r="92" spans="1:8" x14ac:dyDescent="0.2">
      <c r="A92" s="2">
        <v>2021</v>
      </c>
      <c r="B92" s="2">
        <v>7</v>
      </c>
      <c r="C92" s="14">
        <v>993897.99999999988</v>
      </c>
      <c r="D92" s="14">
        <v>994005.43869523425</v>
      </c>
      <c r="E92" s="14">
        <v>75846</v>
      </c>
      <c r="F92" s="14">
        <v>2993661.1999999997</v>
      </c>
      <c r="G92" s="14">
        <v>2993679.0324712214</v>
      </c>
      <c r="H92" s="14">
        <v>4343</v>
      </c>
    </row>
    <row r="93" spans="1:8" x14ac:dyDescent="0.2">
      <c r="A93" s="2">
        <v>2021</v>
      </c>
      <c r="B93" s="2">
        <v>8</v>
      </c>
      <c r="C93" s="14">
        <v>893340.60000000009</v>
      </c>
      <c r="D93" s="14">
        <v>893340.60000000009</v>
      </c>
      <c r="E93" s="14">
        <v>76084</v>
      </c>
      <c r="F93" s="14">
        <v>2849389.5</v>
      </c>
      <c r="G93" s="14">
        <v>2849389.5</v>
      </c>
      <c r="H93" s="14">
        <v>4359</v>
      </c>
    </row>
    <row r="94" spans="1:8" x14ac:dyDescent="0.2">
      <c r="A94" s="2">
        <v>2021</v>
      </c>
      <c r="B94" s="2">
        <v>9</v>
      </c>
      <c r="C94" s="14">
        <v>965756.50000000012</v>
      </c>
      <c r="D94" s="14">
        <v>965756.50000000012</v>
      </c>
      <c r="E94" s="14">
        <v>76152</v>
      </c>
      <c r="F94" s="14">
        <v>2926593.9000000008</v>
      </c>
      <c r="G94" s="14">
        <v>2926593.9000000008</v>
      </c>
      <c r="H94" s="14">
        <v>4377</v>
      </c>
    </row>
    <row r="95" spans="1:8" x14ac:dyDescent="0.2">
      <c r="A95" s="2">
        <v>2021</v>
      </c>
      <c r="B95" s="2">
        <v>10</v>
      </c>
      <c r="C95" s="14">
        <v>932978.80000000016</v>
      </c>
      <c r="D95" s="14">
        <v>950281.31695649878</v>
      </c>
      <c r="E95" s="14">
        <v>76406</v>
      </c>
      <c r="F95" s="14">
        <v>2763503.6</v>
      </c>
      <c r="G95" s="14">
        <v>2766385.347201983</v>
      </c>
      <c r="H95" s="14">
        <v>4386</v>
      </c>
    </row>
    <row r="96" spans="1:8" x14ac:dyDescent="0.2">
      <c r="A96" s="2">
        <v>2021</v>
      </c>
      <c r="B96" s="2">
        <v>11</v>
      </c>
      <c r="C96" s="14">
        <v>1163341.8999999999</v>
      </c>
      <c r="D96" s="14">
        <v>1212893.043280958</v>
      </c>
      <c r="E96" s="14">
        <v>76652</v>
      </c>
      <c r="F96" s="14">
        <v>2962950.3000000003</v>
      </c>
      <c r="G96" s="14">
        <v>2971212.7670389321</v>
      </c>
      <c r="H96" s="14">
        <v>4399</v>
      </c>
    </row>
    <row r="97" spans="1:8" x14ac:dyDescent="0.2">
      <c r="A97" s="2">
        <v>2021</v>
      </c>
      <c r="B97" s="2">
        <v>12</v>
      </c>
      <c r="C97" s="14">
        <v>1711337</v>
      </c>
      <c r="D97" s="14">
        <v>1950434.0274085517</v>
      </c>
      <c r="E97" s="14">
        <v>76769</v>
      </c>
      <c r="F97" s="14">
        <v>3533458.9</v>
      </c>
      <c r="G97" s="14">
        <v>3573366.454816537</v>
      </c>
      <c r="H97" s="14">
        <v>4406</v>
      </c>
    </row>
    <row r="98" spans="1:8" x14ac:dyDescent="0.2">
      <c r="A98" s="2">
        <v>2022</v>
      </c>
      <c r="B98" s="2">
        <v>1</v>
      </c>
      <c r="C98" s="14">
        <v>2051898.8000000003</v>
      </c>
      <c r="D98" s="14">
        <v>2847897.9825144191</v>
      </c>
      <c r="E98" s="14">
        <v>76976</v>
      </c>
      <c r="F98" s="14">
        <v>3717889.2</v>
      </c>
      <c r="G98" s="14">
        <v>3850934.7205455289</v>
      </c>
      <c r="H98" s="14">
        <v>4421</v>
      </c>
    </row>
    <row r="99" spans="1:8" x14ac:dyDescent="0.2">
      <c r="A99" s="2">
        <v>2022</v>
      </c>
      <c r="B99" s="2">
        <v>2</v>
      </c>
      <c r="C99" s="14">
        <v>2699751.7</v>
      </c>
      <c r="D99" s="14">
        <v>2721124.9209071207</v>
      </c>
      <c r="E99" s="14">
        <v>77239</v>
      </c>
      <c r="F99" s="14">
        <v>3399324.7</v>
      </c>
      <c r="G99" s="14">
        <v>3402891.6224537692</v>
      </c>
      <c r="H99" s="14">
        <v>4426</v>
      </c>
    </row>
    <row r="100" spans="1:8" x14ac:dyDescent="0.2">
      <c r="A100" s="2">
        <v>2022</v>
      </c>
      <c r="B100" s="2">
        <v>3</v>
      </c>
      <c r="C100" s="14">
        <v>1611189.6</v>
      </c>
      <c r="D100" s="14">
        <v>2221253.3293217765</v>
      </c>
      <c r="E100" s="14">
        <v>77403</v>
      </c>
      <c r="F100" s="14">
        <v>3455780.4</v>
      </c>
      <c r="G100" s="14">
        <v>3557242.1663056286</v>
      </c>
      <c r="H100" s="14">
        <v>4417</v>
      </c>
    </row>
    <row r="101" spans="1:8" x14ac:dyDescent="0.2">
      <c r="A101" s="2">
        <v>2022</v>
      </c>
      <c r="B101" s="2">
        <v>4</v>
      </c>
      <c r="C101" s="14">
        <v>1345579.6</v>
      </c>
      <c r="D101" s="14">
        <v>1731256.2650119506</v>
      </c>
      <c r="E101" s="14">
        <v>77644</v>
      </c>
      <c r="F101" s="14">
        <v>3271690</v>
      </c>
      <c r="G101" s="14">
        <v>3335898.3119457406</v>
      </c>
      <c r="H101" s="14">
        <v>4435</v>
      </c>
    </row>
    <row r="102" spans="1:8" x14ac:dyDescent="0.2">
      <c r="A102" s="2">
        <v>2022</v>
      </c>
      <c r="B102" s="2">
        <v>5</v>
      </c>
      <c r="C102" s="14">
        <v>1139910.2</v>
      </c>
      <c r="D102" s="14">
        <v>1282957.1408151782</v>
      </c>
      <c r="E102" s="14">
        <v>77784</v>
      </c>
      <c r="F102" s="14">
        <v>3128518.8000000003</v>
      </c>
      <c r="G102" s="14">
        <v>3152495.2236605594</v>
      </c>
      <c r="H102" s="14">
        <v>4471</v>
      </c>
    </row>
    <row r="103" spans="1:8" x14ac:dyDescent="0.2">
      <c r="A103" s="2">
        <v>2022</v>
      </c>
      <c r="B103" s="2">
        <v>6</v>
      </c>
      <c r="C103" s="14">
        <v>1000000</v>
      </c>
      <c r="D103" s="14">
        <v>1019201.5373723069</v>
      </c>
      <c r="E103" s="14">
        <v>77914</v>
      </c>
      <c r="F103" s="14">
        <v>2964079.3</v>
      </c>
      <c r="G103" s="14">
        <v>2967302.1321818591</v>
      </c>
      <c r="H103" s="14">
        <v>4480</v>
      </c>
    </row>
    <row r="104" spans="1:8" x14ac:dyDescent="0.2">
      <c r="A104" s="2">
        <v>2022</v>
      </c>
      <c r="B104" s="2">
        <v>7</v>
      </c>
      <c r="C104" s="14">
        <v>817084</v>
      </c>
      <c r="D104" s="14">
        <v>817192.67596518132</v>
      </c>
      <c r="E104" s="14">
        <v>78002</v>
      </c>
      <c r="F104" s="14">
        <v>2575548.4</v>
      </c>
      <c r="G104" s="14">
        <v>2575566.684678406</v>
      </c>
      <c r="H104" s="14">
        <v>4496</v>
      </c>
    </row>
    <row r="105" spans="1:8" x14ac:dyDescent="0.2">
      <c r="A105" s="2">
        <v>2022</v>
      </c>
      <c r="B105" s="2">
        <v>8</v>
      </c>
      <c r="C105" s="14">
        <v>886194.1</v>
      </c>
      <c r="D105" s="14">
        <v>886194.1</v>
      </c>
      <c r="E105" s="14">
        <v>78229</v>
      </c>
      <c r="F105" s="14">
        <v>2930567.3</v>
      </c>
      <c r="G105" s="14">
        <v>2930567.3</v>
      </c>
      <c r="H105" s="14">
        <v>4504</v>
      </c>
    </row>
    <row r="106" spans="1:8" x14ac:dyDescent="0.2">
      <c r="A106" s="2">
        <v>2022</v>
      </c>
      <c r="B106" s="2">
        <v>9</v>
      </c>
      <c r="C106" s="14">
        <v>882916.40000000026</v>
      </c>
      <c r="D106" s="14">
        <v>882931.99848209077</v>
      </c>
      <c r="E106" s="14">
        <v>78354</v>
      </c>
      <c r="F106" s="14">
        <v>2710449.1</v>
      </c>
      <c r="G106" s="14">
        <v>2710451.7195489719</v>
      </c>
      <c r="H106" s="14">
        <v>4509</v>
      </c>
    </row>
    <row r="107" spans="1:8" x14ac:dyDescent="0.2">
      <c r="A107" s="2">
        <v>2022</v>
      </c>
      <c r="B107" s="2">
        <v>10</v>
      </c>
      <c r="C107" s="14">
        <v>1097780.8999999999</v>
      </c>
      <c r="D107" s="14">
        <v>1030149.0184438203</v>
      </c>
      <c r="E107" s="14">
        <v>78532</v>
      </c>
      <c r="F107" s="14">
        <v>2885075.3</v>
      </c>
      <c r="G107" s="14">
        <v>2873716.5699308249</v>
      </c>
      <c r="H107" s="14">
        <v>4520</v>
      </c>
    </row>
    <row r="108" spans="1:8" x14ac:dyDescent="0.2">
      <c r="A108" s="2">
        <v>2022</v>
      </c>
      <c r="B108" s="2">
        <v>11</v>
      </c>
      <c r="C108" s="14">
        <v>1190221.9000000004</v>
      </c>
      <c r="D108" s="14">
        <v>1242448.7375813222</v>
      </c>
      <c r="E108" s="14">
        <v>78647</v>
      </c>
      <c r="F108" s="14">
        <v>3163453.3</v>
      </c>
      <c r="G108" s="14">
        <v>3172253.3914384861</v>
      </c>
      <c r="H108" s="14">
        <v>4542</v>
      </c>
    </row>
    <row r="109" spans="1:8" x14ac:dyDescent="0.2">
      <c r="A109" s="2">
        <v>2022</v>
      </c>
      <c r="B109" s="2">
        <v>12</v>
      </c>
      <c r="C109" s="14">
        <v>1408222.8</v>
      </c>
      <c r="D109" s="14">
        <v>1854231.3795940294</v>
      </c>
      <c r="E109" s="14">
        <v>78848</v>
      </c>
      <c r="F109" s="14">
        <v>3308360.9</v>
      </c>
      <c r="G109" s="14">
        <v>3383310.2835148172</v>
      </c>
      <c r="H109" s="14">
        <v>4542</v>
      </c>
    </row>
    <row r="110" spans="1:8" x14ac:dyDescent="0.2">
      <c r="A110" s="2">
        <v>2023</v>
      </c>
      <c r="B110" s="2">
        <v>1</v>
      </c>
      <c r="C110" s="14">
        <v>2563172.6777053261</v>
      </c>
      <c r="D110" s="14">
        <v>2563172.6777053261</v>
      </c>
      <c r="E110" s="14">
        <v>79137.278385217811</v>
      </c>
      <c r="F110" s="14">
        <v>3632064.9626165614</v>
      </c>
      <c r="G110" s="14">
        <v>3632064.9626165614</v>
      </c>
      <c r="H110" s="14">
        <v>4551.0323373516585</v>
      </c>
    </row>
    <row r="111" spans="1:8" x14ac:dyDescent="0.2">
      <c r="A111" s="2">
        <v>2023</v>
      </c>
      <c r="B111" s="2">
        <v>2</v>
      </c>
      <c r="C111" s="14">
        <v>2549681.2084083464</v>
      </c>
      <c r="D111" s="14">
        <v>2549681.2084083464</v>
      </c>
      <c r="E111" s="14">
        <v>79326.801337752462</v>
      </c>
      <c r="F111" s="14">
        <v>3723996.5473503289</v>
      </c>
      <c r="G111" s="14">
        <v>3723996.5473503289</v>
      </c>
      <c r="H111" s="14">
        <v>4561.3291811116169</v>
      </c>
    </row>
    <row r="112" spans="1:8" x14ac:dyDescent="0.2">
      <c r="A112" s="2">
        <v>2023</v>
      </c>
      <c r="B112" s="2">
        <v>3</v>
      </c>
      <c r="C112" s="14">
        <v>2019684.5173529559</v>
      </c>
      <c r="D112" s="14">
        <v>2019684.5173529559</v>
      </c>
      <c r="E112" s="14">
        <v>79516.389202319566</v>
      </c>
      <c r="F112" s="14">
        <v>3579680.5321862283</v>
      </c>
      <c r="G112" s="14">
        <v>3579680.5321862283</v>
      </c>
      <c r="H112" s="14">
        <v>4571.6683508582473</v>
      </c>
    </row>
    <row r="113" spans="1:8" x14ac:dyDescent="0.2">
      <c r="A113" s="2">
        <v>2023</v>
      </c>
      <c r="B113" s="2">
        <v>4</v>
      </c>
      <c r="C113" s="14">
        <v>1543147.6794666699</v>
      </c>
      <c r="D113" s="14">
        <v>1543147.6794666699</v>
      </c>
      <c r="E113" s="14">
        <v>79706.035152995304</v>
      </c>
      <c r="F113" s="14">
        <v>3473658.2741805748</v>
      </c>
      <c r="G113" s="14">
        <v>3473658.2741805748</v>
      </c>
      <c r="H113" s="14">
        <v>4582.0367815918971</v>
      </c>
    </row>
    <row r="114" spans="1:8" x14ac:dyDescent="0.2">
      <c r="A114" s="2">
        <v>2023</v>
      </c>
      <c r="B114" s="2">
        <v>5</v>
      </c>
      <c r="C114" s="14">
        <v>1266883.3007522938</v>
      </c>
      <c r="D114" s="14">
        <v>1266883.3007522938</v>
      </c>
      <c r="E114" s="14">
        <v>79895.733081646264</v>
      </c>
      <c r="F114" s="14">
        <v>3199619.8773219702</v>
      </c>
      <c r="G114" s="14">
        <v>3199619.8773219702</v>
      </c>
      <c r="H114" s="14">
        <v>4592.4255625027381</v>
      </c>
    </row>
    <row r="115" spans="1:8" x14ac:dyDescent="0.2">
      <c r="A115" s="2">
        <v>2023</v>
      </c>
      <c r="B115" s="2">
        <v>6</v>
      </c>
      <c r="C115" s="14">
        <v>1088049.29752457</v>
      </c>
      <c r="D115" s="14">
        <v>1088049.29752457</v>
      </c>
      <c r="E115" s="14">
        <v>80085.477522449102</v>
      </c>
      <c r="F115" s="14">
        <v>3005473.3598775882</v>
      </c>
      <c r="G115" s="14">
        <v>3005473.3598775882</v>
      </c>
      <c r="H115" s="14">
        <v>4602.8286027487275</v>
      </c>
    </row>
    <row r="116" spans="1:8" x14ac:dyDescent="0.2">
      <c r="A116" s="2">
        <v>2023</v>
      </c>
      <c r="B116" s="2">
        <v>7</v>
      </c>
      <c r="C116" s="14">
        <v>926213.55285232619</v>
      </c>
      <c r="D116" s="14">
        <v>926213.55285232619</v>
      </c>
      <c r="E116" s="14">
        <v>80275.263584347573</v>
      </c>
      <c r="F116" s="14">
        <v>2967581.0836549606</v>
      </c>
      <c r="G116" s="14">
        <v>2967581.0836549606</v>
      </c>
      <c r="H116" s="14">
        <v>4613.2417271765635</v>
      </c>
    </row>
    <row r="117" spans="1:8" x14ac:dyDescent="0.2">
      <c r="A117" s="2">
        <v>2023</v>
      </c>
      <c r="B117" s="2">
        <v>8</v>
      </c>
      <c r="C117" s="14">
        <v>899792.20909748692</v>
      </c>
      <c r="D117" s="14">
        <v>899792.20909748692</v>
      </c>
      <c r="E117" s="14">
        <v>80464.126634687811</v>
      </c>
      <c r="F117" s="14">
        <v>2893522.8946433645</v>
      </c>
      <c r="G117" s="14">
        <v>2893522.8946433645</v>
      </c>
      <c r="H117" s="14">
        <v>4622.8037619049555</v>
      </c>
    </row>
    <row r="118" spans="1:8" x14ac:dyDescent="0.2">
      <c r="A118" s="2">
        <v>2023</v>
      </c>
      <c r="B118" s="2">
        <v>9</v>
      </c>
      <c r="C118" s="14">
        <v>987320.25293168984</v>
      </c>
      <c r="D118" s="14">
        <v>987320.25293168984</v>
      </c>
      <c r="E118" s="14">
        <v>80653.023012905716</v>
      </c>
      <c r="F118" s="14">
        <v>3118576.0794060221</v>
      </c>
      <c r="G118" s="14">
        <v>3118576.0794060221</v>
      </c>
      <c r="H118" s="14">
        <v>4632.3710227536067</v>
      </c>
    </row>
    <row r="119" spans="1:8" x14ac:dyDescent="0.2">
      <c r="A119" s="2">
        <v>2023</v>
      </c>
      <c r="B119" s="2">
        <v>10</v>
      </c>
      <c r="C119" s="14">
        <v>976132.4887775511</v>
      </c>
      <c r="D119" s="14">
        <v>976132.4887775511</v>
      </c>
      <c r="E119" s="14">
        <v>80841.949214357446</v>
      </c>
      <c r="F119" s="14">
        <v>2898472.0904328241</v>
      </c>
      <c r="G119" s="14">
        <v>2898472.0904328241</v>
      </c>
      <c r="H119" s="14">
        <v>4641.9421290495065</v>
      </c>
    </row>
    <row r="120" spans="1:8" x14ac:dyDescent="0.2">
      <c r="A120" s="2">
        <v>2023</v>
      </c>
      <c r="B120" s="2">
        <v>11</v>
      </c>
      <c r="C120" s="14">
        <v>1358577.4096371552</v>
      </c>
      <c r="D120" s="14">
        <v>1358577.4096371552</v>
      </c>
      <c r="E120" s="14">
        <v>81030.902102935288</v>
      </c>
      <c r="F120" s="14">
        <v>3283388.6581067997</v>
      </c>
      <c r="G120" s="14">
        <v>3283388.6581067997</v>
      </c>
      <c r="H120" s="14">
        <v>4651.5161135579892</v>
      </c>
    </row>
    <row r="121" spans="1:8" x14ac:dyDescent="0.2">
      <c r="A121" s="2">
        <v>2023</v>
      </c>
      <c r="B121" s="2">
        <v>12</v>
      </c>
      <c r="C121" s="14">
        <v>1995638.1945765386</v>
      </c>
      <c r="D121" s="14">
        <v>1995638.1945765386</v>
      </c>
      <c r="E121" s="14">
        <v>81219.878872313828</v>
      </c>
      <c r="F121" s="14">
        <v>3646570.3175646882</v>
      </c>
      <c r="G121" s="14">
        <v>3646570.3175646882</v>
      </c>
      <c r="H121" s="14">
        <v>4661.0922924255665</v>
      </c>
    </row>
    <row r="122" spans="1:8" x14ac:dyDescent="0.2">
      <c r="A122" s="2">
        <v>2024</v>
      </c>
      <c r="B122" s="2">
        <v>1</v>
      </c>
      <c r="C122" s="14">
        <v>2588109.1919356454</v>
      </c>
      <c r="D122" s="14">
        <v>2588109.1919356454</v>
      </c>
      <c r="E122" s="14">
        <v>81408.877011270961</v>
      </c>
      <c r="F122" s="14">
        <v>3853876.4509223988</v>
      </c>
      <c r="G122" s="14">
        <v>3853876.4509223988</v>
      </c>
      <c r="H122" s="14">
        <v>4670.6701767442992</v>
      </c>
    </row>
    <row r="123" spans="1:8" x14ac:dyDescent="0.2">
      <c r="A123" s="2">
        <v>2024</v>
      </c>
      <c r="B123" s="2">
        <v>2</v>
      </c>
      <c r="C123" s="14">
        <v>2574988.0601763134</v>
      </c>
      <c r="D123" s="14">
        <v>2574988.0601763134</v>
      </c>
      <c r="E123" s="14">
        <v>81597.894272656064</v>
      </c>
      <c r="F123" s="14">
        <v>3942959.1908851285</v>
      </c>
      <c r="G123" s="14">
        <v>3942959.1908851285</v>
      </c>
      <c r="H123" s="14">
        <v>4680.2494123413289</v>
      </c>
    </row>
    <row r="124" spans="1:8" x14ac:dyDescent="0.2">
      <c r="A124" s="2">
        <v>2024</v>
      </c>
      <c r="B124" s="2">
        <v>3</v>
      </c>
      <c r="C124" s="14">
        <v>2036321.3146029592</v>
      </c>
      <c r="D124" s="14">
        <v>2036321.3146029592</v>
      </c>
      <c r="E124" s="14">
        <v>81786.928645621068</v>
      </c>
      <c r="F124" s="14">
        <v>3791650.1845790627</v>
      </c>
      <c r="G124" s="14">
        <v>3791650.1845790627</v>
      </c>
      <c r="H124" s="14">
        <v>4689.829738717026</v>
      </c>
    </row>
    <row r="125" spans="1:8" x14ac:dyDescent="0.2">
      <c r="A125" s="2">
        <v>2024</v>
      </c>
      <c r="B125" s="2">
        <v>4</v>
      </c>
      <c r="C125" s="14">
        <v>1553031.4387014958</v>
      </c>
      <c r="D125" s="14">
        <v>1553031.4387014958</v>
      </c>
      <c r="E125" s="14">
        <v>81975.978330771613</v>
      </c>
      <c r="F125" s="14">
        <v>3680445.4941044059</v>
      </c>
      <c r="G125" s="14">
        <v>3680445.4941044059</v>
      </c>
      <c r="H125" s="14">
        <v>4699.410960981284</v>
      </c>
    </row>
    <row r="126" spans="1:8" x14ac:dyDescent="0.2">
      <c r="A126" s="2">
        <v>2024</v>
      </c>
      <c r="B126" s="2">
        <v>5</v>
      </c>
      <c r="C126" s="14">
        <v>1274328.595521451</v>
      </c>
      <c r="D126" s="14">
        <v>1274328.595521451</v>
      </c>
      <c r="E126" s="14">
        <v>82165.041717931512</v>
      </c>
      <c r="F126" s="14">
        <v>3396326.5957483556</v>
      </c>
      <c r="G126" s="14">
        <v>3396326.5957483556</v>
      </c>
      <c r="H126" s="14">
        <v>4708.992930619489</v>
      </c>
    </row>
    <row r="127" spans="1:8" x14ac:dyDescent="0.2">
      <c r="A127" s="2">
        <v>2024</v>
      </c>
      <c r="B127" s="2">
        <v>6</v>
      </c>
      <c r="C127" s="14">
        <v>1092860.4699184841</v>
      </c>
      <c r="D127" s="14">
        <v>1092860.4699184841</v>
      </c>
      <c r="E127" s="14">
        <v>82354.11736624506</v>
      </c>
      <c r="F127" s="14">
        <v>3194512.1388411471</v>
      </c>
      <c r="G127" s="14">
        <v>3194512.1388411471</v>
      </c>
      <c r="H127" s="14">
        <v>4718.5755322622563</v>
      </c>
    </row>
    <row r="128" spans="1:8" x14ac:dyDescent="0.2">
      <c r="A128" s="2">
        <v>2024</v>
      </c>
      <c r="B128" s="2">
        <v>7</v>
      </c>
      <c r="C128" s="14">
        <v>927544.21027845517</v>
      </c>
      <c r="D128" s="14">
        <v>927544.21027845517</v>
      </c>
      <c r="E128" s="14">
        <v>82543.203986371896</v>
      </c>
      <c r="F128" s="14">
        <v>3152297.3807432614</v>
      </c>
      <c r="G128" s="14">
        <v>3152297.3807432614</v>
      </c>
      <c r="H128" s="14">
        <v>4728.1586745426257</v>
      </c>
    </row>
    <row r="129" spans="1:8" x14ac:dyDescent="0.2">
      <c r="A129" s="2">
        <v>2024</v>
      </c>
      <c r="B129" s="2">
        <v>8</v>
      </c>
      <c r="C129" s="14">
        <v>901186.73172647879</v>
      </c>
      <c r="D129" s="14">
        <v>901186.73172647879</v>
      </c>
      <c r="E129" s="14">
        <v>82732.312917375268</v>
      </c>
      <c r="F129" s="14">
        <v>3073105.0089772078</v>
      </c>
      <c r="G129" s="14">
        <v>3073105.0089772078</v>
      </c>
      <c r="H129" s="14">
        <v>4737.3883973172378</v>
      </c>
    </row>
    <row r="130" spans="1:8" x14ac:dyDescent="0.2">
      <c r="A130" s="2">
        <v>2024</v>
      </c>
      <c r="B130" s="2">
        <v>9</v>
      </c>
      <c r="C130" s="14">
        <v>991510.06123216928</v>
      </c>
      <c r="D130" s="14">
        <v>991510.06123216928</v>
      </c>
      <c r="E130" s="14">
        <v>82921.430634001561</v>
      </c>
      <c r="F130" s="14">
        <v>3302014.8575390582</v>
      </c>
      <c r="G130" s="14">
        <v>3302014.8575390582</v>
      </c>
      <c r="H130" s="14">
        <v>4746.6185264862261</v>
      </c>
    </row>
    <row r="131" spans="1:8" x14ac:dyDescent="0.2">
      <c r="A131" s="2">
        <v>2024</v>
      </c>
      <c r="B131" s="2">
        <v>10</v>
      </c>
      <c r="C131" s="14">
        <v>980514.35191997839</v>
      </c>
      <c r="D131" s="14">
        <v>980514.35191997839</v>
      </c>
      <c r="E131" s="14">
        <v>83110.5562123852</v>
      </c>
      <c r="F131" s="14">
        <v>3072659.5199201959</v>
      </c>
      <c r="G131" s="14">
        <v>3072659.5199201959</v>
      </c>
      <c r="H131" s="14">
        <v>4755.8490115778877</v>
      </c>
    </row>
    <row r="132" spans="1:8" x14ac:dyDescent="0.2">
      <c r="A132" s="2">
        <v>2024</v>
      </c>
      <c r="B132" s="2">
        <v>11</v>
      </c>
      <c r="C132" s="14">
        <v>1371133.4176414628</v>
      </c>
      <c r="D132" s="14">
        <v>1371133.4176414628</v>
      </c>
      <c r="E132" s="14">
        <v>83299.68882581107</v>
      </c>
      <c r="F132" s="14">
        <v>3463763.1512934268</v>
      </c>
      <c r="G132" s="14">
        <v>3463763.1512934268</v>
      </c>
      <c r="H132" s="14">
        <v>4765.0798099250533</v>
      </c>
    </row>
    <row r="133" spans="1:8" x14ac:dyDescent="0.2">
      <c r="A133" s="2">
        <v>2024</v>
      </c>
      <c r="B133" s="2">
        <v>12</v>
      </c>
      <c r="C133" s="14">
        <v>2018984.5486019703</v>
      </c>
      <c r="D133" s="14">
        <v>2018984.5486019703</v>
      </c>
      <c r="E133" s="14">
        <v>83488.827734498598</v>
      </c>
      <c r="F133" s="14">
        <v>3832907.1135330861</v>
      </c>
      <c r="G133" s="14">
        <v>3832907.1135330861</v>
      </c>
      <c r="H133" s="14">
        <v>4774.3108850384278</v>
      </c>
    </row>
    <row r="134" spans="1:8" x14ac:dyDescent="0.2">
      <c r="A134" s="2">
        <v>2025</v>
      </c>
      <c r="B134" s="2">
        <v>1</v>
      </c>
      <c r="C134" s="14">
        <v>2619774.4914766341</v>
      </c>
      <c r="D134" s="14">
        <v>2619774.4914766341</v>
      </c>
      <c r="E134" s="14">
        <v>83677.972276459899</v>
      </c>
      <c r="F134" s="14">
        <v>4025191.5583927534</v>
      </c>
      <c r="G134" s="14">
        <v>4025191.5583927534</v>
      </c>
      <c r="H134" s="14">
        <v>4783.5422054110986</v>
      </c>
    </row>
    <row r="135" spans="1:8" x14ac:dyDescent="0.2">
      <c r="A135" s="2">
        <v>2025</v>
      </c>
      <c r="B135" s="2">
        <v>2</v>
      </c>
      <c r="C135" s="14">
        <v>2606108.1463943324</v>
      </c>
      <c r="D135" s="14">
        <v>2606108.1463943324</v>
      </c>
      <c r="E135" s="14">
        <v>83867.121859319494</v>
      </c>
      <c r="F135" s="14">
        <v>4111515.6593154315</v>
      </c>
      <c r="G135" s="14">
        <v>4111515.6593154315</v>
      </c>
      <c r="H135" s="14">
        <v>4792.7737436249536</v>
      </c>
    </row>
    <row r="136" spans="1:8" x14ac:dyDescent="0.2">
      <c r="A136" s="2">
        <v>2025</v>
      </c>
      <c r="B136" s="2">
        <v>3</v>
      </c>
      <c r="C136" s="14">
        <v>2057674.5785329414</v>
      </c>
      <c r="D136" s="14">
        <v>2057674.5785329414</v>
      </c>
      <c r="E136" s="14">
        <v>84056.275952994067</v>
      </c>
      <c r="F136" s="14">
        <v>3953850.0024592751</v>
      </c>
      <c r="G136" s="14">
        <v>3953850.0024592751</v>
      </c>
      <c r="H136" s="14">
        <v>4802.005475670373</v>
      </c>
    </row>
    <row r="137" spans="1:8" x14ac:dyDescent="0.2">
      <c r="A137" s="2">
        <v>2025</v>
      </c>
      <c r="B137" s="2">
        <v>4</v>
      </c>
      <c r="C137" s="14">
        <v>1567007.8143802888</v>
      </c>
      <c r="D137" s="14">
        <v>1567007.8143802888</v>
      </c>
      <c r="E137" s="14">
        <v>84245.434083141925</v>
      </c>
      <c r="F137" s="14">
        <v>3838073.7160330256</v>
      </c>
      <c r="G137" s="14">
        <v>3838073.7160330256</v>
      </c>
      <c r="H137" s="14">
        <v>4811.2373804182462</v>
      </c>
    </row>
    <row r="138" spans="1:8" x14ac:dyDescent="0.2">
      <c r="A138" s="2">
        <v>2025</v>
      </c>
      <c r="B138" s="2">
        <v>5</v>
      </c>
      <c r="C138" s="14">
        <v>1285478.5179865186</v>
      </c>
      <c r="D138" s="14">
        <v>1285478.5179865186</v>
      </c>
      <c r="E138" s="14">
        <v>84434.595825301571</v>
      </c>
      <c r="F138" s="14">
        <v>3544565.3720457237</v>
      </c>
      <c r="G138" s="14">
        <v>3544565.3720457237</v>
      </c>
      <c r="H138" s="14">
        <v>4820.4694392022593</v>
      </c>
    </row>
    <row r="139" spans="1:8" x14ac:dyDescent="0.2">
      <c r="A139" s="2">
        <v>2025</v>
      </c>
      <c r="B139" s="2">
        <v>6</v>
      </c>
      <c r="C139" s="14">
        <v>1101195.2248678191</v>
      </c>
      <c r="D139" s="14">
        <v>1101195.2248678191</v>
      </c>
      <c r="E139" s="14">
        <v>84623.76079964645</v>
      </c>
      <c r="F139" s="14">
        <v>3335602.3602425605</v>
      </c>
      <c r="G139" s="14">
        <v>3335602.3602425605</v>
      </c>
      <c r="H139" s="14">
        <v>4829.7016354821453</v>
      </c>
    </row>
    <row r="140" spans="1:8" x14ac:dyDescent="0.2">
      <c r="A140" s="2">
        <v>2025</v>
      </c>
      <c r="B140" s="2">
        <v>7</v>
      </c>
      <c r="C140" s="14">
        <v>932552.8015612812</v>
      </c>
      <c r="D140" s="14">
        <v>932552.8015612812</v>
      </c>
      <c r="E140" s="14">
        <v>84812.928666291104</v>
      </c>
      <c r="F140" s="14">
        <v>3289359.7257467131</v>
      </c>
      <c r="G140" s="14">
        <v>3289359.7257467131</v>
      </c>
      <c r="H140" s="14">
        <v>4838.9339545674538</v>
      </c>
    </row>
    <row r="141" spans="1:8" x14ac:dyDescent="0.2">
      <c r="A141" s="2">
        <v>2025</v>
      </c>
      <c r="B141" s="2">
        <v>8</v>
      </c>
      <c r="C141" s="14">
        <v>906153.7091191028</v>
      </c>
      <c r="D141" s="14">
        <v>906153.7091191028</v>
      </c>
      <c r="E141" s="14">
        <v>85002.356623937652</v>
      </c>
      <c r="F141" s="14">
        <v>3205068.0051002409</v>
      </c>
      <c r="G141" s="14">
        <v>3205068.0051002409</v>
      </c>
      <c r="H141" s="14">
        <v>4847.8495146927962</v>
      </c>
    </row>
    <row r="142" spans="1:8" x14ac:dyDescent="0.2">
      <c r="A142" s="2">
        <v>2025</v>
      </c>
      <c r="B142" s="2">
        <v>9</v>
      </c>
      <c r="C142" s="14">
        <v>998737.22515973647</v>
      </c>
      <c r="D142" s="14">
        <v>998737.22515973647</v>
      </c>
      <c r="E142" s="14">
        <v>85191.786897578379</v>
      </c>
      <c r="F142" s="14">
        <v>3437365.0596593977</v>
      </c>
      <c r="G142" s="14">
        <v>3437365.0596593977</v>
      </c>
      <c r="H142" s="14">
        <v>4856.7651729070931</v>
      </c>
    </row>
    <row r="143" spans="1:8" x14ac:dyDescent="0.2">
      <c r="A143" s="2">
        <v>2025</v>
      </c>
      <c r="B143" s="2">
        <v>10</v>
      </c>
      <c r="C143" s="14">
        <v>987383.33313572488</v>
      </c>
      <c r="D143" s="14">
        <v>987383.33313572488</v>
      </c>
      <c r="E143" s="14">
        <v>85381.219243671367</v>
      </c>
      <c r="F143" s="14">
        <v>3199083.8249404845</v>
      </c>
      <c r="G143" s="14">
        <v>3199083.8249404845</v>
      </c>
      <c r="H143" s="14">
        <v>4865.6809188236311</v>
      </c>
    </row>
    <row r="144" spans="1:8" x14ac:dyDescent="0.2">
      <c r="A144" s="2">
        <v>2025</v>
      </c>
      <c r="B144" s="2">
        <v>11</v>
      </c>
      <c r="C144" s="14">
        <v>1385461.7048625643</v>
      </c>
      <c r="D144" s="14">
        <v>1385461.7048625643</v>
      </c>
      <c r="E144" s="14">
        <v>85570.653444284704</v>
      </c>
      <c r="F144" s="14">
        <v>3595885.9386119386</v>
      </c>
      <c r="G144" s="14">
        <v>3595885.9386119386</v>
      </c>
      <c r="H144" s="14">
        <v>4874.5967431711733</v>
      </c>
    </row>
    <row r="145" spans="1:8" x14ac:dyDescent="0.2">
      <c r="A145" s="2">
        <v>2025</v>
      </c>
      <c r="B145" s="2">
        <v>12</v>
      </c>
      <c r="C145" s="14">
        <v>2041801.0094505732</v>
      </c>
      <c r="D145" s="14">
        <v>2041801.0094505732</v>
      </c>
      <c r="E145" s="14">
        <v>85760.089304403577</v>
      </c>
      <c r="F145" s="14">
        <v>3965071.8244831855</v>
      </c>
      <c r="G145" s="14">
        <v>3965071.8244831855</v>
      </c>
      <c r="H145" s="14">
        <v>4883.5126376691578</v>
      </c>
    </row>
    <row r="146" spans="1:8" x14ac:dyDescent="0.2">
      <c r="A146" s="2">
        <v>2026</v>
      </c>
      <c r="B146" s="2">
        <v>1</v>
      </c>
      <c r="C146" s="14">
        <v>2657142.241244657</v>
      </c>
      <c r="D146" s="14">
        <v>2657142.241244657</v>
      </c>
      <c r="E146" s="14">
        <v>85949.526649520019</v>
      </c>
      <c r="F146" s="14">
        <v>4164173.682871276</v>
      </c>
      <c r="G146" s="14">
        <v>4164173.682871276</v>
      </c>
      <c r="H146" s="14">
        <v>4892.4285949184332</v>
      </c>
    </row>
    <row r="147" spans="1:8" x14ac:dyDescent="0.2">
      <c r="A147" s="2">
        <v>2026</v>
      </c>
      <c r="B147" s="2">
        <v>2</v>
      </c>
      <c r="C147" s="14">
        <v>2642632.0418260363</v>
      </c>
      <c r="D147" s="14">
        <v>2642632.0418260363</v>
      </c>
      <c r="E147" s="14">
        <v>86138.965323476921</v>
      </c>
      <c r="F147" s="14">
        <v>4250031.3693800969</v>
      </c>
      <c r="G147" s="14">
        <v>4250031.3693800969</v>
      </c>
      <c r="H147" s="14">
        <v>4901.3446083051449</v>
      </c>
    </row>
    <row r="148" spans="1:8" x14ac:dyDescent="0.2">
      <c r="A148" s="2">
        <v>2026</v>
      </c>
      <c r="B148" s="2">
        <v>3</v>
      </c>
      <c r="C148" s="14">
        <v>2084835.0518431463</v>
      </c>
      <c r="D148" s="14">
        <v>2084835.0518431463</v>
      </c>
      <c r="E148" s="14">
        <v>86328.405186538017</v>
      </c>
      <c r="F148" s="14">
        <v>4087864.5299820453</v>
      </c>
      <c r="G148" s="14">
        <v>4087864.5299820453</v>
      </c>
      <c r="H148" s="14">
        <v>4910.260671915813</v>
      </c>
    </row>
    <row r="149" spans="1:8" x14ac:dyDescent="0.2">
      <c r="A149" s="2">
        <v>2026</v>
      </c>
      <c r="B149" s="2">
        <v>4</v>
      </c>
      <c r="C149" s="14">
        <v>1587203.7139147846</v>
      </c>
      <c r="D149" s="14">
        <v>1587203.7139147846</v>
      </c>
      <c r="E149" s="14">
        <v>86517.846113661246</v>
      </c>
      <c r="F149" s="14">
        <v>3968814.4799295752</v>
      </c>
      <c r="G149" s="14">
        <v>3968814.4799295752</v>
      </c>
      <c r="H149" s="14">
        <v>4919.1767804621149</v>
      </c>
    </row>
    <row r="150" spans="1:8" x14ac:dyDescent="0.2">
      <c r="A150" s="2">
        <v>2026</v>
      </c>
      <c r="B150" s="2">
        <v>5</v>
      </c>
      <c r="C150" s="14">
        <v>1303198.3904394072</v>
      </c>
      <c r="D150" s="14">
        <v>1303198.3904394072</v>
      </c>
      <c r="E150" s="14">
        <v>86707.287992953527</v>
      </c>
      <c r="F150" s="14">
        <v>3667856.2512936653</v>
      </c>
      <c r="G150" s="14">
        <v>3667856.2512936653</v>
      </c>
      <c r="H150" s="14">
        <v>4928.0929292140654</v>
      </c>
    </row>
    <row r="151" spans="1:8" x14ac:dyDescent="0.2">
      <c r="A151" s="2">
        <v>2026</v>
      </c>
      <c r="B151" s="2">
        <v>6</v>
      </c>
      <c r="C151" s="14">
        <v>1116111.6599793867</v>
      </c>
      <c r="D151" s="14">
        <v>1116111.6599793867</v>
      </c>
      <c r="E151" s="14">
        <v>86896.730724288063</v>
      </c>
      <c r="F151" s="14">
        <v>3452878.9834213792</v>
      </c>
      <c r="G151" s="14">
        <v>3452878.9834213792</v>
      </c>
      <c r="H151" s="14">
        <v>4937.0091139405959</v>
      </c>
    </row>
    <row r="152" spans="1:8" x14ac:dyDescent="0.2">
      <c r="A152" s="2">
        <v>2026</v>
      </c>
      <c r="B152" s="2">
        <v>7</v>
      </c>
      <c r="C152" s="14">
        <v>943798.01909999503</v>
      </c>
      <c r="D152" s="14">
        <v>943798.01909999503</v>
      </c>
      <c r="E152" s="14">
        <v>87086.174218067099</v>
      </c>
      <c r="F152" s="14">
        <v>3403949.2970949151</v>
      </c>
      <c r="G152" s="14">
        <v>3403949.2970949151</v>
      </c>
      <c r="H152" s="14">
        <v>4945.925330856584</v>
      </c>
    </row>
    <row r="153" spans="1:8" x14ac:dyDescent="0.2">
      <c r="A153" s="2">
        <v>2026</v>
      </c>
      <c r="B153" s="2">
        <v>8</v>
      </c>
      <c r="C153" s="14">
        <v>917135.95594091853</v>
      </c>
      <c r="D153" s="14">
        <v>917135.95594091853</v>
      </c>
      <c r="E153" s="14">
        <v>87275.565709319286</v>
      </c>
      <c r="F153" s="14">
        <v>3316419.223473704</v>
      </c>
      <c r="G153" s="14">
        <v>3316419.223473704</v>
      </c>
      <c r="H153" s="14">
        <v>4954.9481471115341</v>
      </c>
    </row>
    <row r="154" spans="1:8" x14ac:dyDescent="0.2">
      <c r="A154" s="2">
        <v>2026</v>
      </c>
      <c r="B154" s="2">
        <v>9</v>
      </c>
      <c r="C154" s="14">
        <v>1011984.5139921111</v>
      </c>
      <c r="D154" s="14">
        <v>1011984.5139921111</v>
      </c>
      <c r="E154" s="14">
        <v>87464.95781109501</v>
      </c>
      <c r="F154" s="14">
        <v>3552543.4011967131</v>
      </c>
      <c r="G154" s="14">
        <v>3552543.4011967131</v>
      </c>
      <c r="H154" s="14">
        <v>4963.9709891397315</v>
      </c>
    </row>
    <row r="155" spans="1:8" x14ac:dyDescent="0.2">
      <c r="A155" s="2">
        <v>2026</v>
      </c>
      <c r="B155" s="2">
        <v>10</v>
      </c>
      <c r="C155" s="14">
        <v>1000237.1995289034</v>
      </c>
      <c r="D155" s="14">
        <v>1000237.1995289034</v>
      </c>
      <c r="E155" s="14">
        <v>87654.350459193636</v>
      </c>
      <c r="F155" s="14">
        <v>3307607.3124984717</v>
      </c>
      <c r="G155" s="14">
        <v>3307607.3124984717</v>
      </c>
      <c r="H155" s="14">
        <v>4972.9938542302743</v>
      </c>
    </row>
    <row r="156" spans="1:8" x14ac:dyDescent="0.2">
      <c r="A156" s="2">
        <v>2026</v>
      </c>
      <c r="B156" s="2">
        <v>11</v>
      </c>
      <c r="C156" s="14">
        <v>1405261.3324580367</v>
      </c>
      <c r="D156" s="14">
        <v>1405261.3324580367</v>
      </c>
      <c r="E156" s="14">
        <v>87843.743596165776</v>
      </c>
      <c r="F156" s="14">
        <v>3711149.3224749607</v>
      </c>
      <c r="G156" s="14">
        <v>3711149.3224749607</v>
      </c>
      <c r="H156" s="14">
        <v>4982.0167399575575</v>
      </c>
    </row>
    <row r="157" spans="1:8" x14ac:dyDescent="0.2">
      <c r="A157" s="2">
        <v>2026</v>
      </c>
      <c r="B157" s="2">
        <v>12</v>
      </c>
      <c r="C157" s="14">
        <v>2069981.8866445858</v>
      </c>
      <c r="D157" s="14">
        <v>2069981.8866445858</v>
      </c>
      <c r="E157" s="14">
        <v>88033.137170603193</v>
      </c>
      <c r="F157" s="14">
        <v>4085519.3997931387</v>
      </c>
      <c r="G157" s="14">
        <v>4085519.3997931387</v>
      </c>
      <c r="H157" s="14">
        <v>4991.0396441511839</v>
      </c>
    </row>
    <row r="158" spans="1:8" x14ac:dyDescent="0.2">
      <c r="A158" s="2">
        <v>2027</v>
      </c>
      <c r="B158" s="2">
        <v>1</v>
      </c>
      <c r="C158" s="14">
        <v>2696352.9293096554</v>
      </c>
      <c r="D158" s="14">
        <v>2696352.9293096554</v>
      </c>
      <c r="E158" s="14">
        <v>88222.531136503603</v>
      </c>
      <c r="F158" s="14">
        <v>4277881.9245649641</v>
      </c>
      <c r="G158" s="14">
        <v>4277881.9245649641</v>
      </c>
      <c r="H158" s="14">
        <v>5000.0625648690893</v>
      </c>
    </row>
    <row r="159" spans="1:8" x14ac:dyDescent="0.2">
      <c r="A159" s="2">
        <v>2027</v>
      </c>
      <c r="B159" s="2">
        <v>2</v>
      </c>
      <c r="C159" s="14">
        <v>2681019.4554007058</v>
      </c>
      <c r="D159" s="14">
        <v>2681019.4554007058</v>
      </c>
      <c r="E159" s="14">
        <v>88411.925452702053</v>
      </c>
      <c r="F159" s="14">
        <v>4365486.1420033723</v>
      </c>
      <c r="G159" s="14">
        <v>4365486.1420033723</v>
      </c>
      <c r="H159" s="14">
        <v>5009.085500373496</v>
      </c>
    </row>
    <row r="160" spans="1:8" x14ac:dyDescent="0.2">
      <c r="A160" s="2">
        <v>2027</v>
      </c>
      <c r="B160" s="2">
        <v>3</v>
      </c>
      <c r="C160" s="14">
        <v>2114475.2096185554</v>
      </c>
      <c r="D160" s="14">
        <v>2114475.2096185554</v>
      </c>
      <c r="E160" s="14">
        <v>88601.320082362421</v>
      </c>
      <c r="F160" s="14">
        <v>4200730.6908726515</v>
      </c>
      <c r="G160" s="14">
        <v>4200730.6908726515</v>
      </c>
      <c r="H160" s="14">
        <v>5018.1084491094116</v>
      </c>
    </row>
    <row r="161" spans="1:8" x14ac:dyDescent="0.2">
      <c r="A161" s="2">
        <v>2027</v>
      </c>
      <c r="B161" s="2">
        <v>4</v>
      </c>
      <c r="C161" s="14">
        <v>1610470.0388732019</v>
      </c>
      <c r="D161" s="14">
        <v>1610470.0388732019</v>
      </c>
      <c r="E161" s="14">
        <v>88790.714992522175</v>
      </c>
      <c r="F161" s="14">
        <v>4079992.0117360121</v>
      </c>
      <c r="G161" s="14">
        <v>4079992.0117360121</v>
      </c>
      <c r="H161" s="14">
        <v>5027.1314096853921</v>
      </c>
    </row>
    <row r="162" spans="1:8" x14ac:dyDescent="0.2">
      <c r="A162" s="2">
        <v>2027</v>
      </c>
      <c r="B162" s="2">
        <v>5</v>
      </c>
      <c r="C162" s="14">
        <v>1324363.9435777229</v>
      </c>
      <c r="D162" s="14">
        <v>1324363.9435777229</v>
      </c>
      <c r="E162" s="14">
        <v>88980.110153684931</v>
      </c>
      <c r="F162" s="14">
        <v>3773249.4026333313</v>
      </c>
      <c r="G162" s="14">
        <v>3773249.4026333313</v>
      </c>
      <c r="H162" s="14">
        <v>5036.1543808563329</v>
      </c>
    </row>
    <row r="163" spans="1:8" x14ac:dyDescent="0.2">
      <c r="A163" s="2">
        <v>2027</v>
      </c>
      <c r="B163" s="2">
        <v>6</v>
      </c>
      <c r="C163" s="14">
        <v>1134569.5502472061</v>
      </c>
      <c r="D163" s="14">
        <v>1134569.5502472061</v>
      </c>
      <c r="E163" s="14">
        <v>89169.50553945615</v>
      </c>
      <c r="F163" s="14">
        <v>3553443.5075614084</v>
      </c>
      <c r="G163" s="14">
        <v>3553443.5075614084</v>
      </c>
      <c r="H163" s="14">
        <v>5045.1773615080756</v>
      </c>
    </row>
    <row r="164" spans="1:8" x14ac:dyDescent="0.2">
      <c r="A164" s="2">
        <v>2027</v>
      </c>
      <c r="B164" s="2">
        <v>7</v>
      </c>
      <c r="C164" s="14">
        <v>958514.28296121745</v>
      </c>
      <c r="D164" s="14">
        <v>958514.28296121745</v>
      </c>
      <c r="E164" s="14">
        <v>89358.901126216733</v>
      </c>
      <c r="F164" s="14">
        <v>3503087.9560326543</v>
      </c>
      <c r="G164" s="14">
        <v>3503087.9560326543</v>
      </c>
      <c r="H164" s="14">
        <v>5054.200350643634</v>
      </c>
    </row>
    <row r="165" spans="1:8" x14ac:dyDescent="0.2">
      <c r="A165" s="2">
        <v>2027</v>
      </c>
      <c r="B165" s="2">
        <v>8</v>
      </c>
      <c r="C165" s="14">
        <v>931517.74199268932</v>
      </c>
      <c r="D165" s="14">
        <v>931517.74199268932</v>
      </c>
      <c r="E165" s="14">
        <v>89548.319247792038</v>
      </c>
      <c r="F165" s="14">
        <v>3413377.1269885637</v>
      </c>
      <c r="G165" s="14">
        <v>3413377.1269885637</v>
      </c>
      <c r="H165" s="14">
        <v>5063.3716474002777</v>
      </c>
    </row>
    <row r="166" spans="1:8" x14ac:dyDescent="0.2">
      <c r="A166" s="2">
        <v>2027</v>
      </c>
      <c r="B166" s="2">
        <v>9</v>
      </c>
      <c r="C166" s="14">
        <v>1028642.787055178</v>
      </c>
      <c r="D166" s="14">
        <v>1028642.787055178</v>
      </c>
      <c r="E166" s="14">
        <v>89737.737530308557</v>
      </c>
      <c r="F166" s="14">
        <v>3654133.4593942673</v>
      </c>
      <c r="G166" s="14">
        <v>3654133.4593942673</v>
      </c>
      <c r="H166" s="14">
        <v>5072.5429509502683</v>
      </c>
    </row>
    <row r="167" spans="1:8" x14ac:dyDescent="0.2">
      <c r="A167" s="2">
        <v>2027</v>
      </c>
      <c r="B167" s="2">
        <v>10</v>
      </c>
      <c r="C167" s="14">
        <v>1016465.8600364293</v>
      </c>
      <c r="D167" s="14">
        <v>1016465.8600364293</v>
      </c>
      <c r="E167" s="14">
        <v>89927.155956842296</v>
      </c>
      <c r="F167" s="14">
        <v>3403708.7937423638</v>
      </c>
      <c r="G167" s="14">
        <v>3403708.7937423638</v>
      </c>
      <c r="H167" s="14">
        <v>5081.7142605792396</v>
      </c>
    </row>
    <row r="168" spans="1:8" x14ac:dyDescent="0.2">
      <c r="A168" s="2">
        <v>2027</v>
      </c>
      <c r="B168" s="2">
        <v>11</v>
      </c>
      <c r="C168" s="14">
        <v>1428304.2412970297</v>
      </c>
      <c r="D168" s="14">
        <v>1428304.2412970297</v>
      </c>
      <c r="E168" s="14">
        <v>90116.57451224883</v>
      </c>
      <c r="F168" s="14">
        <v>3815024.8056596755</v>
      </c>
      <c r="G168" s="14">
        <v>3815024.8056596755</v>
      </c>
      <c r="H168" s="14">
        <v>5090.885575647937</v>
      </c>
    </row>
    <row r="169" spans="1:8" x14ac:dyDescent="0.2">
      <c r="A169" s="2">
        <v>2027</v>
      </c>
      <c r="B169" s="2">
        <v>12</v>
      </c>
      <c r="C169" s="14">
        <v>2101209.3531547603</v>
      </c>
      <c r="D169" s="14">
        <v>2101209.3531547603</v>
      </c>
      <c r="E169" s="14">
        <v>90305.99318297641</v>
      </c>
      <c r="F169" s="14">
        <v>4195399.2391977282</v>
      </c>
      <c r="G169" s="14">
        <v>4195399.2391977282</v>
      </c>
      <c r="H169" s="14">
        <v>5100.0568955843373</v>
      </c>
    </row>
  </sheetData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4" sqref="A34"/>
    </sheetView>
  </sheetViews>
  <sheetFormatPr defaultRowHeight="12.75" x14ac:dyDescent="0.2"/>
  <cols>
    <col min="1" max="1" width="9.140625" style="34" customWidth="1"/>
    <col min="2" max="2" width="9.140625" style="22" bestFit="1" customWidth="1"/>
    <col min="3" max="3" width="6.5703125" style="22" bestFit="1" customWidth="1"/>
    <col min="4" max="4" width="5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5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5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SUMIF(Div3Monthly!$A$2:$A$307,'StPetersburg(3)'!$A3,Div3Monthly!C$2:C$307)</f>
        <v>3296187.3000000003</v>
      </c>
      <c r="C3" s="21">
        <f>SUMIF(Div3Monthly!$A$2:$A$307,'StPetersburg(3)'!$A3,Div3Monthly!E$2:E$307)/12</f>
        <v>20812.583333333332</v>
      </c>
      <c r="D3" s="21">
        <f t="shared" ref="D3:D14" si="0">B3/C3</f>
        <v>158.37473163270619</v>
      </c>
      <c r="E3" s="21">
        <f>SUMIF(Div3Monthly!$A$2:$A$307,'StPetersburg(3)'!$A3,Div3Monthly!D$2:D$307)</f>
        <v>3291553.3640217073</v>
      </c>
      <c r="F3" s="21">
        <f t="shared" ref="F3:F14" si="1">E3/C3</f>
        <v>158.15208094566384</v>
      </c>
      <c r="H3" s="21">
        <f>SUMIF(Div3Monthly!$A$2:$A$307,'StPetersburg(3)'!$A3,Div3Monthly!F$2:F$307)</f>
        <v>17824569.200000003</v>
      </c>
      <c r="I3" s="21">
        <f>SUMIF(Div3Monthly!$A$2:$A$307,'StPetersburg(3)'!$A3,Div3Monthly!H$2:H$307)/12</f>
        <v>2246.3333333333335</v>
      </c>
      <c r="J3" s="21">
        <f t="shared" ref="J3:J14" si="2">H3/I3</f>
        <v>7934.9618044220215</v>
      </c>
      <c r="K3" s="21">
        <f>SUMIF(Div3Monthly!$A$2:$A$307,'StPetersburg(3)'!$A3,Div3Monthly!G$2:G$307)</f>
        <v>17822105.784845401</v>
      </c>
      <c r="L3" s="21">
        <f t="shared" ref="L3:L14" si="3">K3/I3</f>
        <v>7933.8651661279418</v>
      </c>
      <c r="N3" s="21">
        <f t="shared" ref="N3:N14" si="4">SUM(B3,H3)</f>
        <v>21120756.500000004</v>
      </c>
      <c r="O3" s="21">
        <f t="shared" ref="O3:O14" si="5">SUM(C3,I3)</f>
        <v>23058.916666666664</v>
      </c>
      <c r="P3" s="21">
        <f>N3/O3</f>
        <v>915.94747512712024</v>
      </c>
      <c r="Q3" s="21">
        <f t="shared" ref="Q3:Q14" si="6">SUM(E3,K3)</f>
        <v>21113659.148867108</v>
      </c>
      <c r="R3" s="21">
        <f t="shared" ref="R3:R14" si="7">Q3/O3</f>
        <v>915.63968308140136</v>
      </c>
    </row>
    <row r="4" spans="1:19" x14ac:dyDescent="0.2">
      <c r="A4" s="34">
        <f t="shared" ref="A4:A14" si="8">A3+1</f>
        <v>2017</v>
      </c>
      <c r="B4" s="21">
        <f>SUMIF(Div3Monthly!$A$2:$A$307,'StPetersburg(3)'!$A4,Div3Monthly!C$2:C$307)</f>
        <v>3073549.7</v>
      </c>
      <c r="C4" s="21">
        <f>SUMIF(Div3Monthly!$A$2:$A$307,'StPetersburg(3)'!$A4,Div3Monthly!E$2:E$307)/12</f>
        <v>20652.166666666668</v>
      </c>
      <c r="D4" s="21">
        <f t="shared" si="0"/>
        <v>148.82456400861895</v>
      </c>
      <c r="E4" s="21">
        <f>SUMIF(Div3Monthly!$A$2:$A$307,'StPetersburg(3)'!$A4,Div3Monthly!D$2:D$307)</f>
        <v>3386996.3184929728</v>
      </c>
      <c r="F4" s="21">
        <f t="shared" si="1"/>
        <v>164.00198454526833</v>
      </c>
      <c r="H4" s="21">
        <f>SUMIF(Div3Monthly!$A$2:$A$307,'StPetersburg(3)'!$A4,Div3Monthly!F$2:F$307)</f>
        <v>17040893.100000001</v>
      </c>
      <c r="I4" s="21">
        <f>SUMIF(Div3Monthly!$A$2:$A$307,'StPetersburg(3)'!$A4,Div3Monthly!H$2:H$307)/12</f>
        <v>2247.1666666666665</v>
      </c>
      <c r="J4" s="21">
        <f t="shared" si="2"/>
        <v>7583.2795816954695</v>
      </c>
      <c r="K4" s="21">
        <f>SUMIF(Div3Monthly!$A$2:$A$307,'StPetersburg(3)'!$A4,Div3Monthly!G$2:G$307)</f>
        <v>17391795.205212686</v>
      </c>
      <c r="L4" s="21">
        <f t="shared" si="3"/>
        <v>7739.4327101740064</v>
      </c>
      <c r="N4" s="21">
        <f t="shared" si="4"/>
        <v>20114442.800000001</v>
      </c>
      <c r="O4" s="21">
        <f t="shared" si="5"/>
        <v>22899.333333333336</v>
      </c>
      <c r="P4" s="21">
        <f t="shared" ref="P4:P14" si="9">N4/O4</f>
        <v>878.3855192290896</v>
      </c>
      <c r="Q4" s="21">
        <f t="shared" si="6"/>
        <v>20778791.523705658</v>
      </c>
      <c r="R4" s="21">
        <f t="shared" si="7"/>
        <v>907.3972251174265</v>
      </c>
    </row>
    <row r="5" spans="1:19" x14ac:dyDescent="0.2">
      <c r="A5" s="34">
        <f t="shared" si="8"/>
        <v>2018</v>
      </c>
      <c r="B5" s="21">
        <f>SUMIF(Div3Monthly!$A$2:$A$307,'StPetersburg(3)'!$A5,Div3Monthly!C$2:C$307)</f>
        <v>3384903.7</v>
      </c>
      <c r="C5" s="21">
        <f>SUMIF(Div3Monthly!$A$2:$A$307,'StPetersburg(3)'!$A5,Div3Monthly!E$2:E$307)/12</f>
        <v>20691.75</v>
      </c>
      <c r="D5" s="21">
        <f t="shared" si="0"/>
        <v>163.587115637875</v>
      </c>
      <c r="E5" s="21">
        <f>SUMIF(Div3Monthly!$A$2:$A$307,'StPetersburg(3)'!$A5,Div3Monthly!D$2:D$307)</f>
        <v>3515847.1074532713</v>
      </c>
      <c r="F5" s="21">
        <f t="shared" si="1"/>
        <v>169.91540625869109</v>
      </c>
      <c r="H5" s="21">
        <f>SUMIF(Div3Monthly!$A$2:$A$307,'StPetersburg(3)'!$A5,Div3Monthly!F$2:F$307)</f>
        <v>18348002.600000001</v>
      </c>
      <c r="I5" s="21">
        <f>SUMIF(Div3Monthly!$A$2:$A$307,'StPetersburg(3)'!$A5,Div3Monthly!H$2:H$307)/12</f>
        <v>2284.9166666666665</v>
      </c>
      <c r="J5" s="21">
        <f t="shared" si="2"/>
        <v>8030.0532915131853</v>
      </c>
      <c r="K5" s="21">
        <f>SUMIF(Div3Monthly!$A$2:$A$307,'StPetersburg(3)'!$A5,Div3Monthly!G$2:G$307)</f>
        <v>18496029.236571334</v>
      </c>
      <c r="L5" s="21">
        <f t="shared" si="3"/>
        <v>8094.8375520207164</v>
      </c>
      <c r="N5" s="21">
        <f t="shared" si="4"/>
        <v>21732906.300000001</v>
      </c>
      <c r="O5" s="21">
        <f t="shared" si="5"/>
        <v>22976.666666666668</v>
      </c>
      <c r="P5" s="21">
        <f t="shared" si="9"/>
        <v>945.86854635137092</v>
      </c>
      <c r="Q5" s="21">
        <f t="shared" si="6"/>
        <v>22011876.344024606</v>
      </c>
      <c r="R5" s="21">
        <f t="shared" si="7"/>
        <v>958.0099961130685</v>
      </c>
    </row>
    <row r="6" spans="1:19" x14ac:dyDescent="0.2">
      <c r="A6" s="34">
        <f t="shared" si="8"/>
        <v>2019</v>
      </c>
      <c r="B6" s="21">
        <f>SUMIF(Div3Monthly!$A$2:$A$307,'StPetersburg(3)'!$A6,Div3Monthly!C$2:C$307)</f>
        <v>3240384.1</v>
      </c>
      <c r="C6" s="21">
        <f>SUMIF(Div3Monthly!$A$2:$A$307,'StPetersburg(3)'!$A6,Div3Monthly!E$2:E$307)/12</f>
        <v>20952.916666666668</v>
      </c>
      <c r="D6" s="21">
        <f t="shared" si="0"/>
        <v>154.65074154354008</v>
      </c>
      <c r="E6" s="21">
        <f>SUMIF(Div3Monthly!$A$2:$A$307,'StPetersburg(3)'!$A6,Div3Monthly!D$2:D$307)</f>
        <v>3440124.1869138228</v>
      </c>
      <c r="F6" s="21">
        <f t="shared" si="1"/>
        <v>164.18354740973163</v>
      </c>
      <c r="H6" s="21">
        <f>SUMIF(Div3Monthly!$A$2:$A$307,'StPetersburg(3)'!$A6,Div3Monthly!F$2:F$307)</f>
        <v>18392352</v>
      </c>
      <c r="I6" s="21">
        <f>SUMIF(Div3Monthly!$A$2:$A$307,'StPetersburg(3)'!$A6,Div3Monthly!H$2:H$307)/12</f>
        <v>2315.0833333333335</v>
      </c>
      <c r="J6" s="21">
        <f t="shared" si="2"/>
        <v>7944.5744933587703</v>
      </c>
      <c r="K6" s="21">
        <f>SUMIF(Div3Monthly!$A$2:$A$307,'StPetersburg(3)'!$A6,Div3Monthly!G$2:G$307)</f>
        <v>18619122.718156882</v>
      </c>
      <c r="L6" s="21">
        <f t="shared" si="3"/>
        <v>8042.528080986378</v>
      </c>
      <c r="N6" s="21">
        <f t="shared" si="4"/>
        <v>21632736.100000001</v>
      </c>
      <c r="O6" s="21">
        <f t="shared" si="5"/>
        <v>23268</v>
      </c>
      <c r="P6" s="21">
        <f t="shared" si="9"/>
        <v>929.72047876912507</v>
      </c>
      <c r="Q6" s="21">
        <f t="shared" si="6"/>
        <v>22059246.905070703</v>
      </c>
      <c r="R6" s="21">
        <f t="shared" si="7"/>
        <v>948.05083827878218</v>
      </c>
    </row>
    <row r="7" spans="1:19" x14ac:dyDescent="0.2">
      <c r="A7" s="34">
        <f t="shared" si="8"/>
        <v>2020</v>
      </c>
      <c r="B7" s="21">
        <f>SUMIF(Div3Monthly!$A$2:$A$307,'StPetersburg(3)'!$A7,Div3Monthly!C$2:C$307)</f>
        <v>3355152.1999999997</v>
      </c>
      <c r="C7" s="21">
        <f>SUMIF(Div3Monthly!$A$2:$A$307,'StPetersburg(3)'!$A7,Div3Monthly!E$2:E$307)/12</f>
        <v>21349.416666666668</v>
      </c>
      <c r="D7" s="21">
        <f t="shared" si="0"/>
        <v>157.15427978125865</v>
      </c>
      <c r="E7" s="21">
        <f>SUMIF(Div3Monthly!$A$2:$A$307,'StPetersburg(3)'!$A7,Div3Monthly!D$2:D$307)</f>
        <v>3744807.4242232991</v>
      </c>
      <c r="F7" s="21">
        <f t="shared" si="1"/>
        <v>175.40560862583905</v>
      </c>
      <c r="H7" s="21">
        <f>SUMIF(Div3Monthly!$A$2:$A$307,'StPetersburg(3)'!$A7,Div3Monthly!F$2:F$307)</f>
        <v>16905993.900000002</v>
      </c>
      <c r="I7" s="21">
        <f>SUMIF(Div3Monthly!$A$2:$A$307,'StPetersburg(3)'!$A7,Div3Monthly!H$2:H$307)/12</f>
        <v>2328.9166666666665</v>
      </c>
      <c r="J7" s="21">
        <f t="shared" si="2"/>
        <v>7259.1665223458704</v>
      </c>
      <c r="K7" s="21">
        <f>SUMIF(Div3Monthly!$A$2:$A$307,'StPetersburg(3)'!$A7,Div3Monthly!G$2:G$307)</f>
        <v>17343474.080943085</v>
      </c>
      <c r="L7" s="21">
        <f t="shared" si="3"/>
        <v>7447.01359613973</v>
      </c>
      <c r="N7" s="21">
        <f t="shared" si="4"/>
        <v>20261146.100000001</v>
      </c>
      <c r="O7" s="21">
        <f t="shared" si="5"/>
        <v>23678.333333333336</v>
      </c>
      <c r="P7" s="21">
        <f t="shared" si="9"/>
        <v>855.68294925036946</v>
      </c>
      <c r="Q7" s="21">
        <f t="shared" si="6"/>
        <v>21088281.505166385</v>
      </c>
      <c r="R7" s="21">
        <f t="shared" si="7"/>
        <v>890.61511248679028</v>
      </c>
    </row>
    <row r="8" spans="1:19" x14ac:dyDescent="0.2">
      <c r="A8" s="34">
        <f t="shared" si="8"/>
        <v>2021</v>
      </c>
      <c r="B8" s="21">
        <f>SUMIF(Div3Monthly!$A$2:$A$307,'StPetersburg(3)'!$A8,Div3Monthly!C$2:C$307)</f>
        <v>3523435.4000000004</v>
      </c>
      <c r="C8" s="21">
        <f>SUMIF(Div3Monthly!$A$2:$A$307,'StPetersburg(3)'!$A8,Div3Monthly!E$2:E$307)/12</f>
        <v>21531.166666666668</v>
      </c>
      <c r="D8" s="21">
        <f t="shared" si="0"/>
        <v>163.64349663665848</v>
      </c>
      <c r="E8" s="21">
        <f>SUMIF(Div3Monthly!$A$2:$A$307,'StPetersburg(3)'!$A8,Div3Monthly!D$2:D$307)</f>
        <v>3637044.9073735103</v>
      </c>
      <c r="F8" s="21">
        <f t="shared" si="1"/>
        <v>168.92001086983257</v>
      </c>
      <c r="H8" s="21">
        <f>SUMIF(Div3Monthly!$A$2:$A$307,'StPetersburg(3)'!$A8,Div3Monthly!F$2:F$307)</f>
        <v>16574643.899999999</v>
      </c>
      <c r="I8" s="21">
        <f>SUMIF(Div3Monthly!$A$2:$A$307,'StPetersburg(3)'!$A8,Div3Monthly!H$2:H$307)/12</f>
        <v>2346.4166666666665</v>
      </c>
      <c r="J8" s="21">
        <f t="shared" si="2"/>
        <v>7063.8110167986642</v>
      </c>
      <c r="K8" s="21">
        <f>SUMIF(Div3Monthly!$A$2:$A$307,'StPetersburg(3)'!$A8,Div3Monthly!G$2:G$307)</f>
        <v>16703120.80199649</v>
      </c>
      <c r="L8" s="21">
        <f t="shared" si="3"/>
        <v>7118.5655298489855</v>
      </c>
      <c r="N8" s="21">
        <f t="shared" si="4"/>
        <v>20098079.299999997</v>
      </c>
      <c r="O8" s="21">
        <f t="shared" si="5"/>
        <v>23877.583333333336</v>
      </c>
      <c r="P8" s="21">
        <f t="shared" si="9"/>
        <v>841.71329315152616</v>
      </c>
      <c r="Q8" s="21">
        <f t="shared" si="6"/>
        <v>20340165.709370002</v>
      </c>
      <c r="R8" s="21">
        <f t="shared" si="7"/>
        <v>851.85194102013395</v>
      </c>
    </row>
    <row r="9" spans="1:19" x14ac:dyDescent="0.2">
      <c r="A9" s="34">
        <f t="shared" si="8"/>
        <v>2022</v>
      </c>
      <c r="B9" s="21">
        <f>SUMIF(Div3Monthly!$A$2:$A$307,'StPetersburg(3)'!$A9,Div3Monthly!C$2:C$307)</f>
        <v>3343716.6999999997</v>
      </c>
      <c r="C9" s="21">
        <f>SUMIF(Div3Monthly!$A$2:$A$307,'StPetersburg(3)'!$A9,Div3Monthly!E$2:E$307)/12</f>
        <v>21634.75</v>
      </c>
      <c r="D9" s="21">
        <f t="shared" si="0"/>
        <v>154.55305469210413</v>
      </c>
      <c r="E9" s="21">
        <f>SUMIF(Div3Monthly!$A$2:$A$307,'StPetersburg(3)'!$A9,Div3Monthly!D$2:D$307)</f>
        <v>3655291.7879456622</v>
      </c>
      <c r="F9" s="21">
        <f t="shared" si="1"/>
        <v>168.95465803606061</v>
      </c>
      <c r="H9" s="21">
        <f>SUMIF(Div3Monthly!$A$2:$A$307,'StPetersburg(3)'!$A9,Div3Monthly!F$2:F$307)</f>
        <v>16309442.4</v>
      </c>
      <c r="I9" s="21">
        <f>SUMIF(Div3Monthly!$A$2:$A$307,'StPetersburg(3)'!$A9,Div3Monthly!H$2:H$307)/12</f>
        <v>2368.6666666666665</v>
      </c>
      <c r="J9" s="21">
        <f t="shared" si="2"/>
        <v>6885.4949620039406</v>
      </c>
      <c r="K9" s="21">
        <f>SUMIF(Div3Monthly!$A$2:$A$307,'StPetersburg(3)'!$A9,Div3Monthly!G$2:G$307)</f>
        <v>16665087.424639128</v>
      </c>
      <c r="L9" s="21">
        <f t="shared" si="3"/>
        <v>7035.64062396811</v>
      </c>
      <c r="N9" s="21">
        <f t="shared" si="4"/>
        <v>19653159.100000001</v>
      </c>
      <c r="O9" s="21">
        <f t="shared" si="5"/>
        <v>24003.416666666668</v>
      </c>
      <c r="P9" s="21">
        <f t="shared" si="9"/>
        <v>818.76506886172456</v>
      </c>
      <c r="Q9" s="21">
        <f t="shared" si="6"/>
        <v>20320379.21258479</v>
      </c>
      <c r="R9" s="21">
        <f t="shared" si="7"/>
        <v>846.56194969125045</v>
      </c>
    </row>
    <row r="10" spans="1:19" x14ac:dyDescent="0.2">
      <c r="A10" s="34">
        <f t="shared" si="8"/>
        <v>2023</v>
      </c>
      <c r="B10" s="21">
        <f>SUMIF(Div3Monthly!$A$2:$A$307,'StPetersburg(3)'!$A10,Div3Monthly!C$2:C$307)</f>
        <v>3585059.646079659</v>
      </c>
      <c r="C10" s="21">
        <f>SUMIF(Div3Monthly!$A$2:$A$307,'StPetersburg(3)'!$A10,Div3Monthly!E$2:E$307)/12</f>
        <v>21813.791277488726</v>
      </c>
      <c r="D10" s="21">
        <f t="shared" si="0"/>
        <v>164.348306100249</v>
      </c>
      <c r="E10" s="21">
        <f>SUMIF(Div3Monthly!$A$2:$A$307,'StPetersburg(3)'!$A10,Div3Monthly!D$2:D$307)</f>
        <v>3585059.646079659</v>
      </c>
      <c r="F10" s="21">
        <f t="shared" si="1"/>
        <v>164.348306100249</v>
      </c>
      <c r="H10" s="21">
        <f>SUMIF(Div3Monthly!$A$2:$A$307,'StPetersburg(3)'!$A10,Div3Monthly!F$2:F$307)</f>
        <v>17728579.464396663</v>
      </c>
      <c r="I10" s="21">
        <f>SUMIF(Div3Monthly!$A$2:$A$307,'StPetersburg(3)'!$A10,Div3Monthly!H$2:H$307)/12</f>
        <v>2391.4285142646036</v>
      </c>
      <c r="J10" s="21">
        <f t="shared" si="2"/>
        <v>7413.3846605272411</v>
      </c>
      <c r="K10" s="21">
        <f>SUMIF(Div3Monthly!$A$2:$A$307,'StPetersburg(3)'!$A10,Div3Monthly!G$2:G$307)</f>
        <v>17728579.464396663</v>
      </c>
      <c r="L10" s="21">
        <f t="shared" si="3"/>
        <v>7413.3846605272411</v>
      </c>
      <c r="N10" s="21">
        <f t="shared" si="4"/>
        <v>21313639.110476322</v>
      </c>
      <c r="O10" s="21">
        <f t="shared" si="5"/>
        <v>24205.21979175333</v>
      </c>
      <c r="P10" s="21">
        <f t="shared" si="9"/>
        <v>880.53896200264364</v>
      </c>
      <c r="Q10" s="21">
        <f t="shared" si="6"/>
        <v>21313639.110476322</v>
      </c>
      <c r="R10" s="21">
        <f t="shared" si="7"/>
        <v>880.53896200264364</v>
      </c>
    </row>
    <row r="11" spans="1:19" x14ac:dyDescent="0.2">
      <c r="A11" s="34">
        <f t="shared" si="8"/>
        <v>2024</v>
      </c>
      <c r="B11" s="21">
        <f>SUMIF(Div3Monthly!$A$2:$A$307,'StPetersburg(3)'!$A11,Div3Monthly!C$2:C$307)</f>
        <v>3565369.5251886128</v>
      </c>
      <c r="C11" s="21">
        <f>SUMIF(Div3Monthly!$A$2:$A$307,'StPetersburg(3)'!$A11,Div3Monthly!E$2:E$307)/12</f>
        <v>22016.40807667996</v>
      </c>
      <c r="D11" s="21">
        <f t="shared" si="0"/>
        <v>161.94147168652339</v>
      </c>
      <c r="E11" s="21">
        <f>SUMIF(Div3Monthly!$A$2:$A$307,'StPetersburg(3)'!$A11,Div3Monthly!D$2:D$307)</f>
        <v>3565369.5251886128</v>
      </c>
      <c r="F11" s="21">
        <f t="shared" si="1"/>
        <v>161.94147168652339</v>
      </c>
      <c r="H11" s="21">
        <f>SUMIF(Div3Monthly!$A$2:$A$307,'StPetersburg(3)'!$A11,Div3Monthly!F$2:F$307)</f>
        <v>18373757.71629066</v>
      </c>
      <c r="I11" s="21">
        <f>SUMIF(Div3Monthly!$A$2:$A$307,'StPetersburg(3)'!$A11,Div3Monthly!H$2:H$307)/12</f>
        <v>2409.8291691482978</v>
      </c>
      <c r="J11" s="21">
        <f t="shared" si="2"/>
        <v>7624.5063141900919</v>
      </c>
      <c r="K11" s="21">
        <f>SUMIF(Div3Monthly!$A$2:$A$307,'StPetersburg(3)'!$A11,Div3Monthly!G$2:G$307)</f>
        <v>18373757.71629066</v>
      </c>
      <c r="L11" s="21">
        <f t="shared" si="3"/>
        <v>7624.5063141900919</v>
      </c>
      <c r="N11" s="21">
        <f t="shared" si="4"/>
        <v>21939127.241479274</v>
      </c>
      <c r="O11" s="21">
        <f t="shared" si="5"/>
        <v>24426.237245828259</v>
      </c>
      <c r="P11" s="21">
        <f t="shared" si="9"/>
        <v>898.17875019723897</v>
      </c>
      <c r="Q11" s="21">
        <f t="shared" si="6"/>
        <v>21939127.241479274</v>
      </c>
      <c r="R11" s="21">
        <f t="shared" si="7"/>
        <v>898.17875019723897</v>
      </c>
    </row>
    <row r="12" spans="1:19" x14ac:dyDescent="0.2">
      <c r="A12" s="34">
        <f t="shared" si="8"/>
        <v>2025</v>
      </c>
      <c r="B12" s="21">
        <f>SUMIF(Div3Monthly!$A$2:$A$307,'StPetersburg(3)'!$A12,Div3Monthly!C$2:C$307)</f>
        <v>3546443.0064475387</v>
      </c>
      <c r="C12" s="21">
        <f>SUMIF(Div3Monthly!$A$2:$A$307,'StPetersburg(3)'!$A12,Div3Monthly!E$2:E$307)/12</f>
        <v>22208.389506129435</v>
      </c>
      <c r="D12" s="21">
        <f t="shared" si="0"/>
        <v>159.68933746720955</v>
      </c>
      <c r="E12" s="21">
        <f>SUMIF(Div3Monthly!$A$2:$A$307,'StPetersburg(3)'!$A12,Div3Monthly!D$2:D$307)</f>
        <v>3546443.0064475387</v>
      </c>
      <c r="F12" s="21">
        <f t="shared" si="1"/>
        <v>159.68933746720955</v>
      </c>
      <c r="H12" s="21">
        <f>SUMIF(Div3Monthly!$A$2:$A$307,'StPetersburg(3)'!$A12,Div3Monthly!F$2:F$307)</f>
        <v>18758442.657267466</v>
      </c>
      <c r="I12" s="21">
        <f>SUMIF(Div3Monthly!$A$2:$A$307,'StPetersburg(3)'!$A12,Div3Monthly!H$2:H$307)/12</f>
        <v>2423.7510227115745</v>
      </c>
      <c r="J12" s="21">
        <f t="shared" si="2"/>
        <v>7739.4264020903574</v>
      </c>
      <c r="K12" s="21">
        <f>SUMIF(Div3Monthly!$A$2:$A$307,'StPetersburg(3)'!$A12,Div3Monthly!G$2:G$307)</f>
        <v>18758442.657267466</v>
      </c>
      <c r="L12" s="21">
        <f t="shared" si="3"/>
        <v>7739.4264020903574</v>
      </c>
      <c r="N12" s="21">
        <f t="shared" si="4"/>
        <v>22304885.663715005</v>
      </c>
      <c r="O12" s="21">
        <f t="shared" si="5"/>
        <v>24632.14052884101</v>
      </c>
      <c r="P12" s="21">
        <f t="shared" si="9"/>
        <v>905.51958477172968</v>
      </c>
      <c r="Q12" s="21">
        <f t="shared" si="6"/>
        <v>22304885.663715005</v>
      </c>
      <c r="R12" s="21">
        <f t="shared" si="7"/>
        <v>905.51958477172968</v>
      </c>
    </row>
    <row r="13" spans="1:19" x14ac:dyDescent="0.2">
      <c r="A13" s="34">
        <f t="shared" si="8"/>
        <v>2026</v>
      </c>
      <c r="B13" s="21">
        <f>SUMIF(Div3Monthly!$A$2:$A$307,'StPetersburg(3)'!$A13,Div3Monthly!C$2:C$307)</f>
        <v>3540388.7517304947</v>
      </c>
      <c r="C13" s="21">
        <f>SUMIF(Div3Monthly!$A$2:$A$307,'StPetersburg(3)'!$A13,Div3Monthly!E$2:E$307)/12</f>
        <v>22402.986711194611</v>
      </c>
      <c r="D13" s="21">
        <f t="shared" si="0"/>
        <v>158.03199802646796</v>
      </c>
      <c r="E13" s="21">
        <f>SUMIF(Div3Monthly!$A$2:$A$307,'StPetersburg(3)'!$A13,Div3Monthly!D$2:D$307)</f>
        <v>3540388.7517304947</v>
      </c>
      <c r="F13" s="21">
        <f t="shared" si="1"/>
        <v>158.03199802646796</v>
      </c>
      <c r="H13" s="21">
        <f>SUMIF(Div3Monthly!$A$2:$A$307,'StPetersburg(3)'!$A13,Div3Monthly!F$2:F$307)</f>
        <v>19017607.266091075</v>
      </c>
      <c r="I13" s="21">
        <f>SUMIF(Div3Monthly!$A$2:$A$307,'StPetersburg(3)'!$A13,Div3Monthly!H$2:H$307)/12</f>
        <v>2434.5260353900221</v>
      </c>
      <c r="J13" s="21">
        <f t="shared" si="2"/>
        <v>7811.6261603439243</v>
      </c>
      <c r="K13" s="21">
        <f>SUMIF(Div3Monthly!$A$2:$A$307,'StPetersburg(3)'!$A13,Div3Monthly!G$2:G$307)</f>
        <v>19017607.266091075</v>
      </c>
      <c r="L13" s="21">
        <f t="shared" si="3"/>
        <v>7811.6261603439243</v>
      </c>
      <c r="N13" s="21">
        <f t="shared" si="4"/>
        <v>22557996.017821569</v>
      </c>
      <c r="O13" s="21">
        <f t="shared" si="5"/>
        <v>24837.512746584634</v>
      </c>
      <c r="P13" s="21">
        <f t="shared" si="9"/>
        <v>908.2228260123785</v>
      </c>
      <c r="Q13" s="21">
        <f t="shared" si="6"/>
        <v>22557996.017821569</v>
      </c>
      <c r="R13" s="21">
        <f t="shared" si="7"/>
        <v>908.2228260123785</v>
      </c>
    </row>
    <row r="14" spans="1:19" x14ac:dyDescent="0.2">
      <c r="A14" s="34">
        <f t="shared" si="8"/>
        <v>2027</v>
      </c>
      <c r="B14" s="21">
        <f>SUMIF(Div3Monthly!$A$2:$A$307,'StPetersburg(3)'!$A14,Div3Monthly!C$2:C$307)</f>
        <v>3540057.4859897094</v>
      </c>
      <c r="C14" s="21">
        <f>SUMIF(Div3Monthly!$A$2:$A$307,'StPetersburg(3)'!$A14,Div3Monthly!E$2:E$307)/12</f>
        <v>22596.516468912985</v>
      </c>
      <c r="D14" s="21">
        <f t="shared" si="0"/>
        <v>156.66385970863789</v>
      </c>
      <c r="E14" s="21">
        <f>SUMIF(Div3Monthly!$A$2:$A$307,'StPetersburg(3)'!$A14,Div3Monthly!D$2:D$307)</f>
        <v>3540057.4859897094</v>
      </c>
      <c r="F14" s="21">
        <f t="shared" si="1"/>
        <v>156.66385970863789</v>
      </c>
      <c r="H14" s="21">
        <f>SUMIF(Div3Monthly!$A$2:$A$307,'StPetersburg(3)'!$A14,Div3Monthly!F$2:F$307)</f>
        <v>19197070.05703567</v>
      </c>
      <c r="I14" s="21">
        <f>SUMIF(Div3Monthly!$A$2:$A$307,'StPetersburg(3)'!$A14,Div3Monthly!H$2:H$307)/12</f>
        <v>2445.8420956597352</v>
      </c>
      <c r="J14" s="21">
        <f t="shared" si="2"/>
        <v>7848.8591275380359</v>
      </c>
      <c r="K14" s="21">
        <f>SUMIF(Div3Monthly!$A$2:$A$307,'StPetersburg(3)'!$A14,Div3Monthly!G$2:G$307)</f>
        <v>19197070.05703567</v>
      </c>
      <c r="L14" s="21">
        <f t="shared" si="3"/>
        <v>7848.8591275380359</v>
      </c>
      <c r="N14" s="21">
        <f t="shared" si="4"/>
        <v>22737127.543025378</v>
      </c>
      <c r="O14" s="21">
        <f t="shared" si="5"/>
        <v>25042.358564572722</v>
      </c>
      <c r="P14" s="21">
        <f t="shared" si="9"/>
        <v>907.94672891520133</v>
      </c>
      <c r="Q14" s="21">
        <f t="shared" si="6"/>
        <v>22737127.543025378</v>
      </c>
      <c r="R14" s="21">
        <f t="shared" si="7"/>
        <v>907.94672891520133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-6.7543977249108433E-2</v>
      </c>
      <c r="C17" s="23">
        <f t="shared" si="11"/>
        <v>-7.7076768461386003E-3</v>
      </c>
      <c r="D17" s="23">
        <f t="shared" si="11"/>
        <v>-6.030108165383008E-2</v>
      </c>
      <c r="E17" s="23">
        <f t="shared" si="11"/>
        <v>2.8996326024819608E-2</v>
      </c>
      <c r="F17" s="23">
        <f t="shared" si="11"/>
        <v>3.6989102923118189E-2</v>
      </c>
      <c r="H17" s="23">
        <f t="shared" ref="H17:L27" si="12">H4/H3-1</f>
        <v>-4.3966061182561522E-2</v>
      </c>
      <c r="I17" s="23">
        <f t="shared" si="12"/>
        <v>3.7097492209503535E-4</v>
      </c>
      <c r="J17" s="23">
        <f t="shared" si="12"/>
        <v>-4.432059427564794E-2</v>
      </c>
      <c r="K17" s="23">
        <f t="shared" si="12"/>
        <v>-2.4144766327142908E-2</v>
      </c>
      <c r="L17" s="23">
        <f t="shared" si="12"/>
        <v>-2.4506649896701815E-2</v>
      </c>
      <c r="N17" s="23">
        <f t="shared" ref="N17:R27" si="13">N4/N3-1</f>
        <v>-4.764572234900788E-2</v>
      </c>
      <c r="O17" s="23">
        <f t="shared" si="13"/>
        <v>-6.9206778288946058E-3</v>
      </c>
      <c r="P17" s="23">
        <f t="shared" si="13"/>
        <v>-4.1008853583899607E-2</v>
      </c>
      <c r="Q17" s="23">
        <f t="shared" si="13"/>
        <v>-1.5860236390119908E-2</v>
      </c>
      <c r="R17" s="23">
        <f t="shared" si="13"/>
        <v>-9.0018575169618087E-3</v>
      </c>
    </row>
    <row r="18" spans="1:18" x14ac:dyDescent="0.2">
      <c r="A18" s="34">
        <f t="shared" si="10"/>
        <v>2018</v>
      </c>
      <c r="B18" s="23">
        <f t="shared" si="11"/>
        <v>0.10130111122003327</v>
      </c>
      <c r="C18" s="23">
        <f t="shared" si="11"/>
        <v>1.9166673391814992E-3</v>
      </c>
      <c r="D18" s="23">
        <f t="shared" si="11"/>
        <v>9.9194321364859617E-2</v>
      </c>
      <c r="E18" s="23">
        <f t="shared" si="11"/>
        <v>3.8042789788927278E-2</v>
      </c>
      <c r="F18" s="23">
        <f t="shared" si="11"/>
        <v>3.6057013150292194E-2</v>
      </c>
      <c r="H18" s="23">
        <f t="shared" si="12"/>
        <v>7.6704283767850212E-2</v>
      </c>
      <c r="I18" s="23">
        <f t="shared" si="12"/>
        <v>1.6798931988429855E-2</v>
      </c>
      <c r="J18" s="23">
        <f t="shared" si="12"/>
        <v>5.8915632083002656E-2</v>
      </c>
      <c r="K18" s="23">
        <f t="shared" si="12"/>
        <v>6.3491664795344738E-2</v>
      </c>
      <c r="L18" s="23">
        <f t="shared" si="12"/>
        <v>4.5921303945120728E-2</v>
      </c>
      <c r="N18" s="23">
        <f t="shared" si="13"/>
        <v>8.0462755846261835E-2</v>
      </c>
      <c r="O18" s="23">
        <f t="shared" si="13"/>
        <v>3.3770997700077743E-3</v>
      </c>
      <c r="P18" s="23">
        <f t="shared" si="13"/>
        <v>7.6826206312585299E-2</v>
      </c>
      <c r="Q18" s="23">
        <f t="shared" si="13"/>
        <v>5.9343432889837455E-2</v>
      </c>
      <c r="R18" s="23">
        <f t="shared" si="13"/>
        <v>5.5777965365821025E-2</v>
      </c>
    </row>
    <row r="19" spans="1:18" x14ac:dyDescent="0.2">
      <c r="A19" s="34">
        <f t="shared" si="10"/>
        <v>2019</v>
      </c>
      <c r="B19" s="23">
        <f t="shared" si="11"/>
        <v>-4.2695335763909603E-2</v>
      </c>
      <c r="C19" s="23">
        <f t="shared" si="11"/>
        <v>1.2621777600573481E-2</v>
      </c>
      <c r="D19" s="23">
        <f t="shared" si="11"/>
        <v>-5.4627615747666503E-2</v>
      </c>
      <c r="E19" s="23">
        <f t="shared" si="11"/>
        <v>-2.1537603378407155E-2</v>
      </c>
      <c r="F19" s="23">
        <f t="shared" si="11"/>
        <v>-3.3733602944943542E-2</v>
      </c>
      <c r="H19" s="23">
        <f t="shared" si="12"/>
        <v>2.4171241397141774E-3</v>
      </c>
      <c r="I19" s="23">
        <f t="shared" si="12"/>
        <v>1.3202523797366972E-2</v>
      </c>
      <c r="J19" s="23">
        <f t="shared" si="12"/>
        <v>-1.0644860631841113E-2</v>
      </c>
      <c r="K19" s="23">
        <f t="shared" si="12"/>
        <v>6.6551301369139892E-3</v>
      </c>
      <c r="L19" s="23">
        <f t="shared" si="12"/>
        <v>-6.4620779228954373E-3</v>
      </c>
      <c r="N19" s="23">
        <f t="shared" si="13"/>
        <v>-4.609148846328015E-3</v>
      </c>
      <c r="O19" s="23">
        <f t="shared" si="13"/>
        <v>1.2679529957928315E-2</v>
      </c>
      <c r="P19" s="23">
        <f t="shared" si="13"/>
        <v>-1.7072211191011766E-2</v>
      </c>
      <c r="Q19" s="23">
        <f t="shared" si="13"/>
        <v>2.1520455732959576E-3</v>
      </c>
      <c r="R19" s="23">
        <f t="shared" si="13"/>
        <v>-1.0395672148196367E-2</v>
      </c>
    </row>
    <row r="20" spans="1:18" x14ac:dyDescent="0.2">
      <c r="A20" s="34">
        <f t="shared" si="10"/>
        <v>2020</v>
      </c>
      <c r="B20" s="23">
        <f t="shared" si="11"/>
        <v>3.5418054297945645E-2</v>
      </c>
      <c r="C20" s="23">
        <f t="shared" si="11"/>
        <v>1.8923379799948403E-2</v>
      </c>
      <c r="D20" s="23">
        <f t="shared" si="11"/>
        <v>1.6188336458857089E-2</v>
      </c>
      <c r="E20" s="23">
        <f t="shared" si="11"/>
        <v>8.8567511158023526E-2</v>
      </c>
      <c r="F20" s="23">
        <f t="shared" si="11"/>
        <v>6.8350705007621526E-2</v>
      </c>
      <c r="H20" s="23">
        <f t="shared" si="12"/>
        <v>-8.0813922004102423E-2</v>
      </c>
      <c r="I20" s="23">
        <f t="shared" si="12"/>
        <v>5.9753068644035068E-3</v>
      </c>
      <c r="J20" s="23">
        <f t="shared" si="12"/>
        <v>-8.6273716935483913E-2</v>
      </c>
      <c r="K20" s="23">
        <f t="shared" si="12"/>
        <v>-6.8512821818925818E-2</v>
      </c>
      <c r="L20" s="23">
        <f t="shared" si="12"/>
        <v>-7.4045683005387941E-2</v>
      </c>
      <c r="N20" s="23">
        <f t="shared" si="13"/>
        <v>-6.3403445299737182E-2</v>
      </c>
      <c r="O20" s="23">
        <f t="shared" si="13"/>
        <v>1.7635092544839859E-2</v>
      </c>
      <c r="P20" s="23">
        <f t="shared" si="13"/>
        <v>-7.9634181680901861E-2</v>
      </c>
      <c r="Q20" s="23">
        <f t="shared" si="13"/>
        <v>-4.4016253323730825E-2</v>
      </c>
      <c r="R20" s="23">
        <f t="shared" si="13"/>
        <v>-6.0582959766449229E-2</v>
      </c>
    </row>
    <row r="21" spans="1:18" x14ac:dyDescent="0.2">
      <c r="A21" s="34">
        <f t="shared" si="10"/>
        <v>2021</v>
      </c>
      <c r="B21" s="23">
        <f t="shared" si="11"/>
        <v>5.0156651611810821E-2</v>
      </c>
      <c r="C21" s="23">
        <f t="shared" si="11"/>
        <v>8.5131131607811827E-3</v>
      </c>
      <c r="D21" s="23">
        <f t="shared" si="11"/>
        <v>4.1292014855924375E-2</v>
      </c>
      <c r="E21" s="23">
        <f t="shared" si="11"/>
        <v>-2.8776517626173947E-2</v>
      </c>
      <c r="F21" s="23">
        <f t="shared" si="11"/>
        <v>-3.6974859622881495E-2</v>
      </c>
      <c r="H21" s="23">
        <f t="shared" si="12"/>
        <v>-1.9599557527345546E-2</v>
      </c>
      <c r="I21" s="23">
        <f t="shared" si="12"/>
        <v>7.5142233513436629E-3</v>
      </c>
      <c r="J21" s="23">
        <f t="shared" si="12"/>
        <v>-2.6911561395629113E-2</v>
      </c>
      <c r="K21" s="23">
        <f t="shared" si="12"/>
        <v>-3.6921857521626023E-2</v>
      </c>
      <c r="L21" s="23">
        <f t="shared" si="12"/>
        <v>-4.4104668542702896E-2</v>
      </c>
      <c r="N21" s="23">
        <f t="shared" si="13"/>
        <v>-8.0482515251200093E-3</v>
      </c>
      <c r="O21" s="23">
        <f t="shared" si="13"/>
        <v>8.414865911170466E-3</v>
      </c>
      <c r="P21" s="23">
        <f t="shared" si="13"/>
        <v>-1.6325738535612477E-2</v>
      </c>
      <c r="Q21" s="23">
        <f t="shared" si="13"/>
        <v>-3.5475427223081391E-2</v>
      </c>
      <c r="R21" s="23">
        <f t="shared" si="13"/>
        <v>-4.3524044138911089E-2</v>
      </c>
    </row>
    <row r="22" spans="1:18" x14ac:dyDescent="0.2">
      <c r="A22" s="34">
        <f t="shared" si="10"/>
        <v>2022</v>
      </c>
      <c r="B22" s="23">
        <f t="shared" si="11"/>
        <v>-5.10066680944401E-2</v>
      </c>
      <c r="C22" s="23">
        <f t="shared" si="11"/>
        <v>4.8108555814438958E-3</v>
      </c>
      <c r="D22" s="23">
        <f t="shared" si="11"/>
        <v>-5.5550279304640404E-2</v>
      </c>
      <c r="E22" s="23">
        <f t="shared" si="11"/>
        <v>5.0169522337102368E-3</v>
      </c>
      <c r="F22" s="23">
        <f t="shared" si="11"/>
        <v>2.0510989816791003E-4</v>
      </c>
      <c r="H22" s="23">
        <f t="shared" si="12"/>
        <v>-1.6000434253673368E-2</v>
      </c>
      <c r="I22" s="23">
        <f t="shared" si="12"/>
        <v>9.4825443051460567E-3</v>
      </c>
      <c r="J22" s="23">
        <f t="shared" si="12"/>
        <v>-2.524360495639888E-2</v>
      </c>
      <c r="K22" s="23">
        <f t="shared" si="12"/>
        <v>-2.277022228852954E-3</v>
      </c>
      <c r="L22" s="23">
        <f t="shared" si="12"/>
        <v>-1.1649103394941185E-2</v>
      </c>
      <c r="N22" s="23">
        <f t="shared" si="13"/>
        <v>-2.2137448726256892E-2</v>
      </c>
      <c r="O22" s="23">
        <f t="shared" si="13"/>
        <v>5.2699358882632996E-3</v>
      </c>
      <c r="P22" s="23">
        <f t="shared" si="13"/>
        <v>-2.726370662851163E-2</v>
      </c>
      <c r="Q22" s="23">
        <f t="shared" si="13"/>
        <v>-9.7277952736130047E-4</v>
      </c>
      <c r="R22" s="23">
        <f t="shared" si="13"/>
        <v>-6.2099891708276012E-3</v>
      </c>
    </row>
    <row r="23" spans="1:18" x14ac:dyDescent="0.2">
      <c r="A23" s="34">
        <f t="shared" si="10"/>
        <v>2023</v>
      </c>
      <c r="B23" s="23">
        <f t="shared" si="11"/>
        <v>7.2178048481098767E-2</v>
      </c>
      <c r="C23" s="23">
        <f t="shared" si="11"/>
        <v>8.2756342221992352E-3</v>
      </c>
      <c r="D23" s="23">
        <f t="shared" si="11"/>
        <v>6.3377921760645162E-2</v>
      </c>
      <c r="E23" s="23">
        <f t="shared" si="11"/>
        <v>-1.9213826403028378E-2</v>
      </c>
      <c r="F23" s="23">
        <f t="shared" si="11"/>
        <v>-2.7263835098458533E-2</v>
      </c>
      <c r="H23" s="23">
        <f t="shared" si="12"/>
        <v>8.7013217839787327E-2</v>
      </c>
      <c r="I23" s="23">
        <f t="shared" si="12"/>
        <v>9.6095613275839487E-3</v>
      </c>
      <c r="J23" s="23">
        <f t="shared" si="12"/>
        <v>7.6666921032742197E-2</v>
      </c>
      <c r="K23" s="23">
        <f t="shared" si="12"/>
        <v>6.3815569199185518E-2</v>
      </c>
      <c r="L23" s="23">
        <f t="shared" si="12"/>
        <v>5.3690069852670108E-2</v>
      </c>
      <c r="N23" s="23">
        <f t="shared" si="13"/>
        <v>8.4489216315168481E-2</v>
      </c>
      <c r="O23" s="23">
        <f t="shared" si="13"/>
        <v>8.4072666774519522E-3</v>
      </c>
      <c r="P23" s="23">
        <f t="shared" si="13"/>
        <v>7.5447641197980309E-2</v>
      </c>
      <c r="Q23" s="23">
        <f t="shared" si="13"/>
        <v>4.8879988286655074E-2</v>
      </c>
      <c r="R23" s="23">
        <f t="shared" si="13"/>
        <v>4.0135293493624324E-2</v>
      </c>
    </row>
    <row r="24" spans="1:18" x14ac:dyDescent="0.2">
      <c r="A24" s="34">
        <f t="shared" si="10"/>
        <v>2024</v>
      </c>
      <c r="B24" s="23">
        <f t="shared" si="11"/>
        <v>-5.4922714919339866E-3</v>
      </c>
      <c r="C24" s="23">
        <f t="shared" si="11"/>
        <v>9.2884724445094768E-3</v>
      </c>
      <c r="D24" s="23">
        <f t="shared" si="11"/>
        <v>-1.4644716887179277E-2</v>
      </c>
      <c r="E24" s="23">
        <f t="shared" si="11"/>
        <v>-5.4922714919339866E-3</v>
      </c>
      <c r="F24" s="23">
        <f t="shared" si="11"/>
        <v>-1.4644716887179277E-2</v>
      </c>
      <c r="H24" s="23">
        <f t="shared" si="12"/>
        <v>3.6391988043355195E-2</v>
      </c>
      <c r="I24" s="23">
        <f t="shared" si="12"/>
        <v>7.6944197888151322E-3</v>
      </c>
      <c r="J24" s="23">
        <f t="shared" si="12"/>
        <v>2.8478443157951006E-2</v>
      </c>
      <c r="K24" s="23">
        <f t="shared" si="12"/>
        <v>3.6391988043355195E-2</v>
      </c>
      <c r="L24" s="23">
        <f t="shared" si="12"/>
        <v>2.8478443157951006E-2</v>
      </c>
      <c r="N24" s="23">
        <f t="shared" si="13"/>
        <v>2.9346848173642304E-2</v>
      </c>
      <c r="O24" s="23">
        <f t="shared" si="13"/>
        <v>9.1309831505941297E-3</v>
      </c>
      <c r="P24" s="23">
        <f t="shared" si="13"/>
        <v>2.0032944543960207E-2</v>
      </c>
      <c r="Q24" s="23">
        <f t="shared" si="13"/>
        <v>2.9346848173642304E-2</v>
      </c>
      <c r="R24" s="23">
        <f t="shared" si="13"/>
        <v>2.0032944543960207E-2</v>
      </c>
    </row>
    <row r="25" spans="1:18" x14ac:dyDescent="0.2">
      <c r="A25" s="34">
        <f t="shared" si="10"/>
        <v>2025</v>
      </c>
      <c r="B25" s="23">
        <f t="shared" si="11"/>
        <v>-5.3084311758885283E-3</v>
      </c>
      <c r="C25" s="23">
        <f t="shared" si="11"/>
        <v>8.7199251022616053E-3</v>
      </c>
      <c r="D25" s="23">
        <f t="shared" si="11"/>
        <v>-1.3907087516614514E-2</v>
      </c>
      <c r="E25" s="23">
        <f t="shared" si="11"/>
        <v>-5.3084311758885283E-3</v>
      </c>
      <c r="F25" s="23">
        <f t="shared" si="11"/>
        <v>-1.3907087516614514E-2</v>
      </c>
      <c r="H25" s="23">
        <f t="shared" si="12"/>
        <v>2.0936650353005071E-2</v>
      </c>
      <c r="I25" s="23">
        <f t="shared" si="12"/>
        <v>5.7771122291614407E-3</v>
      </c>
      <c r="J25" s="23">
        <f t="shared" si="12"/>
        <v>1.5072462814593734E-2</v>
      </c>
      <c r="K25" s="23">
        <f t="shared" si="12"/>
        <v>2.0936650353005071E-2</v>
      </c>
      <c r="L25" s="23">
        <f t="shared" si="12"/>
        <v>1.5072462814593734E-2</v>
      </c>
      <c r="N25" s="23">
        <f t="shared" si="13"/>
        <v>1.6671511961706909E-2</v>
      </c>
      <c r="O25" s="23">
        <f t="shared" si="13"/>
        <v>8.4295948221790873E-3</v>
      </c>
      <c r="P25" s="23">
        <f t="shared" si="13"/>
        <v>8.1730218766349338E-3</v>
      </c>
      <c r="Q25" s="23">
        <f t="shared" si="13"/>
        <v>1.6671511961706909E-2</v>
      </c>
      <c r="R25" s="23">
        <f t="shared" si="13"/>
        <v>8.1730218766349338E-3</v>
      </c>
    </row>
    <row r="26" spans="1:18" x14ac:dyDescent="0.2">
      <c r="A26" s="34">
        <f t="shared" si="10"/>
        <v>2026</v>
      </c>
      <c r="B26" s="23">
        <f t="shared" si="11"/>
        <v>-1.7071343613973555E-3</v>
      </c>
      <c r="C26" s="23">
        <f t="shared" si="11"/>
        <v>8.7623285340645563E-3</v>
      </c>
      <c r="D26" s="23">
        <f t="shared" si="11"/>
        <v>-1.0378522868390694E-2</v>
      </c>
      <c r="E26" s="23">
        <f t="shared" si="11"/>
        <v>-1.7071343613973555E-3</v>
      </c>
      <c r="F26" s="23">
        <f t="shared" si="11"/>
        <v>-1.0378522868390694E-2</v>
      </c>
      <c r="H26" s="23">
        <f t="shared" si="12"/>
        <v>1.381589151928897E-2</v>
      </c>
      <c r="I26" s="23">
        <f t="shared" si="12"/>
        <v>4.4455938656575711E-3</v>
      </c>
      <c r="J26" s="23">
        <f t="shared" si="12"/>
        <v>9.3288254842847085E-3</v>
      </c>
      <c r="K26" s="23">
        <f t="shared" si="12"/>
        <v>1.381589151928897E-2</v>
      </c>
      <c r="L26" s="23">
        <f t="shared" si="12"/>
        <v>9.3288254842847085E-3</v>
      </c>
      <c r="N26" s="23">
        <f t="shared" si="13"/>
        <v>1.1347753937080984E-2</v>
      </c>
      <c r="O26" s="23">
        <f t="shared" si="13"/>
        <v>8.3375708864261711E-3</v>
      </c>
      <c r="P26" s="23">
        <f t="shared" si="13"/>
        <v>2.9852929589924138E-3</v>
      </c>
      <c r="Q26" s="23">
        <f t="shared" si="13"/>
        <v>1.1347753937080984E-2</v>
      </c>
      <c r="R26" s="23">
        <f t="shared" si="13"/>
        <v>2.9852929589924138E-3</v>
      </c>
    </row>
    <row r="27" spans="1:18" x14ac:dyDescent="0.2">
      <c r="A27" s="34">
        <f t="shared" si="10"/>
        <v>2027</v>
      </c>
      <c r="B27" s="23">
        <f t="shared" si="11"/>
        <v>-9.3567617574064066E-5</v>
      </c>
      <c r="C27" s="23">
        <f t="shared" si="11"/>
        <v>8.6385695002741958E-3</v>
      </c>
      <c r="D27" s="23">
        <f t="shared" si="11"/>
        <v>-8.6573499982005586E-3</v>
      </c>
      <c r="E27" s="23">
        <f t="shared" si="11"/>
        <v>-9.3567617574064066E-5</v>
      </c>
      <c r="F27" s="23">
        <f t="shared" si="11"/>
        <v>-8.6573499982005586E-3</v>
      </c>
      <c r="H27" s="23">
        <f t="shared" si="12"/>
        <v>9.4366651090005416E-3</v>
      </c>
      <c r="I27" s="23">
        <f t="shared" si="12"/>
        <v>4.6481574258048219E-3</v>
      </c>
      <c r="J27" s="23">
        <f t="shared" si="12"/>
        <v>4.76635292445593E-3</v>
      </c>
      <c r="K27" s="23">
        <f t="shared" si="12"/>
        <v>9.4366651090005416E-3</v>
      </c>
      <c r="L27" s="23">
        <f t="shared" si="12"/>
        <v>4.76635292445593E-3</v>
      </c>
      <c r="N27" s="23">
        <f t="shared" si="13"/>
        <v>7.9409325660970698E-3</v>
      </c>
      <c r="O27" s="23">
        <f t="shared" si="13"/>
        <v>8.2474368540084164E-3</v>
      </c>
      <c r="P27" s="23">
        <f t="shared" si="13"/>
        <v>-3.0399709109862894E-4</v>
      </c>
      <c r="Q27" s="23">
        <f t="shared" si="13"/>
        <v>7.9409325660970698E-3</v>
      </c>
      <c r="R27" s="23">
        <f t="shared" si="13"/>
        <v>-3.0399709109862894E-4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4.2716393370552663E-3</v>
      </c>
      <c r="C29" s="24">
        <f>AVERAGE(C17:C21)</f>
        <v>6.8534522108691931E-3</v>
      </c>
      <c r="D29" s="24">
        <f>AVERAGE(D17:D21)</f>
        <v>8.3491950556288993E-3</v>
      </c>
      <c r="E29" s="24">
        <f>AVERAGE(E17:E21)</f>
        <v>2.1058501193437863E-2</v>
      </c>
      <c r="F29" s="24">
        <f>AVERAGE(F17:F21)</f>
        <v>1.4137671702641375E-2</v>
      </c>
      <c r="H29" s="24">
        <f>AVERAGE(H17:H21)</f>
        <v>-1.3051626561289021E-2</v>
      </c>
      <c r="I29" s="24">
        <f>AVERAGE(I17:I21)</f>
        <v>8.7723921847278064E-3</v>
      </c>
      <c r="J29" s="24">
        <f>AVERAGE(J17:J21)</f>
        <v>-2.1847020231119885E-2</v>
      </c>
      <c r="K29" s="24">
        <f>AVERAGE(K17:K21)</f>
        <v>-1.1886530147087205E-2</v>
      </c>
      <c r="L29" s="24">
        <f>AVERAGE(L17:L21)</f>
        <v>-2.0639555084513473E-2</v>
      </c>
      <c r="N29" s="24">
        <f>AVERAGE(N17:N21)</f>
        <v>-8.6487624347862495E-3</v>
      </c>
      <c r="O29" s="24">
        <f>AVERAGE(O17:O21)</f>
        <v>7.037182071010362E-3</v>
      </c>
      <c r="P29" s="24">
        <f>AVERAGE(P17:P21)</f>
        <v>-1.5442955735768083E-2</v>
      </c>
      <c r="Q29" s="24">
        <f>AVERAGE(Q17:Q21)</f>
        <v>-6.7712876947597419E-3</v>
      </c>
      <c r="R29" s="24">
        <f>AVERAGE(R17:R21)</f>
        <v>-1.3545313640939494E-2</v>
      </c>
    </row>
    <row r="30" spans="1:18" x14ac:dyDescent="0.2">
      <c r="A30" s="42" t="s">
        <v>66</v>
      </c>
      <c r="B30" s="24">
        <f>AVERAGE(B23:B27)</f>
        <v>1.1915328766860966E-2</v>
      </c>
      <c r="C30" s="24">
        <f>AVERAGE(C23:C27)</f>
        <v>8.7369859606618132E-3</v>
      </c>
      <c r="D30" s="24">
        <f>AVERAGE(D23:D27)</f>
        <v>3.1580488980520239E-3</v>
      </c>
      <c r="E30" s="24">
        <f>AVERAGE(E23:E27)</f>
        <v>-6.3630462099644623E-3</v>
      </c>
      <c r="F30" s="24">
        <f>AVERAGE(F23:F27)</f>
        <v>-1.4970302473768715E-2</v>
      </c>
      <c r="H30" s="24">
        <f>AVERAGE(H23:H27)</f>
        <v>3.3518882572887418E-2</v>
      </c>
      <c r="I30" s="24">
        <f>AVERAGE(I23:I27)</f>
        <v>6.4349689274045829E-3</v>
      </c>
      <c r="J30" s="24">
        <f>AVERAGE(J23:J27)</f>
        <v>2.6862601082805516E-2</v>
      </c>
      <c r="K30" s="24">
        <f>AVERAGE(K23:K27)</f>
        <v>2.8879352844767059E-2</v>
      </c>
      <c r="L30" s="24">
        <f>AVERAGE(L23:L27)</f>
        <v>2.2267230846791098E-2</v>
      </c>
      <c r="N30" s="24">
        <f>AVERAGE(N23:N27)</f>
        <v>2.9959252590739151E-2</v>
      </c>
      <c r="O30" s="24">
        <f>AVERAGE(O23:O27)</f>
        <v>8.510570478131951E-3</v>
      </c>
      <c r="P30" s="24">
        <f>AVERAGE(P23:P27)</f>
        <v>2.1266980697293845E-2</v>
      </c>
      <c r="Q30" s="24">
        <f>AVERAGE(Q23:Q27)</f>
        <v>2.2837406985036467E-2</v>
      </c>
      <c r="R30" s="24">
        <f>AVERAGE(R23:R27)</f>
        <v>1.420451115642265E-2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D7" sqref="D7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565897.79999999993</v>
      </c>
      <c r="D2" s="14">
        <v>600724.44935941882</v>
      </c>
      <c r="E2" s="14">
        <v>21670</v>
      </c>
      <c r="F2" s="14">
        <v>2112662.6</v>
      </c>
      <c r="G2" s="14">
        <v>2153182.7805508389</v>
      </c>
      <c r="H2" s="14">
        <v>2434</v>
      </c>
    </row>
    <row r="3" spans="1:8" x14ac:dyDescent="0.2">
      <c r="A3" s="2">
        <v>2014</v>
      </c>
      <c r="B3" s="2">
        <v>2</v>
      </c>
      <c r="C3" s="14">
        <v>601460.5</v>
      </c>
      <c r="D3" s="14">
        <v>569176.67701887339</v>
      </c>
      <c r="E3" s="14">
        <v>21743</v>
      </c>
      <c r="F3" s="14">
        <v>2099318.8000000003</v>
      </c>
      <c r="G3" s="14">
        <v>2061991.4821158343</v>
      </c>
      <c r="H3" s="14">
        <v>2429</v>
      </c>
    </row>
    <row r="4" spans="1:8" x14ac:dyDescent="0.2">
      <c r="A4" s="2">
        <v>2014</v>
      </c>
      <c r="B4" s="2">
        <v>3</v>
      </c>
      <c r="C4" s="14">
        <v>404429.9</v>
      </c>
      <c r="D4" s="14">
        <v>422481.38022290642</v>
      </c>
      <c r="E4" s="14">
        <v>21845</v>
      </c>
      <c r="F4" s="14">
        <v>1936399.7000000002</v>
      </c>
      <c r="G4" s="14">
        <v>1957278.9743875796</v>
      </c>
      <c r="H4" s="14">
        <v>2443</v>
      </c>
    </row>
    <row r="5" spans="1:8" x14ac:dyDescent="0.2">
      <c r="A5" s="2">
        <v>2014</v>
      </c>
      <c r="B5" s="2">
        <v>4</v>
      </c>
      <c r="C5" s="14">
        <v>344627.19999999995</v>
      </c>
      <c r="D5" s="14">
        <v>310554.13886255724</v>
      </c>
      <c r="E5" s="14">
        <v>21898</v>
      </c>
      <c r="F5" s="14">
        <v>1905561.2999999998</v>
      </c>
      <c r="G5" s="14">
        <v>1866348.7496454292</v>
      </c>
      <c r="H5" s="14">
        <v>2438</v>
      </c>
    </row>
    <row r="6" spans="1:8" x14ac:dyDescent="0.2">
      <c r="A6" s="2">
        <v>2014</v>
      </c>
      <c r="B6" s="2">
        <v>5</v>
      </c>
      <c r="C6" s="14">
        <v>255933.69999999998</v>
      </c>
      <c r="D6" s="14">
        <v>239412.35419649421</v>
      </c>
      <c r="E6" s="14">
        <v>21660</v>
      </c>
      <c r="F6" s="14">
        <v>1621848.9999999998</v>
      </c>
      <c r="G6" s="14">
        <v>1602684.9622794497</v>
      </c>
      <c r="H6" s="14">
        <v>2432</v>
      </c>
    </row>
    <row r="7" spans="1:8" x14ac:dyDescent="0.2">
      <c r="A7" s="2">
        <v>2014</v>
      </c>
      <c r="B7" s="2">
        <v>6</v>
      </c>
      <c r="C7" s="14">
        <v>223879.1</v>
      </c>
      <c r="D7" s="14">
        <v>223033.65706189963</v>
      </c>
      <c r="E7" s="14">
        <v>21627</v>
      </c>
      <c r="F7" s="14">
        <v>1579369.4000000001</v>
      </c>
      <c r="G7" s="14">
        <v>1578386.1855499235</v>
      </c>
      <c r="H7" s="14">
        <v>2436</v>
      </c>
    </row>
    <row r="8" spans="1:8" x14ac:dyDescent="0.2">
      <c r="A8" s="2">
        <v>2014</v>
      </c>
      <c r="B8" s="2">
        <v>7</v>
      </c>
      <c r="C8" s="14">
        <v>187643.20000000004</v>
      </c>
      <c r="D8" s="14">
        <v>187667.03873709458</v>
      </c>
      <c r="E8" s="14">
        <v>21573</v>
      </c>
      <c r="F8" s="14">
        <v>1474047.2999999998</v>
      </c>
      <c r="G8" s="14">
        <v>1474075.1925449122</v>
      </c>
      <c r="H8" s="14">
        <v>2446</v>
      </c>
    </row>
    <row r="9" spans="1:8" x14ac:dyDescent="0.2">
      <c r="A9" s="2">
        <v>2014</v>
      </c>
      <c r="B9" s="2">
        <v>8</v>
      </c>
      <c r="C9" s="14">
        <v>175165.1</v>
      </c>
      <c r="D9" s="14">
        <v>175165.1</v>
      </c>
      <c r="E9" s="14">
        <v>21521</v>
      </c>
      <c r="F9" s="14">
        <v>1382220.9</v>
      </c>
      <c r="G9" s="14">
        <v>1382220.9</v>
      </c>
      <c r="H9" s="14">
        <v>2441</v>
      </c>
    </row>
    <row r="10" spans="1:8" x14ac:dyDescent="0.2">
      <c r="A10" s="2">
        <v>2014</v>
      </c>
      <c r="B10" s="2">
        <v>9</v>
      </c>
      <c r="C10" s="14">
        <v>193840.9</v>
      </c>
      <c r="D10" s="14">
        <v>193840.9</v>
      </c>
      <c r="E10" s="14">
        <v>21557</v>
      </c>
      <c r="F10" s="14">
        <v>1534215.2000000004</v>
      </c>
      <c r="G10" s="14">
        <v>1534215.2000000004</v>
      </c>
      <c r="H10" s="14">
        <v>2454</v>
      </c>
    </row>
    <row r="11" spans="1:8" x14ac:dyDescent="0.2">
      <c r="A11" s="2">
        <v>2014</v>
      </c>
      <c r="B11" s="2">
        <v>10</v>
      </c>
      <c r="C11" s="14">
        <v>206840</v>
      </c>
      <c r="D11" s="14">
        <v>207212.15459160029</v>
      </c>
      <c r="E11" s="14">
        <v>20434</v>
      </c>
      <c r="F11" s="14">
        <v>1325782.8</v>
      </c>
      <c r="G11" s="14">
        <v>1326185.9047238273</v>
      </c>
      <c r="H11" s="14">
        <v>2149</v>
      </c>
    </row>
    <row r="12" spans="1:8" x14ac:dyDescent="0.2">
      <c r="A12" s="2">
        <v>2014</v>
      </c>
      <c r="B12" s="2">
        <v>11</v>
      </c>
      <c r="C12" s="14">
        <v>247033</v>
      </c>
      <c r="D12" s="14">
        <v>239867.32512141127</v>
      </c>
      <c r="E12" s="14">
        <v>20522</v>
      </c>
      <c r="F12" s="14">
        <v>1275493.3999999999</v>
      </c>
      <c r="G12" s="14">
        <v>1267710.807811961</v>
      </c>
      <c r="H12" s="14">
        <v>2166</v>
      </c>
    </row>
    <row r="13" spans="1:8" x14ac:dyDescent="0.2">
      <c r="A13" s="2">
        <v>2014</v>
      </c>
      <c r="B13" s="2">
        <v>12</v>
      </c>
      <c r="C13" s="14">
        <v>411453</v>
      </c>
      <c r="D13" s="14">
        <v>354544.26039807504</v>
      </c>
      <c r="E13" s="14">
        <v>20675</v>
      </c>
      <c r="F13" s="14">
        <v>1549826.5000000002</v>
      </c>
      <c r="G13" s="14">
        <v>1488030.1845779389</v>
      </c>
      <c r="H13" s="14">
        <v>2184</v>
      </c>
    </row>
    <row r="14" spans="1:8" x14ac:dyDescent="0.2">
      <c r="A14" s="2">
        <v>2015</v>
      </c>
      <c r="B14" s="2">
        <v>1</v>
      </c>
      <c r="C14" s="14">
        <v>461631.1</v>
      </c>
      <c r="D14" s="14">
        <v>474272.32139859203</v>
      </c>
      <c r="E14" s="14">
        <v>20682</v>
      </c>
      <c r="F14" s="14">
        <v>1751456</v>
      </c>
      <c r="G14" s="14">
        <v>1765093.1946486423</v>
      </c>
      <c r="H14" s="14">
        <v>2185</v>
      </c>
    </row>
    <row r="15" spans="1:8" x14ac:dyDescent="0.2">
      <c r="A15" s="2">
        <v>2015</v>
      </c>
      <c r="B15" s="2">
        <v>2</v>
      </c>
      <c r="C15" s="14">
        <v>518444.09999999992</v>
      </c>
      <c r="D15" s="14">
        <v>506532.09579113347</v>
      </c>
      <c r="E15" s="14">
        <v>20767</v>
      </c>
      <c r="F15" s="14">
        <v>1744744.2000000002</v>
      </c>
      <c r="G15" s="14">
        <v>1731930.5936757736</v>
      </c>
      <c r="H15" s="14">
        <v>2186</v>
      </c>
    </row>
    <row r="16" spans="1:8" x14ac:dyDescent="0.2">
      <c r="A16" s="2">
        <v>2015</v>
      </c>
      <c r="B16" s="2">
        <v>3</v>
      </c>
      <c r="C16" s="14">
        <v>435335</v>
      </c>
      <c r="D16" s="14">
        <v>409615.22721909609</v>
      </c>
      <c r="E16" s="14">
        <v>20843</v>
      </c>
      <c r="F16" s="14">
        <v>1712394.5</v>
      </c>
      <c r="G16" s="14">
        <v>1684754.3198538821</v>
      </c>
      <c r="H16" s="14">
        <v>2190</v>
      </c>
    </row>
    <row r="17" spans="1:8" x14ac:dyDescent="0.2">
      <c r="A17" s="2">
        <v>2015</v>
      </c>
      <c r="B17" s="2">
        <v>4</v>
      </c>
      <c r="C17" s="14">
        <v>266105.5</v>
      </c>
      <c r="D17" s="14">
        <v>321965.60086649127</v>
      </c>
      <c r="E17" s="14">
        <v>20867</v>
      </c>
      <c r="F17" s="14">
        <v>1477330.6</v>
      </c>
      <c r="G17" s="14">
        <v>1537341.6101205531</v>
      </c>
      <c r="H17" s="14">
        <v>2190</v>
      </c>
    </row>
    <row r="18" spans="1:8" x14ac:dyDescent="0.2">
      <c r="A18" s="2">
        <v>2015</v>
      </c>
      <c r="B18" s="2">
        <v>5</v>
      </c>
      <c r="C18" s="14">
        <v>226271.4</v>
      </c>
      <c r="D18" s="14">
        <v>251675.63630167331</v>
      </c>
      <c r="E18" s="14">
        <v>20649</v>
      </c>
      <c r="F18" s="14">
        <v>1378466.3</v>
      </c>
      <c r="G18" s="14">
        <v>1406143.2839262183</v>
      </c>
      <c r="H18" s="14">
        <v>2195</v>
      </c>
    </row>
    <row r="19" spans="1:8" x14ac:dyDescent="0.2">
      <c r="A19" s="2">
        <v>2015</v>
      </c>
      <c r="B19" s="2">
        <v>6</v>
      </c>
      <c r="C19" s="14">
        <v>198469.50000000003</v>
      </c>
      <c r="D19" s="14">
        <v>201094.65743818969</v>
      </c>
      <c r="E19" s="14">
        <v>20619</v>
      </c>
      <c r="F19" s="14">
        <v>1341980.5999999999</v>
      </c>
      <c r="G19" s="14">
        <v>1344825.9107134333</v>
      </c>
      <c r="H19" s="14">
        <v>2178</v>
      </c>
    </row>
    <row r="20" spans="1:8" x14ac:dyDescent="0.2">
      <c r="A20" s="2">
        <v>2015</v>
      </c>
      <c r="B20" s="2">
        <v>7</v>
      </c>
      <c r="C20" s="14">
        <v>173719.9</v>
      </c>
      <c r="D20" s="14">
        <v>173742.70643824677</v>
      </c>
      <c r="E20" s="14">
        <v>20599</v>
      </c>
      <c r="F20" s="14">
        <v>1292266.5</v>
      </c>
      <c r="G20" s="14">
        <v>1292291.3632922759</v>
      </c>
      <c r="H20" s="14">
        <v>2186</v>
      </c>
    </row>
    <row r="21" spans="1:8" x14ac:dyDescent="0.2">
      <c r="A21" s="2">
        <v>2015</v>
      </c>
      <c r="B21" s="2">
        <v>8</v>
      </c>
      <c r="C21" s="14">
        <v>194885.19999999998</v>
      </c>
      <c r="D21" s="14">
        <v>194885.19999999998</v>
      </c>
      <c r="E21" s="14">
        <v>20584</v>
      </c>
      <c r="F21" s="14">
        <v>1317142.2000000002</v>
      </c>
      <c r="G21" s="14">
        <v>1317142.2000000002</v>
      </c>
      <c r="H21" s="14">
        <v>2189</v>
      </c>
    </row>
    <row r="22" spans="1:8" x14ac:dyDescent="0.2">
      <c r="A22" s="2">
        <v>2015</v>
      </c>
      <c r="B22" s="2">
        <v>9</v>
      </c>
      <c r="C22" s="14">
        <v>178001.40000000002</v>
      </c>
      <c r="D22" s="14">
        <v>178001.40000000002</v>
      </c>
      <c r="E22" s="14">
        <v>20498</v>
      </c>
      <c r="F22" s="14">
        <v>1284492.8</v>
      </c>
      <c r="G22" s="14">
        <v>1284492.8</v>
      </c>
      <c r="H22" s="14">
        <v>2190</v>
      </c>
    </row>
    <row r="23" spans="1:8" x14ac:dyDescent="0.2">
      <c r="A23" s="2">
        <v>2015</v>
      </c>
      <c r="B23" s="2">
        <v>10</v>
      </c>
      <c r="C23" s="14">
        <v>185278.3</v>
      </c>
      <c r="D23" s="14">
        <v>187654.38003155976</v>
      </c>
      <c r="E23" s="14">
        <v>20524</v>
      </c>
      <c r="F23" s="14">
        <v>1268998.5</v>
      </c>
      <c r="G23" s="14">
        <v>1271616.3163124267</v>
      </c>
      <c r="H23" s="14">
        <v>2196</v>
      </c>
    </row>
    <row r="24" spans="1:8" x14ac:dyDescent="0.2">
      <c r="A24" s="2">
        <v>2015</v>
      </c>
      <c r="B24" s="2">
        <v>11</v>
      </c>
      <c r="C24" s="14">
        <v>208900.9</v>
      </c>
      <c r="D24" s="14">
        <v>256820.54617383456</v>
      </c>
      <c r="E24" s="14">
        <v>20650</v>
      </c>
      <c r="F24" s="14">
        <v>1307260.2000000002</v>
      </c>
      <c r="G24" s="14">
        <v>1360193.2180895431</v>
      </c>
      <c r="H24" s="14">
        <v>2213</v>
      </c>
    </row>
    <row r="25" spans="1:8" x14ac:dyDescent="0.2">
      <c r="A25" s="2">
        <v>2015</v>
      </c>
      <c r="B25" s="2">
        <v>12</v>
      </c>
      <c r="C25" s="14">
        <v>265797.8</v>
      </c>
      <c r="D25" s="14">
        <v>355236.45665718103</v>
      </c>
      <c r="E25" s="14">
        <v>20826</v>
      </c>
      <c r="F25" s="14">
        <v>1433835.8</v>
      </c>
      <c r="G25" s="14">
        <v>1531940.3253999949</v>
      </c>
      <c r="H25" s="14">
        <v>2214</v>
      </c>
    </row>
    <row r="26" spans="1:8" x14ac:dyDescent="0.2">
      <c r="A26" s="2">
        <v>2016</v>
      </c>
      <c r="B26" s="2">
        <v>1</v>
      </c>
      <c r="C26" s="14">
        <v>421820.4</v>
      </c>
      <c r="D26" s="14">
        <v>351080.26763167855</v>
      </c>
      <c r="E26" s="14">
        <v>20852</v>
      </c>
      <c r="F26" s="14">
        <v>1750768.6</v>
      </c>
      <c r="G26" s="14">
        <v>1673073.5983070191</v>
      </c>
      <c r="H26" s="14">
        <v>2223</v>
      </c>
    </row>
    <row r="27" spans="1:8" x14ac:dyDescent="0.2">
      <c r="A27" s="2">
        <v>2016</v>
      </c>
      <c r="B27" s="2">
        <v>2</v>
      </c>
      <c r="C27" s="14">
        <v>522646.9</v>
      </c>
      <c r="D27" s="14">
        <v>490383.60577031208</v>
      </c>
      <c r="E27" s="14">
        <v>20960</v>
      </c>
      <c r="F27" s="14">
        <v>1851863.4</v>
      </c>
      <c r="G27" s="14">
        <v>1816544.3640708055</v>
      </c>
      <c r="H27" s="14">
        <v>2226</v>
      </c>
    </row>
    <row r="28" spans="1:8" x14ac:dyDescent="0.2">
      <c r="A28" s="2">
        <v>2016</v>
      </c>
      <c r="B28" s="2">
        <v>3</v>
      </c>
      <c r="C28" s="14">
        <v>390116.6</v>
      </c>
      <c r="D28" s="14">
        <v>381046.31759335694</v>
      </c>
      <c r="E28" s="14">
        <v>21037</v>
      </c>
      <c r="F28" s="14">
        <v>1706548.5</v>
      </c>
      <c r="G28" s="14">
        <v>1696657.015804762</v>
      </c>
      <c r="H28" s="14">
        <v>2224</v>
      </c>
    </row>
    <row r="29" spans="1:8" x14ac:dyDescent="0.2">
      <c r="A29" s="2">
        <v>2016</v>
      </c>
      <c r="B29" s="2">
        <v>4</v>
      </c>
      <c r="C29" s="14">
        <v>286898.89999999997</v>
      </c>
      <c r="D29" s="14">
        <v>324879.24185701885</v>
      </c>
      <c r="E29" s="14">
        <v>20972</v>
      </c>
      <c r="F29" s="14">
        <v>1757544.7000000002</v>
      </c>
      <c r="G29" s="14">
        <v>1799349.2738370153</v>
      </c>
      <c r="H29" s="14">
        <v>2236</v>
      </c>
    </row>
    <row r="30" spans="1:8" x14ac:dyDescent="0.2">
      <c r="A30" s="2">
        <v>2016</v>
      </c>
      <c r="B30" s="2">
        <v>5</v>
      </c>
      <c r="C30" s="14">
        <v>241399.59999999998</v>
      </c>
      <c r="D30" s="14">
        <v>252814.49452909626</v>
      </c>
      <c r="E30" s="14">
        <v>20834</v>
      </c>
      <c r="F30" s="14">
        <v>1461550.3</v>
      </c>
      <c r="G30" s="14">
        <v>1474122.9383657211</v>
      </c>
      <c r="H30" s="14">
        <v>2222</v>
      </c>
    </row>
    <row r="31" spans="1:8" x14ac:dyDescent="0.2">
      <c r="A31" s="2">
        <v>2016</v>
      </c>
      <c r="B31" s="2">
        <v>6</v>
      </c>
      <c r="C31" s="14">
        <v>198062.79999999996</v>
      </c>
      <c r="D31" s="14">
        <v>198259.51816320172</v>
      </c>
      <c r="E31" s="14">
        <v>20776</v>
      </c>
      <c r="F31" s="14">
        <v>1319392.2999999998</v>
      </c>
      <c r="G31" s="14">
        <v>1319611.1044064399</v>
      </c>
      <c r="H31" s="14">
        <v>2237</v>
      </c>
    </row>
    <row r="32" spans="1:8" x14ac:dyDescent="0.2">
      <c r="A32" s="2">
        <v>2016</v>
      </c>
      <c r="B32" s="2">
        <v>7</v>
      </c>
      <c r="C32" s="14">
        <v>166629.5</v>
      </c>
      <c r="D32" s="14">
        <v>166652.37411492327</v>
      </c>
      <c r="E32" s="14">
        <v>20758</v>
      </c>
      <c r="F32" s="14">
        <v>1227469.6000000001</v>
      </c>
      <c r="G32" s="14">
        <v>1227495.1873770738</v>
      </c>
      <c r="H32" s="14">
        <v>2247</v>
      </c>
    </row>
    <row r="33" spans="1:8" x14ac:dyDescent="0.2">
      <c r="A33" s="2">
        <v>2016</v>
      </c>
      <c r="B33" s="2">
        <v>8</v>
      </c>
      <c r="C33" s="14">
        <v>177488.6</v>
      </c>
      <c r="D33" s="14">
        <v>177488.6</v>
      </c>
      <c r="E33" s="14">
        <v>20665</v>
      </c>
      <c r="F33" s="14">
        <v>1344286.9000000001</v>
      </c>
      <c r="G33" s="14">
        <v>1344286.9000000001</v>
      </c>
      <c r="H33" s="14">
        <v>2265</v>
      </c>
    </row>
    <row r="34" spans="1:8" x14ac:dyDescent="0.2">
      <c r="A34" s="2">
        <v>2016</v>
      </c>
      <c r="B34" s="2">
        <v>9</v>
      </c>
      <c r="C34" s="14">
        <v>166667.39999999997</v>
      </c>
      <c r="D34" s="14">
        <v>166667.39999999997</v>
      </c>
      <c r="E34" s="14">
        <v>20643</v>
      </c>
      <c r="F34" s="14">
        <v>1176257.8999999997</v>
      </c>
      <c r="G34" s="14">
        <v>1176257.8999999997</v>
      </c>
      <c r="H34" s="14">
        <v>2266</v>
      </c>
    </row>
    <row r="35" spans="1:8" x14ac:dyDescent="0.2">
      <c r="A35" s="2">
        <v>2016</v>
      </c>
      <c r="B35" s="2">
        <v>10</v>
      </c>
      <c r="C35" s="14">
        <v>178025.7</v>
      </c>
      <c r="D35" s="14">
        <v>179210.52384685972</v>
      </c>
      <c r="E35" s="14">
        <v>20653</v>
      </c>
      <c r="F35" s="14">
        <v>1256327.4000000001</v>
      </c>
      <c r="G35" s="14">
        <v>1257659.9459713667</v>
      </c>
      <c r="H35" s="14">
        <v>2244</v>
      </c>
    </row>
    <row r="36" spans="1:8" x14ac:dyDescent="0.2">
      <c r="A36" s="2">
        <v>2016</v>
      </c>
      <c r="B36" s="2">
        <v>11</v>
      </c>
      <c r="C36" s="14">
        <v>240067.29999999996</v>
      </c>
      <c r="D36" s="14">
        <v>255468.84676282178</v>
      </c>
      <c r="E36" s="14">
        <v>20784</v>
      </c>
      <c r="F36" s="14">
        <v>1415822</v>
      </c>
      <c r="G36" s="14">
        <v>1433263.3960608293</v>
      </c>
      <c r="H36" s="14">
        <v>2273</v>
      </c>
    </row>
    <row r="37" spans="1:8" x14ac:dyDescent="0.2">
      <c r="A37" s="2">
        <v>2016</v>
      </c>
      <c r="B37" s="2">
        <v>12</v>
      </c>
      <c r="C37" s="14">
        <v>306363.59999999998</v>
      </c>
      <c r="D37" s="14">
        <v>347602.1737524381</v>
      </c>
      <c r="E37" s="14">
        <v>20817</v>
      </c>
      <c r="F37" s="14">
        <v>1556737.6</v>
      </c>
      <c r="G37" s="14">
        <v>1603784.1606443648</v>
      </c>
      <c r="H37" s="14">
        <v>2293</v>
      </c>
    </row>
    <row r="38" spans="1:8" x14ac:dyDescent="0.2">
      <c r="A38" s="2">
        <v>2017</v>
      </c>
      <c r="B38" s="2">
        <v>1</v>
      </c>
      <c r="C38" s="14">
        <v>395466.6</v>
      </c>
      <c r="D38" s="14">
        <v>517701.92038974224</v>
      </c>
      <c r="E38" s="14">
        <v>20553</v>
      </c>
      <c r="F38" s="14">
        <v>1719734.2999999998</v>
      </c>
      <c r="G38" s="14">
        <v>1856230.9134276076</v>
      </c>
      <c r="H38" s="14">
        <v>2219</v>
      </c>
    </row>
    <row r="39" spans="1:8" x14ac:dyDescent="0.2">
      <c r="A39" s="2">
        <v>2017</v>
      </c>
      <c r="B39" s="2">
        <v>2</v>
      </c>
      <c r="C39" s="14">
        <v>363719.89999999997</v>
      </c>
      <c r="D39" s="14">
        <v>436150.30573617946</v>
      </c>
      <c r="E39" s="14">
        <v>20622</v>
      </c>
      <c r="F39" s="14">
        <v>1624565.4000000001</v>
      </c>
      <c r="G39" s="14">
        <v>1705845.9251743709</v>
      </c>
      <c r="H39" s="14">
        <v>2238</v>
      </c>
    </row>
    <row r="40" spans="1:8" x14ac:dyDescent="0.2">
      <c r="A40" s="2">
        <v>2017</v>
      </c>
      <c r="B40" s="2">
        <v>3</v>
      </c>
      <c r="C40" s="14">
        <v>298141.8</v>
      </c>
      <c r="D40" s="14">
        <v>351451.56254400173</v>
      </c>
      <c r="E40" s="14">
        <v>20822</v>
      </c>
      <c r="F40" s="14">
        <v>1467604.9</v>
      </c>
      <c r="G40" s="14">
        <v>1527205.9792745083</v>
      </c>
      <c r="H40" s="14">
        <v>2252</v>
      </c>
    </row>
    <row r="41" spans="1:8" x14ac:dyDescent="0.2">
      <c r="A41" s="2">
        <v>2017</v>
      </c>
      <c r="B41" s="2">
        <v>4</v>
      </c>
      <c r="C41" s="14">
        <v>311049.7</v>
      </c>
      <c r="D41" s="14">
        <v>318558.69989568216</v>
      </c>
      <c r="E41" s="14">
        <v>20744</v>
      </c>
      <c r="F41" s="14">
        <v>1592475.0999999999</v>
      </c>
      <c r="G41" s="14">
        <v>1600878.0876151514</v>
      </c>
      <c r="H41" s="14">
        <v>2246</v>
      </c>
    </row>
    <row r="42" spans="1:8" x14ac:dyDescent="0.2">
      <c r="A42" s="2">
        <v>2017</v>
      </c>
      <c r="B42" s="2">
        <v>5</v>
      </c>
      <c r="C42" s="14">
        <v>241727.09999999998</v>
      </c>
      <c r="D42" s="14">
        <v>246870.78611149933</v>
      </c>
      <c r="E42" s="14">
        <v>20729</v>
      </c>
      <c r="F42" s="14">
        <v>1398670.7000000002</v>
      </c>
      <c r="G42" s="14">
        <v>1404427.4929885135</v>
      </c>
      <c r="H42" s="14">
        <v>2245</v>
      </c>
    </row>
    <row r="43" spans="1:8" x14ac:dyDescent="0.2">
      <c r="A43" s="2">
        <v>2017</v>
      </c>
      <c r="B43" s="2">
        <v>6</v>
      </c>
      <c r="C43" s="14">
        <v>205099.5</v>
      </c>
      <c r="D43" s="14">
        <v>204496.63342845664</v>
      </c>
      <c r="E43" s="14">
        <v>20760</v>
      </c>
      <c r="F43" s="14">
        <v>1354186.9</v>
      </c>
      <c r="G43" s="14">
        <v>1353507.198430893</v>
      </c>
      <c r="H43" s="14">
        <v>2265</v>
      </c>
    </row>
    <row r="44" spans="1:8" x14ac:dyDescent="0.2">
      <c r="A44" s="2">
        <v>2017</v>
      </c>
      <c r="B44" s="2">
        <v>7</v>
      </c>
      <c r="C44" s="14">
        <v>178754.70000000004</v>
      </c>
      <c r="D44" s="14">
        <v>178777.21053186979</v>
      </c>
      <c r="E44" s="14">
        <v>20627</v>
      </c>
      <c r="F44" s="14">
        <v>1314283.8</v>
      </c>
      <c r="G44" s="14">
        <v>1314309.1354381926</v>
      </c>
      <c r="H44" s="14">
        <v>2247</v>
      </c>
    </row>
    <row r="45" spans="1:8" x14ac:dyDescent="0.2">
      <c r="A45" s="2">
        <v>2017</v>
      </c>
      <c r="B45" s="2">
        <v>8</v>
      </c>
      <c r="C45" s="14">
        <v>163276.79999999999</v>
      </c>
      <c r="D45" s="14">
        <v>163276.79999999999</v>
      </c>
      <c r="E45" s="14">
        <v>20604</v>
      </c>
      <c r="F45" s="14">
        <v>1183592.6000000001</v>
      </c>
      <c r="G45" s="14">
        <v>1183592.6000000001</v>
      </c>
      <c r="H45" s="14">
        <v>2253</v>
      </c>
    </row>
    <row r="46" spans="1:8" x14ac:dyDescent="0.2">
      <c r="A46" s="2">
        <v>2017</v>
      </c>
      <c r="B46" s="2">
        <v>9</v>
      </c>
      <c r="C46" s="14">
        <v>189957.19999999998</v>
      </c>
      <c r="D46" s="14">
        <v>189957.19999999998</v>
      </c>
      <c r="E46" s="14">
        <v>20574</v>
      </c>
      <c r="F46" s="14">
        <v>1223020.3</v>
      </c>
      <c r="G46" s="14">
        <v>1223020.3</v>
      </c>
      <c r="H46" s="14">
        <v>2249</v>
      </c>
    </row>
    <row r="47" spans="1:8" x14ac:dyDescent="0.2">
      <c r="A47" s="2">
        <v>2017</v>
      </c>
      <c r="B47" s="2">
        <v>10</v>
      </c>
      <c r="C47" s="14">
        <v>183830.00000000003</v>
      </c>
      <c r="D47" s="14">
        <v>185954.41852958899</v>
      </c>
      <c r="E47" s="14">
        <v>20563</v>
      </c>
      <c r="F47" s="14">
        <v>1362365.9</v>
      </c>
      <c r="G47" s="14">
        <v>1364767.2602232094</v>
      </c>
      <c r="H47" s="14">
        <v>2249</v>
      </c>
    </row>
    <row r="48" spans="1:8" x14ac:dyDescent="0.2">
      <c r="A48" s="2">
        <v>2017</v>
      </c>
      <c r="B48" s="2">
        <v>11</v>
      </c>
      <c r="C48" s="14">
        <v>231368.4</v>
      </c>
      <c r="D48" s="14">
        <v>228465.13660375951</v>
      </c>
      <c r="E48" s="14">
        <v>20592</v>
      </c>
      <c r="F48" s="14">
        <v>1284361.3999999999</v>
      </c>
      <c r="G48" s="14">
        <v>1281071.1094486909</v>
      </c>
      <c r="H48" s="14">
        <v>2258</v>
      </c>
    </row>
    <row r="49" spans="1:8" x14ac:dyDescent="0.2">
      <c r="A49" s="2">
        <v>2017</v>
      </c>
      <c r="B49" s="2">
        <v>12</v>
      </c>
      <c r="C49" s="14">
        <v>311158</v>
      </c>
      <c r="D49" s="14">
        <v>365335.64472219266</v>
      </c>
      <c r="E49" s="14">
        <v>20636</v>
      </c>
      <c r="F49" s="14">
        <v>1516031.8</v>
      </c>
      <c r="G49" s="14">
        <v>1576939.2031915465</v>
      </c>
      <c r="H49" s="14">
        <v>2245</v>
      </c>
    </row>
    <row r="50" spans="1:8" x14ac:dyDescent="0.2">
      <c r="A50" s="2">
        <v>2018</v>
      </c>
      <c r="B50" s="2">
        <v>1</v>
      </c>
      <c r="C50" s="14">
        <v>517285.1</v>
      </c>
      <c r="D50" s="14">
        <v>495380.59254754789</v>
      </c>
      <c r="E50" s="14">
        <v>20729</v>
      </c>
      <c r="F50" s="14">
        <v>1790614.7999999998</v>
      </c>
      <c r="G50" s="14">
        <v>1765597.5780069605</v>
      </c>
      <c r="H50" s="14">
        <v>2294</v>
      </c>
    </row>
    <row r="51" spans="1:8" x14ac:dyDescent="0.2">
      <c r="A51" s="2">
        <v>2018</v>
      </c>
      <c r="B51" s="2">
        <v>2</v>
      </c>
      <c r="C51" s="14">
        <v>492438.19999999995</v>
      </c>
      <c r="D51" s="14">
        <v>518800.72747384355</v>
      </c>
      <c r="E51" s="14">
        <v>20707</v>
      </c>
      <c r="F51" s="14">
        <v>2053733.8</v>
      </c>
      <c r="G51" s="14">
        <v>2083513.4519157547</v>
      </c>
      <c r="H51" s="14">
        <v>2267</v>
      </c>
    </row>
    <row r="52" spans="1:8" x14ac:dyDescent="0.2">
      <c r="A52" s="2">
        <v>2018</v>
      </c>
      <c r="B52" s="2">
        <v>3</v>
      </c>
      <c r="C52" s="14">
        <v>309695.8</v>
      </c>
      <c r="D52" s="14">
        <v>403417.81321112026</v>
      </c>
      <c r="E52" s="14">
        <v>20719</v>
      </c>
      <c r="F52" s="14">
        <v>1357632.9</v>
      </c>
      <c r="G52" s="14">
        <v>1463506.0688576477</v>
      </c>
      <c r="H52" s="14">
        <v>2269</v>
      </c>
    </row>
    <row r="53" spans="1:8" x14ac:dyDescent="0.2">
      <c r="A53" s="2">
        <v>2018</v>
      </c>
      <c r="B53" s="2">
        <v>4</v>
      </c>
      <c r="C53" s="14">
        <v>338246.19999999995</v>
      </c>
      <c r="D53" s="14">
        <v>323786.88366706227</v>
      </c>
      <c r="E53" s="14">
        <v>20738</v>
      </c>
      <c r="F53" s="14">
        <v>1687966.7000000002</v>
      </c>
      <c r="G53" s="14">
        <v>1671627.4897757599</v>
      </c>
      <c r="H53" s="14">
        <v>2272</v>
      </c>
    </row>
    <row r="54" spans="1:8" x14ac:dyDescent="0.2">
      <c r="A54" s="2">
        <v>2018</v>
      </c>
      <c r="B54" s="2">
        <v>5</v>
      </c>
      <c r="C54" s="14">
        <v>244475.00000000003</v>
      </c>
      <c r="D54" s="14">
        <v>254765.40516689589</v>
      </c>
      <c r="E54" s="14">
        <v>20665</v>
      </c>
      <c r="F54" s="14">
        <v>1482233.3999999997</v>
      </c>
      <c r="G54" s="14">
        <v>1493907.3634355005</v>
      </c>
      <c r="H54" s="14">
        <v>2273</v>
      </c>
    </row>
    <row r="55" spans="1:8" x14ac:dyDescent="0.2">
      <c r="A55" s="2">
        <v>2018</v>
      </c>
      <c r="B55" s="2">
        <v>6</v>
      </c>
      <c r="C55" s="14">
        <v>217923.00000000003</v>
      </c>
      <c r="D55" s="14">
        <v>219295.78410385706</v>
      </c>
      <c r="E55" s="14">
        <v>20643</v>
      </c>
      <c r="F55" s="14">
        <v>1419597.5000000002</v>
      </c>
      <c r="G55" s="14">
        <v>1421169.8362022999</v>
      </c>
      <c r="H55" s="14">
        <v>2293</v>
      </c>
    </row>
    <row r="56" spans="1:8" x14ac:dyDescent="0.2">
      <c r="A56" s="2">
        <v>2018</v>
      </c>
      <c r="B56" s="2">
        <v>7</v>
      </c>
      <c r="C56" s="14">
        <v>174924</v>
      </c>
      <c r="D56" s="14">
        <v>174952.64568301084</v>
      </c>
      <c r="E56" s="14">
        <v>20593</v>
      </c>
      <c r="F56" s="14">
        <v>1326574.3999999999</v>
      </c>
      <c r="G56" s="14">
        <v>1326607.2462835091</v>
      </c>
      <c r="H56" s="14">
        <v>2291</v>
      </c>
    </row>
    <row r="57" spans="1:8" x14ac:dyDescent="0.2">
      <c r="A57" s="2">
        <v>2018</v>
      </c>
      <c r="B57" s="2">
        <v>8</v>
      </c>
      <c r="C57" s="14">
        <v>168027.69999999995</v>
      </c>
      <c r="D57" s="14">
        <v>168027.69999999995</v>
      </c>
      <c r="E57" s="14">
        <v>20592</v>
      </c>
      <c r="F57" s="14">
        <v>1344833.4</v>
      </c>
      <c r="G57" s="14">
        <v>1344833.4</v>
      </c>
      <c r="H57" s="14">
        <v>2276</v>
      </c>
    </row>
    <row r="58" spans="1:8" x14ac:dyDescent="0.2">
      <c r="A58" s="2">
        <v>2018</v>
      </c>
      <c r="B58" s="2">
        <v>9</v>
      </c>
      <c r="C58" s="14">
        <v>192422.2</v>
      </c>
      <c r="D58" s="14">
        <v>192422.2</v>
      </c>
      <c r="E58" s="14">
        <v>20685</v>
      </c>
      <c r="F58" s="14">
        <v>1512240.5999999999</v>
      </c>
      <c r="G58" s="14">
        <v>1512240.5999999999</v>
      </c>
      <c r="H58" s="14">
        <v>2309</v>
      </c>
    </row>
    <row r="59" spans="1:8" x14ac:dyDescent="0.2">
      <c r="A59" s="2">
        <v>2018</v>
      </c>
      <c r="B59" s="2">
        <v>10</v>
      </c>
      <c r="C59" s="14">
        <v>174853.2</v>
      </c>
      <c r="D59" s="14">
        <v>177288.06556449211</v>
      </c>
      <c r="E59" s="14">
        <v>20693</v>
      </c>
      <c r="F59" s="14">
        <v>1291199.7</v>
      </c>
      <c r="G59" s="14">
        <v>1293981.8152927042</v>
      </c>
      <c r="H59" s="14">
        <v>2293</v>
      </c>
    </row>
    <row r="60" spans="1:8" x14ac:dyDescent="0.2">
      <c r="A60" s="2">
        <v>2018</v>
      </c>
      <c r="B60" s="2">
        <v>11</v>
      </c>
      <c r="C60" s="14">
        <v>196195.3</v>
      </c>
      <c r="D60" s="14">
        <v>223605.29761869388</v>
      </c>
      <c r="E60" s="14">
        <v>20727</v>
      </c>
      <c r="F60" s="14">
        <v>1355311.4</v>
      </c>
      <c r="G60" s="14">
        <v>1386522.5471834787</v>
      </c>
      <c r="H60" s="14">
        <v>2289</v>
      </c>
    </row>
    <row r="61" spans="1:8" x14ac:dyDescent="0.2">
      <c r="A61" s="2">
        <v>2018</v>
      </c>
      <c r="B61" s="2">
        <v>12</v>
      </c>
      <c r="C61" s="14">
        <v>358418</v>
      </c>
      <c r="D61" s="14">
        <v>364103.99241674796</v>
      </c>
      <c r="E61" s="14">
        <v>20810</v>
      </c>
      <c r="F61" s="14">
        <v>1726064.0000000002</v>
      </c>
      <c r="G61" s="14">
        <v>1732521.8396177196</v>
      </c>
      <c r="H61" s="14">
        <v>2293</v>
      </c>
    </row>
    <row r="62" spans="1:8" x14ac:dyDescent="0.2">
      <c r="A62" s="2">
        <v>2019</v>
      </c>
      <c r="B62" s="2">
        <v>1</v>
      </c>
      <c r="C62" s="14">
        <v>459398.6</v>
      </c>
      <c r="D62" s="14">
        <v>496548.75954888953</v>
      </c>
      <c r="E62" s="14">
        <v>20915</v>
      </c>
      <c r="F62" s="14">
        <v>1765267</v>
      </c>
      <c r="G62" s="14">
        <v>1807151.4727904</v>
      </c>
      <c r="H62" s="14">
        <v>2292</v>
      </c>
    </row>
    <row r="63" spans="1:8" x14ac:dyDescent="0.2">
      <c r="A63" s="2">
        <v>2019</v>
      </c>
      <c r="B63" s="2">
        <v>2</v>
      </c>
      <c r="C63" s="14">
        <v>473456.6</v>
      </c>
      <c r="D63" s="14">
        <v>487919.58670746727</v>
      </c>
      <c r="E63" s="14">
        <v>20930</v>
      </c>
      <c r="F63" s="14">
        <v>1810783.9</v>
      </c>
      <c r="G63" s="14">
        <v>1827189.0749825886</v>
      </c>
      <c r="H63" s="14">
        <v>2306</v>
      </c>
    </row>
    <row r="64" spans="1:8" x14ac:dyDescent="0.2">
      <c r="A64" s="2">
        <v>2019</v>
      </c>
      <c r="B64" s="2">
        <v>3</v>
      </c>
      <c r="C64" s="14">
        <v>321714.89999999997</v>
      </c>
      <c r="D64" s="14">
        <v>407168.25125110889</v>
      </c>
      <c r="E64" s="14">
        <v>20948</v>
      </c>
      <c r="F64" s="14">
        <v>1656274.7</v>
      </c>
      <c r="G64" s="14">
        <v>1753411.7354146433</v>
      </c>
      <c r="H64" s="14">
        <v>2311</v>
      </c>
    </row>
    <row r="65" spans="1:8" x14ac:dyDescent="0.2">
      <c r="A65" s="2">
        <v>2019</v>
      </c>
      <c r="B65" s="2">
        <v>4</v>
      </c>
      <c r="C65" s="14">
        <v>297587.90000000002</v>
      </c>
      <c r="D65" s="14">
        <v>308037.74511647545</v>
      </c>
      <c r="E65" s="14">
        <v>20973</v>
      </c>
      <c r="F65" s="14">
        <v>1692223.1</v>
      </c>
      <c r="G65" s="14">
        <v>1704082.8600070095</v>
      </c>
      <c r="H65" s="14">
        <v>2308</v>
      </c>
    </row>
    <row r="66" spans="1:8" x14ac:dyDescent="0.2">
      <c r="A66" s="2">
        <v>2019</v>
      </c>
      <c r="B66" s="2">
        <v>5</v>
      </c>
      <c r="C66" s="14">
        <v>243237</v>
      </c>
      <c r="D66" s="14">
        <v>251330.176271723</v>
      </c>
      <c r="E66" s="14">
        <v>20908</v>
      </c>
      <c r="F66" s="14">
        <v>1537003.6</v>
      </c>
      <c r="G66" s="14">
        <v>1546254.980743641</v>
      </c>
      <c r="H66" s="14">
        <v>2316</v>
      </c>
    </row>
    <row r="67" spans="1:8" x14ac:dyDescent="0.2">
      <c r="A67" s="2">
        <v>2019</v>
      </c>
      <c r="B67" s="2">
        <v>6</v>
      </c>
      <c r="C67" s="14">
        <v>198433.90000000002</v>
      </c>
      <c r="D67" s="14">
        <v>201231.33419152169</v>
      </c>
      <c r="E67" s="14">
        <v>20867</v>
      </c>
      <c r="F67" s="14">
        <v>1387418.7</v>
      </c>
      <c r="G67" s="14">
        <v>1390624.4273048362</v>
      </c>
      <c r="H67" s="14">
        <v>2316</v>
      </c>
    </row>
    <row r="68" spans="1:8" x14ac:dyDescent="0.2">
      <c r="A68" s="2">
        <v>2019</v>
      </c>
      <c r="B68" s="2">
        <v>7</v>
      </c>
      <c r="C68" s="14">
        <v>171792.59999999995</v>
      </c>
      <c r="D68" s="14">
        <v>171817.78706847972</v>
      </c>
      <c r="E68" s="14">
        <v>20852</v>
      </c>
      <c r="F68" s="14">
        <v>1325278.6000000003</v>
      </c>
      <c r="G68" s="14">
        <v>1325307.5637518864</v>
      </c>
      <c r="H68" s="14">
        <v>2321</v>
      </c>
    </row>
    <row r="69" spans="1:8" x14ac:dyDescent="0.2">
      <c r="A69" s="2">
        <v>2019</v>
      </c>
      <c r="B69" s="2">
        <v>8</v>
      </c>
      <c r="C69" s="14">
        <v>172347.89999999997</v>
      </c>
      <c r="D69" s="14">
        <v>172347.89999999997</v>
      </c>
      <c r="E69" s="14">
        <v>20941</v>
      </c>
      <c r="F69" s="14">
        <v>1390808.7000000004</v>
      </c>
      <c r="G69" s="14">
        <v>1390808.7000000004</v>
      </c>
      <c r="H69" s="14">
        <v>2321</v>
      </c>
    </row>
    <row r="70" spans="1:8" x14ac:dyDescent="0.2">
      <c r="A70" s="2">
        <v>2019</v>
      </c>
      <c r="B70" s="2">
        <v>9</v>
      </c>
      <c r="C70" s="14">
        <v>180308.7</v>
      </c>
      <c r="D70" s="14">
        <v>180308.7</v>
      </c>
      <c r="E70" s="14">
        <v>20934</v>
      </c>
      <c r="F70" s="14">
        <v>1380840.1</v>
      </c>
      <c r="G70" s="14">
        <v>1380840.1</v>
      </c>
      <c r="H70" s="14">
        <v>2326</v>
      </c>
    </row>
    <row r="71" spans="1:8" x14ac:dyDescent="0.2">
      <c r="A71" s="2">
        <v>2019</v>
      </c>
      <c r="B71" s="2">
        <v>10</v>
      </c>
      <c r="C71" s="14">
        <v>175956.50000000003</v>
      </c>
      <c r="D71" s="14">
        <v>178166.27585503654</v>
      </c>
      <c r="E71" s="14">
        <v>20986</v>
      </c>
      <c r="F71" s="14">
        <v>1352635.4000000004</v>
      </c>
      <c r="G71" s="14">
        <v>1355160.8958588736</v>
      </c>
      <c r="H71" s="14">
        <v>2321</v>
      </c>
    </row>
    <row r="72" spans="1:8" x14ac:dyDescent="0.2">
      <c r="A72" s="2">
        <v>2019</v>
      </c>
      <c r="B72" s="2">
        <v>11</v>
      </c>
      <c r="C72" s="14">
        <v>214472.10000000003</v>
      </c>
      <c r="D72" s="14">
        <v>241272.19771312061</v>
      </c>
      <c r="E72" s="14">
        <v>21041</v>
      </c>
      <c r="F72" s="14">
        <v>1434099</v>
      </c>
      <c r="G72" s="14">
        <v>1464561.650757825</v>
      </c>
      <c r="H72" s="14">
        <v>2314</v>
      </c>
    </row>
    <row r="73" spans="1:8" x14ac:dyDescent="0.2">
      <c r="A73" s="2">
        <v>2019</v>
      </c>
      <c r="B73" s="2">
        <v>12</v>
      </c>
      <c r="C73" s="14">
        <v>331677.40000000002</v>
      </c>
      <c r="D73" s="14">
        <v>343975.47319000016</v>
      </c>
      <c r="E73" s="14">
        <v>21140</v>
      </c>
      <c r="F73" s="14">
        <v>1659719.2</v>
      </c>
      <c r="G73" s="14">
        <v>1673729.2565451781</v>
      </c>
      <c r="H73" s="14">
        <v>2329</v>
      </c>
    </row>
    <row r="74" spans="1:8" x14ac:dyDescent="0.2">
      <c r="A74" s="2">
        <v>2020</v>
      </c>
      <c r="B74" s="2">
        <v>1</v>
      </c>
      <c r="C74" s="14">
        <v>416043.1</v>
      </c>
      <c r="D74" s="14">
        <v>512014.87351345207</v>
      </c>
      <c r="E74" s="14">
        <v>21227</v>
      </c>
      <c r="F74" s="14">
        <v>1750135.9</v>
      </c>
      <c r="G74" s="14">
        <v>1858847.4181092042</v>
      </c>
      <c r="H74" s="14">
        <v>2328</v>
      </c>
    </row>
    <row r="75" spans="1:8" x14ac:dyDescent="0.2">
      <c r="A75" s="2">
        <v>2020</v>
      </c>
      <c r="B75" s="2">
        <v>2</v>
      </c>
      <c r="C75" s="14">
        <v>418899.9</v>
      </c>
      <c r="D75" s="14">
        <v>492412.48243321344</v>
      </c>
      <c r="E75" s="14">
        <v>21267</v>
      </c>
      <c r="F75" s="14">
        <v>1868828.3000000003</v>
      </c>
      <c r="G75" s="14">
        <v>1951723.2431378237</v>
      </c>
      <c r="H75" s="14">
        <v>2323</v>
      </c>
    </row>
    <row r="76" spans="1:8" x14ac:dyDescent="0.2">
      <c r="A76" s="2">
        <v>2020</v>
      </c>
      <c r="B76" s="2">
        <v>3</v>
      </c>
      <c r="C76" s="14">
        <v>365719.40000000008</v>
      </c>
      <c r="D76" s="14">
        <v>421993.05250249588</v>
      </c>
      <c r="E76" s="14">
        <v>21317</v>
      </c>
      <c r="F76" s="14">
        <v>1711540.3</v>
      </c>
      <c r="G76" s="14">
        <v>1774902.6563722151</v>
      </c>
      <c r="H76" s="14">
        <v>2332</v>
      </c>
    </row>
    <row r="77" spans="1:8" x14ac:dyDescent="0.2">
      <c r="A77" s="2">
        <v>2020</v>
      </c>
      <c r="B77" s="2">
        <v>4</v>
      </c>
      <c r="C77" s="14">
        <v>308461.09999999998</v>
      </c>
      <c r="D77" s="14">
        <v>382394.76548418758</v>
      </c>
      <c r="E77" s="14">
        <v>21312</v>
      </c>
      <c r="F77" s="14">
        <v>1310946.3</v>
      </c>
      <c r="G77" s="14">
        <v>1392751.0340732357</v>
      </c>
      <c r="H77" s="14">
        <v>2325</v>
      </c>
    </row>
    <row r="78" spans="1:8" x14ac:dyDescent="0.2">
      <c r="A78" s="2">
        <v>2020</v>
      </c>
      <c r="B78" s="2">
        <v>5</v>
      </c>
      <c r="C78" s="14">
        <v>276240.10000000003</v>
      </c>
      <c r="D78" s="14">
        <v>294606.14659423166</v>
      </c>
      <c r="E78" s="14">
        <v>21333</v>
      </c>
      <c r="F78" s="14">
        <v>1026034.9</v>
      </c>
      <c r="G78" s="14">
        <v>1046304.7692369871</v>
      </c>
      <c r="H78" s="14">
        <v>2320</v>
      </c>
    </row>
    <row r="79" spans="1:8" x14ac:dyDescent="0.2">
      <c r="A79" s="2">
        <v>2020</v>
      </c>
      <c r="B79" s="2">
        <v>6</v>
      </c>
      <c r="C79" s="14">
        <v>240845.30000000005</v>
      </c>
      <c r="D79" s="14">
        <v>241502.481490078</v>
      </c>
      <c r="E79" s="14">
        <v>21345</v>
      </c>
      <c r="F79" s="14">
        <v>1243628.6000000003</v>
      </c>
      <c r="G79" s="14">
        <v>1244359.3478325002</v>
      </c>
      <c r="H79" s="14">
        <v>2331</v>
      </c>
    </row>
    <row r="80" spans="1:8" x14ac:dyDescent="0.2">
      <c r="A80" s="2">
        <v>2020</v>
      </c>
      <c r="B80" s="2">
        <v>7</v>
      </c>
      <c r="C80" s="14">
        <v>186278.2</v>
      </c>
      <c r="D80" s="14">
        <v>186301.16597877577</v>
      </c>
      <c r="E80" s="14">
        <v>21368</v>
      </c>
      <c r="F80" s="14">
        <v>1190001.2999999998</v>
      </c>
      <c r="G80" s="14">
        <v>1190026.7963082918</v>
      </c>
      <c r="H80" s="14">
        <v>2324</v>
      </c>
    </row>
    <row r="81" spans="1:8" x14ac:dyDescent="0.2">
      <c r="A81" s="2">
        <v>2020</v>
      </c>
      <c r="B81" s="2">
        <v>8</v>
      </c>
      <c r="C81" s="14">
        <v>180903.30000000002</v>
      </c>
      <c r="D81" s="14">
        <v>180903.30000000002</v>
      </c>
      <c r="E81" s="14">
        <v>21387</v>
      </c>
      <c r="F81" s="14">
        <v>1259693.3999999999</v>
      </c>
      <c r="G81" s="14">
        <v>1259693.3999999999</v>
      </c>
      <c r="H81" s="14">
        <v>2330</v>
      </c>
    </row>
    <row r="82" spans="1:8" x14ac:dyDescent="0.2">
      <c r="A82" s="2">
        <v>2020</v>
      </c>
      <c r="B82" s="2">
        <v>9</v>
      </c>
      <c r="C82" s="14">
        <v>179553.1</v>
      </c>
      <c r="D82" s="14">
        <v>179553.1</v>
      </c>
      <c r="E82" s="14">
        <v>21405</v>
      </c>
      <c r="F82" s="14">
        <v>1236510.6000000001</v>
      </c>
      <c r="G82" s="14">
        <v>1236510.6000000001</v>
      </c>
      <c r="H82" s="14">
        <v>2332</v>
      </c>
    </row>
    <row r="83" spans="1:8" x14ac:dyDescent="0.2">
      <c r="A83" s="2">
        <v>2020</v>
      </c>
      <c r="B83" s="2">
        <v>10</v>
      </c>
      <c r="C83" s="14">
        <v>200247.8</v>
      </c>
      <c r="D83" s="14">
        <v>200795.65680051321</v>
      </c>
      <c r="E83" s="14">
        <v>21420</v>
      </c>
      <c r="F83" s="14">
        <v>1312210.5</v>
      </c>
      <c r="G83" s="14">
        <v>1312826.6481964027</v>
      </c>
      <c r="H83" s="14">
        <v>2333</v>
      </c>
    </row>
    <row r="84" spans="1:8" x14ac:dyDescent="0.2">
      <c r="A84" s="2">
        <v>2020</v>
      </c>
      <c r="B84" s="2">
        <v>11</v>
      </c>
      <c r="C84" s="14">
        <v>234140.29999999996</v>
      </c>
      <c r="D84" s="14">
        <v>266889.32981089718</v>
      </c>
      <c r="E84" s="14">
        <v>21402</v>
      </c>
      <c r="F84" s="14">
        <v>1456125.5</v>
      </c>
      <c r="G84" s="14">
        <v>1492995.1576042373</v>
      </c>
      <c r="H84" s="14">
        <v>2334</v>
      </c>
    </row>
    <row r="85" spans="1:8" x14ac:dyDescent="0.2">
      <c r="A85" s="2">
        <v>2020</v>
      </c>
      <c r="B85" s="2">
        <v>12</v>
      </c>
      <c r="C85" s="14">
        <v>347820.59999999992</v>
      </c>
      <c r="D85" s="14">
        <v>385441.06961545459</v>
      </c>
      <c r="E85" s="14">
        <v>21410</v>
      </c>
      <c r="F85" s="14">
        <v>1540338.3</v>
      </c>
      <c r="G85" s="14">
        <v>1582533.0100721861</v>
      </c>
      <c r="H85" s="14">
        <v>2335</v>
      </c>
    </row>
    <row r="86" spans="1:8" x14ac:dyDescent="0.2">
      <c r="A86" s="2">
        <v>2021</v>
      </c>
      <c r="B86" s="2">
        <v>1</v>
      </c>
      <c r="C86" s="14">
        <v>534178.10000000009</v>
      </c>
      <c r="D86" s="14">
        <v>490555.41861347761</v>
      </c>
      <c r="E86" s="14">
        <v>21493</v>
      </c>
      <c r="F86" s="14">
        <v>1784662.4000000001</v>
      </c>
      <c r="G86" s="14">
        <v>1735929.5844764896</v>
      </c>
      <c r="H86" s="14">
        <v>2341</v>
      </c>
    </row>
    <row r="87" spans="1:8" x14ac:dyDescent="0.2">
      <c r="A87" s="2">
        <v>2021</v>
      </c>
      <c r="B87" s="2">
        <v>2</v>
      </c>
      <c r="C87" s="14">
        <v>482910.79999999993</v>
      </c>
      <c r="D87" s="14">
        <v>499452.75123343716</v>
      </c>
      <c r="E87" s="14">
        <v>21518</v>
      </c>
      <c r="F87" s="14">
        <v>1663218.2000000002</v>
      </c>
      <c r="G87" s="14">
        <v>1681661.819939933</v>
      </c>
      <c r="H87" s="14">
        <v>2344</v>
      </c>
    </row>
    <row r="88" spans="1:8" x14ac:dyDescent="0.2">
      <c r="A88" s="2">
        <v>2021</v>
      </c>
      <c r="B88" s="2">
        <v>3</v>
      </c>
      <c r="C88" s="14">
        <v>361270.2</v>
      </c>
      <c r="D88" s="14">
        <v>419881.71269327844</v>
      </c>
      <c r="E88" s="14">
        <v>21532</v>
      </c>
      <c r="F88" s="14">
        <v>1382300.5999999999</v>
      </c>
      <c r="G88" s="14">
        <v>1447821.2446091538</v>
      </c>
      <c r="H88" s="14">
        <v>2346</v>
      </c>
    </row>
    <row r="89" spans="1:8" x14ac:dyDescent="0.2">
      <c r="A89" s="2">
        <v>2021</v>
      </c>
      <c r="B89" s="2">
        <v>4</v>
      </c>
      <c r="C89" s="14">
        <v>339416.3</v>
      </c>
      <c r="D89" s="14">
        <v>349760.7566979148</v>
      </c>
      <c r="E89" s="14">
        <v>21528</v>
      </c>
      <c r="F89" s="14">
        <v>1586489</v>
      </c>
      <c r="G89" s="14">
        <v>1598116.4552903902</v>
      </c>
      <c r="H89" s="14">
        <v>2346</v>
      </c>
    </row>
    <row r="90" spans="1:8" x14ac:dyDescent="0.2">
      <c r="A90" s="2">
        <v>2021</v>
      </c>
      <c r="B90" s="2">
        <v>5</v>
      </c>
      <c r="C90" s="14">
        <v>254844.7</v>
      </c>
      <c r="D90" s="14">
        <v>269800.49217508954</v>
      </c>
      <c r="E90" s="14">
        <v>21520</v>
      </c>
      <c r="F90" s="14">
        <v>1331184.3999999999</v>
      </c>
      <c r="G90" s="14">
        <v>1348069.8750103447</v>
      </c>
      <c r="H90" s="14">
        <v>2343</v>
      </c>
    </row>
    <row r="91" spans="1:8" x14ac:dyDescent="0.2">
      <c r="A91" s="2">
        <v>2021</v>
      </c>
      <c r="B91" s="2">
        <v>6</v>
      </c>
      <c r="C91" s="14">
        <v>219132.9</v>
      </c>
      <c r="D91" s="14">
        <v>222036.11042661162</v>
      </c>
      <c r="E91" s="14">
        <v>21541</v>
      </c>
      <c r="F91" s="14">
        <v>1340574.5</v>
      </c>
      <c r="G91" s="14">
        <v>1343864.8795111633</v>
      </c>
      <c r="H91" s="14">
        <v>2347</v>
      </c>
    </row>
    <row r="92" spans="1:8" x14ac:dyDescent="0.2">
      <c r="A92" s="2">
        <v>2021</v>
      </c>
      <c r="B92" s="2">
        <v>7</v>
      </c>
      <c r="C92" s="14">
        <v>190069.9</v>
      </c>
      <c r="D92" s="14">
        <v>190092.5409851346</v>
      </c>
      <c r="E92" s="14">
        <v>21551</v>
      </c>
      <c r="F92" s="14">
        <v>1186202.1000000001</v>
      </c>
      <c r="G92" s="14">
        <v>1186227.7195147898</v>
      </c>
      <c r="H92" s="14">
        <v>2342</v>
      </c>
    </row>
    <row r="93" spans="1:8" x14ac:dyDescent="0.2">
      <c r="A93" s="2">
        <v>2021</v>
      </c>
      <c r="B93" s="2">
        <v>8</v>
      </c>
      <c r="C93" s="14">
        <v>175652</v>
      </c>
      <c r="D93" s="14">
        <v>175652</v>
      </c>
      <c r="E93" s="14">
        <v>21580</v>
      </c>
      <c r="F93" s="14">
        <v>1164383.3999999999</v>
      </c>
      <c r="G93" s="14">
        <v>1164383.3999999999</v>
      </c>
      <c r="H93" s="14">
        <v>2345</v>
      </c>
    </row>
    <row r="94" spans="1:8" x14ac:dyDescent="0.2">
      <c r="A94" s="2">
        <v>2021</v>
      </c>
      <c r="B94" s="2">
        <v>9</v>
      </c>
      <c r="C94" s="14">
        <v>190881.60000000003</v>
      </c>
      <c r="D94" s="14">
        <v>190881.60000000003</v>
      </c>
      <c r="E94" s="14">
        <v>21537</v>
      </c>
      <c r="F94" s="14">
        <v>1212372.9000000001</v>
      </c>
      <c r="G94" s="14">
        <v>1212372.9000000001</v>
      </c>
      <c r="H94" s="14">
        <v>2352</v>
      </c>
    </row>
    <row r="95" spans="1:8" x14ac:dyDescent="0.2">
      <c r="A95" s="2">
        <v>2021</v>
      </c>
      <c r="B95" s="2">
        <v>10</v>
      </c>
      <c r="C95" s="14">
        <v>191812.2</v>
      </c>
      <c r="D95" s="14">
        <v>193902.44703008351</v>
      </c>
      <c r="E95" s="14">
        <v>21538</v>
      </c>
      <c r="F95" s="14">
        <v>1164532.2</v>
      </c>
      <c r="G95" s="14">
        <v>1166910.2049990052</v>
      </c>
      <c r="H95" s="14">
        <v>2351</v>
      </c>
    </row>
    <row r="96" spans="1:8" x14ac:dyDescent="0.2">
      <c r="A96" s="2">
        <v>2021</v>
      </c>
      <c r="B96" s="2">
        <v>11</v>
      </c>
      <c r="C96" s="14">
        <v>233496.49999999997</v>
      </c>
      <c r="D96" s="14">
        <v>242229.76731478199</v>
      </c>
      <c r="E96" s="14">
        <v>21495</v>
      </c>
      <c r="F96" s="14">
        <v>1250942.7</v>
      </c>
      <c r="G96" s="14">
        <v>1260899.6297869375</v>
      </c>
      <c r="H96" s="14">
        <v>2348</v>
      </c>
    </row>
    <row r="97" spans="1:8" x14ac:dyDescent="0.2">
      <c r="A97" s="2">
        <v>2021</v>
      </c>
      <c r="B97" s="2">
        <v>12</v>
      </c>
      <c r="C97" s="14">
        <v>349770.20000000007</v>
      </c>
      <c r="D97" s="14">
        <v>392799.31020370102</v>
      </c>
      <c r="E97" s="14">
        <v>21541</v>
      </c>
      <c r="F97" s="14">
        <v>1507781.5</v>
      </c>
      <c r="G97" s="14">
        <v>1556863.0888582817</v>
      </c>
      <c r="H97" s="14">
        <v>2352</v>
      </c>
    </row>
    <row r="98" spans="1:8" x14ac:dyDescent="0.2">
      <c r="A98" s="2">
        <v>2022</v>
      </c>
      <c r="B98" s="2">
        <v>1</v>
      </c>
      <c r="C98" s="14">
        <v>398730.99999999994</v>
      </c>
      <c r="D98" s="14">
        <v>532285.08062024519</v>
      </c>
      <c r="E98" s="14">
        <v>21606</v>
      </c>
      <c r="F98" s="14">
        <v>1494972.4</v>
      </c>
      <c r="G98" s="14">
        <v>1647088.1443953053</v>
      </c>
      <c r="H98" s="14">
        <v>2354</v>
      </c>
    </row>
    <row r="99" spans="1:8" x14ac:dyDescent="0.2">
      <c r="A99" s="2">
        <v>2022</v>
      </c>
      <c r="B99" s="2">
        <v>2</v>
      </c>
      <c r="C99" s="14">
        <v>514421.3</v>
      </c>
      <c r="D99" s="14">
        <v>511594.00205277686</v>
      </c>
      <c r="E99" s="14">
        <v>21680</v>
      </c>
      <c r="F99" s="14">
        <v>1685014</v>
      </c>
      <c r="G99" s="14">
        <v>1681799.6070238887</v>
      </c>
      <c r="H99" s="14">
        <v>2356</v>
      </c>
    </row>
    <row r="100" spans="1:8" x14ac:dyDescent="0.2">
      <c r="A100" s="2">
        <v>2022</v>
      </c>
      <c r="B100" s="2">
        <v>3</v>
      </c>
      <c r="C100" s="14">
        <v>372809.6</v>
      </c>
      <c r="D100" s="14">
        <v>450079.06140338507</v>
      </c>
      <c r="E100" s="14">
        <v>21676</v>
      </c>
      <c r="F100" s="14">
        <v>1612804.3</v>
      </c>
      <c r="G100" s="14">
        <v>1701104.8784804258</v>
      </c>
      <c r="H100" s="14">
        <v>2366</v>
      </c>
    </row>
    <row r="101" spans="1:8" x14ac:dyDescent="0.2">
      <c r="A101" s="2">
        <v>2022</v>
      </c>
      <c r="B101" s="2">
        <v>4</v>
      </c>
      <c r="C101" s="14">
        <v>301639.80000000005</v>
      </c>
      <c r="D101" s="14">
        <v>341814.40988805221</v>
      </c>
      <c r="E101" s="14">
        <v>21697</v>
      </c>
      <c r="F101" s="14">
        <v>1373782</v>
      </c>
      <c r="G101" s="14">
        <v>1419514.4580273957</v>
      </c>
      <c r="H101" s="14">
        <v>2359</v>
      </c>
    </row>
    <row r="102" spans="1:8" x14ac:dyDescent="0.2">
      <c r="A102" s="2">
        <v>2022</v>
      </c>
      <c r="B102" s="2">
        <v>5</v>
      </c>
      <c r="C102" s="14">
        <v>268734.79999999993</v>
      </c>
      <c r="D102" s="14">
        <v>284939.56174605864</v>
      </c>
      <c r="E102" s="14">
        <v>21669</v>
      </c>
      <c r="F102" s="14">
        <v>1457827.9</v>
      </c>
      <c r="G102" s="14">
        <v>1476377.7058815944</v>
      </c>
      <c r="H102" s="14">
        <v>2368</v>
      </c>
    </row>
    <row r="103" spans="1:8" x14ac:dyDescent="0.2">
      <c r="A103" s="2">
        <v>2022</v>
      </c>
      <c r="B103" s="2">
        <v>6</v>
      </c>
      <c r="C103" s="14">
        <v>192989</v>
      </c>
      <c r="D103" s="14">
        <v>195769.19938700198</v>
      </c>
      <c r="E103" s="14">
        <v>21602</v>
      </c>
      <c r="F103" s="14">
        <v>1179235.5</v>
      </c>
      <c r="G103" s="14">
        <v>1182439.2921371704</v>
      </c>
      <c r="H103" s="14">
        <v>2374</v>
      </c>
    </row>
    <row r="104" spans="1:8" x14ac:dyDescent="0.2">
      <c r="A104" s="2">
        <v>2022</v>
      </c>
      <c r="B104" s="2">
        <v>7</v>
      </c>
      <c r="C104" s="14">
        <v>173245.99999999997</v>
      </c>
      <c r="D104" s="14">
        <v>173268.30177486211</v>
      </c>
      <c r="E104" s="14">
        <v>21583</v>
      </c>
      <c r="F104" s="14">
        <v>1141926.6000000001</v>
      </c>
      <c r="G104" s="14">
        <v>1141952.278619787</v>
      </c>
      <c r="H104" s="14">
        <v>2370</v>
      </c>
    </row>
    <row r="105" spans="1:8" x14ac:dyDescent="0.2">
      <c r="A105" s="2">
        <v>2022</v>
      </c>
      <c r="B105" s="2">
        <v>8</v>
      </c>
      <c r="C105" s="14">
        <v>164064.79999999999</v>
      </c>
      <c r="D105" s="14">
        <v>164064.79999999999</v>
      </c>
      <c r="E105" s="14">
        <v>21601</v>
      </c>
      <c r="F105" s="14">
        <v>1112596.7</v>
      </c>
      <c r="G105" s="14">
        <v>1112596.7</v>
      </c>
      <c r="H105" s="14">
        <v>2374</v>
      </c>
    </row>
    <row r="106" spans="1:8" x14ac:dyDescent="0.2">
      <c r="A106" s="2">
        <v>2022</v>
      </c>
      <c r="B106" s="2">
        <v>9</v>
      </c>
      <c r="C106" s="14">
        <v>178025.9</v>
      </c>
      <c r="D106" s="14">
        <v>178025.9</v>
      </c>
      <c r="E106" s="14">
        <v>21590</v>
      </c>
      <c r="F106" s="14">
        <v>1179903.8999999999</v>
      </c>
      <c r="G106" s="14">
        <v>1179903.8999999999</v>
      </c>
      <c r="H106" s="14">
        <v>2375</v>
      </c>
    </row>
    <row r="107" spans="1:8" x14ac:dyDescent="0.2">
      <c r="A107" s="2">
        <v>2022</v>
      </c>
      <c r="B107" s="2">
        <v>10</v>
      </c>
      <c r="C107" s="14">
        <v>215569.09999999998</v>
      </c>
      <c r="D107" s="14">
        <v>205099.78275942887</v>
      </c>
      <c r="E107" s="14">
        <v>21608</v>
      </c>
      <c r="F107" s="14">
        <v>1325731.3999999999</v>
      </c>
      <c r="G107" s="14">
        <v>1313654.2452938487</v>
      </c>
      <c r="H107" s="14">
        <v>2378</v>
      </c>
    </row>
    <row r="108" spans="1:8" x14ac:dyDescent="0.2">
      <c r="A108" s="2">
        <v>2022</v>
      </c>
      <c r="B108" s="2">
        <v>11</v>
      </c>
      <c r="C108" s="14">
        <v>242156.59999999998</v>
      </c>
      <c r="D108" s="14">
        <v>247435.98159129629</v>
      </c>
      <c r="E108" s="14">
        <v>21637</v>
      </c>
      <c r="F108" s="14">
        <v>1284815.3000000003</v>
      </c>
      <c r="G108" s="14">
        <v>1290891.378691534</v>
      </c>
      <c r="H108" s="14">
        <v>2376</v>
      </c>
    </row>
    <row r="109" spans="1:8" x14ac:dyDescent="0.2">
      <c r="A109" s="2">
        <v>2022</v>
      </c>
      <c r="B109" s="2">
        <v>12</v>
      </c>
      <c r="C109" s="14">
        <v>321328.79999999993</v>
      </c>
      <c r="D109" s="14">
        <v>370915.70672255533</v>
      </c>
      <c r="E109" s="14">
        <v>21668</v>
      </c>
      <c r="F109" s="14">
        <v>1460832.4000000001</v>
      </c>
      <c r="G109" s="14">
        <v>1517764.8360881782</v>
      </c>
      <c r="H109" s="14">
        <v>2374</v>
      </c>
    </row>
    <row r="110" spans="1:8" x14ac:dyDescent="0.2">
      <c r="A110" s="2">
        <v>2023</v>
      </c>
      <c r="B110" s="2">
        <v>1</v>
      </c>
      <c r="C110" s="14">
        <v>489647.98016341007</v>
      </c>
      <c r="D110" s="14">
        <v>489647.98016341007</v>
      </c>
      <c r="E110" s="14">
        <v>21708.657158336668</v>
      </c>
      <c r="F110" s="14">
        <v>1784399.6824778928</v>
      </c>
      <c r="G110" s="14">
        <v>1784399.6824778928</v>
      </c>
      <c r="H110" s="14">
        <v>2380.4946855822191</v>
      </c>
    </row>
    <row r="111" spans="1:8" x14ac:dyDescent="0.2">
      <c r="A111" s="2">
        <v>2023</v>
      </c>
      <c r="B111" s="2">
        <v>2</v>
      </c>
      <c r="C111" s="14">
        <v>500420.35364538134</v>
      </c>
      <c r="D111" s="14">
        <v>500420.35364538134</v>
      </c>
      <c r="E111" s="14">
        <v>21728.807527449666</v>
      </c>
      <c r="F111" s="14">
        <v>1799853.5577241327</v>
      </c>
      <c r="G111" s="14">
        <v>1799853.5577241327</v>
      </c>
      <c r="H111" s="14">
        <v>2382.5827568812792</v>
      </c>
    </row>
    <row r="112" spans="1:8" x14ac:dyDescent="0.2">
      <c r="A112" s="2">
        <v>2023</v>
      </c>
      <c r="B112" s="2">
        <v>3</v>
      </c>
      <c r="C112" s="14">
        <v>405520.78531298845</v>
      </c>
      <c r="D112" s="14">
        <v>405520.78531298845</v>
      </c>
      <c r="E112" s="14">
        <v>21748.777088694635</v>
      </c>
      <c r="F112" s="14">
        <v>1572720.2846828143</v>
      </c>
      <c r="G112" s="14">
        <v>1572720.2846828143</v>
      </c>
      <c r="H112" s="14">
        <v>2384.707037300574</v>
      </c>
    </row>
    <row r="113" spans="1:8" x14ac:dyDescent="0.2">
      <c r="A113" s="2">
        <v>2023</v>
      </c>
      <c r="B113" s="2">
        <v>4</v>
      </c>
      <c r="C113" s="14">
        <v>330427.01642959745</v>
      </c>
      <c r="D113" s="14">
        <v>330427.01642959745</v>
      </c>
      <c r="E113" s="14">
        <v>21768.579999381534</v>
      </c>
      <c r="F113" s="14">
        <v>1511706.0616730622</v>
      </c>
      <c r="G113" s="14">
        <v>1511706.0616730622</v>
      </c>
      <c r="H113" s="14">
        <v>2386.8575487064377</v>
      </c>
    </row>
    <row r="114" spans="1:8" x14ac:dyDescent="0.2">
      <c r="A114" s="2">
        <v>2023</v>
      </c>
      <c r="B114" s="2">
        <v>5</v>
      </c>
      <c r="C114" s="14">
        <v>263771.49303005479</v>
      </c>
      <c r="D114" s="14">
        <v>263771.49303005479</v>
      </c>
      <c r="E114" s="14">
        <v>21788.229308298713</v>
      </c>
      <c r="F114" s="14">
        <v>1416197.5603850458</v>
      </c>
      <c r="G114" s="14">
        <v>1416197.5603850458</v>
      </c>
      <c r="H114" s="14">
        <v>2389.0270626357501</v>
      </c>
    </row>
    <row r="115" spans="1:8" x14ac:dyDescent="0.2">
      <c r="A115" s="2">
        <v>2023</v>
      </c>
      <c r="B115" s="2">
        <v>6</v>
      </c>
      <c r="C115" s="14">
        <v>216367.6034863721</v>
      </c>
      <c r="D115" s="14">
        <v>216367.6034863721</v>
      </c>
      <c r="E115" s="14">
        <v>21807.737042510515</v>
      </c>
      <c r="F115" s="14">
        <v>1340142.7603842916</v>
      </c>
      <c r="G115" s="14">
        <v>1340142.7603842916</v>
      </c>
      <c r="H115" s="14">
        <v>2391.2103425702603</v>
      </c>
    </row>
    <row r="116" spans="1:8" x14ac:dyDescent="0.2">
      <c r="A116" s="2">
        <v>2023</v>
      </c>
      <c r="B116" s="2">
        <v>7</v>
      </c>
      <c r="C116" s="14">
        <v>181833.77727112346</v>
      </c>
      <c r="D116" s="14">
        <v>181833.77727112346</v>
      </c>
      <c r="E116" s="14">
        <v>21827.114287358549</v>
      </c>
      <c r="F116" s="14">
        <v>1270566.068846517</v>
      </c>
      <c r="G116" s="14">
        <v>1270566.068846517</v>
      </c>
      <c r="H116" s="14">
        <v>2393.4035950170842</v>
      </c>
    </row>
    <row r="117" spans="1:8" x14ac:dyDescent="0.2">
      <c r="A117" s="2">
        <v>2023</v>
      </c>
      <c r="B117" s="2">
        <v>8</v>
      </c>
      <c r="C117" s="14">
        <v>179768.83111248876</v>
      </c>
      <c r="D117" s="14">
        <v>179768.83111248876</v>
      </c>
      <c r="E117" s="14">
        <v>21844.055114015002</v>
      </c>
      <c r="F117" s="14">
        <v>1270771.9116440173</v>
      </c>
      <c r="G117" s="14">
        <v>1270771.9116440173</v>
      </c>
      <c r="H117" s="14">
        <v>2394.8539852943559</v>
      </c>
    </row>
    <row r="118" spans="1:8" x14ac:dyDescent="0.2">
      <c r="A118" s="2">
        <v>2023</v>
      </c>
      <c r="B118" s="2">
        <v>9</v>
      </c>
      <c r="C118" s="14">
        <v>191073.59211513237</v>
      </c>
      <c r="D118" s="14">
        <v>191073.59211513237</v>
      </c>
      <c r="E118" s="14">
        <v>21860.885085997794</v>
      </c>
      <c r="F118" s="14">
        <v>1328624.5961841687</v>
      </c>
      <c r="G118" s="14">
        <v>1328624.5961841687</v>
      </c>
      <c r="H118" s="14">
        <v>2396.3096091397965</v>
      </c>
    </row>
    <row r="119" spans="1:8" x14ac:dyDescent="0.2">
      <c r="A119" s="2">
        <v>2023</v>
      </c>
      <c r="B119" s="2">
        <v>10</v>
      </c>
      <c r="C119" s="14">
        <v>194383.92201377623</v>
      </c>
      <c r="D119" s="14">
        <v>194383.92201377623</v>
      </c>
      <c r="E119" s="14">
        <v>21877.612883260917</v>
      </c>
      <c r="F119" s="14">
        <v>1293020.853023841</v>
      </c>
      <c r="G119" s="14">
        <v>1293020.853023841</v>
      </c>
      <c r="H119" s="14">
        <v>2397.7690243409911</v>
      </c>
    </row>
    <row r="120" spans="1:8" x14ac:dyDescent="0.2">
      <c r="A120" s="2">
        <v>2023</v>
      </c>
      <c r="B120" s="2">
        <v>11</v>
      </c>
      <c r="C120" s="14">
        <v>251473.2523704792</v>
      </c>
      <c r="D120" s="14">
        <v>251473.2523704792</v>
      </c>
      <c r="E120" s="14">
        <v>21894.246506115363</v>
      </c>
      <c r="F120" s="14">
        <v>1450011.4062823004</v>
      </c>
      <c r="G120" s="14">
        <v>1450011.4062823004</v>
      </c>
      <c r="H120" s="14">
        <v>2399.231186115459</v>
      </c>
    </row>
    <row r="121" spans="1:8" x14ac:dyDescent="0.2">
      <c r="A121" s="2">
        <v>2023</v>
      </c>
      <c r="B121" s="2">
        <v>12</v>
      </c>
      <c r="C121" s="14">
        <v>380371.03912885505</v>
      </c>
      <c r="D121" s="14">
        <v>380371.03912885505</v>
      </c>
      <c r="E121" s="14">
        <v>21910.793328445394</v>
      </c>
      <c r="F121" s="14">
        <v>1690564.7210885845</v>
      </c>
      <c r="G121" s="14">
        <v>1690564.7210885845</v>
      </c>
      <c r="H121" s="14">
        <v>2400.6953375910334</v>
      </c>
    </row>
    <row r="122" spans="1:8" x14ac:dyDescent="0.2">
      <c r="A122" s="2">
        <v>2024</v>
      </c>
      <c r="B122" s="2">
        <v>1</v>
      </c>
      <c r="C122" s="14">
        <v>487340.97647128446</v>
      </c>
      <c r="D122" s="14">
        <v>487340.97647128446</v>
      </c>
      <c r="E122" s="14">
        <v>21927.260146757933</v>
      </c>
      <c r="F122" s="14">
        <v>1847302.4512866808</v>
      </c>
      <c r="G122" s="14">
        <v>1847302.4512866808</v>
      </c>
      <c r="H122" s="14">
        <v>2402.1609304665285</v>
      </c>
    </row>
    <row r="123" spans="1:8" x14ac:dyDescent="0.2">
      <c r="A123" s="2">
        <v>2024</v>
      </c>
      <c r="B123" s="2">
        <v>2</v>
      </c>
      <c r="C123" s="14">
        <v>498334.69054340362</v>
      </c>
      <c r="D123" s="14">
        <v>498334.69054340362</v>
      </c>
      <c r="E123" s="14">
        <v>21943.653225391394</v>
      </c>
      <c r="F123" s="14">
        <v>1860595.0093466176</v>
      </c>
      <c r="G123" s="14">
        <v>1860595.0093466176</v>
      </c>
      <c r="H123" s="14">
        <v>2403.6275675359084</v>
      </c>
    </row>
    <row r="124" spans="1:8" x14ac:dyDescent="0.2">
      <c r="A124" s="2">
        <v>2024</v>
      </c>
      <c r="B124" s="2">
        <v>3</v>
      </c>
      <c r="C124" s="14">
        <v>403559.77116725454</v>
      </c>
      <c r="D124" s="14">
        <v>403559.77116725454</v>
      </c>
      <c r="E124" s="14">
        <v>21959.978338184621</v>
      </c>
      <c r="F124" s="14">
        <v>1630695.968901288</v>
      </c>
      <c r="G124" s="14">
        <v>1630695.968901288</v>
      </c>
      <c r="H124" s="14">
        <v>2405.0949610510575</v>
      </c>
    </row>
    <row r="125" spans="1:8" x14ac:dyDescent="0.2">
      <c r="A125" s="2">
        <v>2024</v>
      </c>
      <c r="B125" s="2">
        <v>4</v>
      </c>
      <c r="C125" s="14">
        <v>328813.60092839471</v>
      </c>
      <c r="D125" s="14">
        <v>328813.60092839471</v>
      </c>
      <c r="E125" s="14">
        <v>21976.24080688315</v>
      </c>
      <c r="F125" s="14">
        <v>1568752.2872816569</v>
      </c>
      <c r="G125" s="14">
        <v>1568752.2872816569</v>
      </c>
      <c r="H125" s="14">
        <v>2406.5629025584981</v>
      </c>
    </row>
    <row r="126" spans="1:8" x14ac:dyDescent="0.2">
      <c r="A126" s="2">
        <v>2024</v>
      </c>
      <c r="B126" s="2">
        <v>5</v>
      </c>
      <c r="C126" s="14">
        <v>262336.60341092182</v>
      </c>
      <c r="D126" s="14">
        <v>262336.60341092182</v>
      </c>
      <c r="E126" s="14">
        <v>21992.445536538275</v>
      </c>
      <c r="F126" s="14">
        <v>1471601.2364873816</v>
      </c>
      <c r="G126" s="14">
        <v>1471601.2364873816</v>
      </c>
      <c r="H126" s="14">
        <v>2408.0312410482015</v>
      </c>
    </row>
    <row r="127" spans="1:8" x14ac:dyDescent="0.2">
      <c r="A127" s="2">
        <v>2024</v>
      </c>
      <c r="B127" s="2">
        <v>6</v>
      </c>
      <c r="C127" s="14">
        <v>214821.58797945207</v>
      </c>
      <c r="D127" s="14">
        <v>214821.58797945207</v>
      </c>
      <c r="E127" s="14">
        <v>22008.597048134288</v>
      </c>
      <c r="F127" s="14">
        <v>1393945.8123237838</v>
      </c>
      <c r="G127" s="14">
        <v>1393945.8123237838</v>
      </c>
      <c r="H127" s="14">
        <v>2409.4998671239132</v>
      </c>
    </row>
    <row r="128" spans="1:8" x14ac:dyDescent="0.2">
      <c r="A128" s="2">
        <v>2024</v>
      </c>
      <c r="B128" s="2">
        <v>7</v>
      </c>
      <c r="C128" s="14">
        <v>180123.05319928442</v>
      </c>
      <c r="D128" s="14">
        <v>180123.05319928442</v>
      </c>
      <c r="E128" s="14">
        <v>22024.69950866108</v>
      </c>
      <c r="F128" s="14">
        <v>1322444.6242461423</v>
      </c>
      <c r="G128" s="14">
        <v>1322444.6242461423</v>
      </c>
      <c r="H128" s="14">
        <v>2410.9687015356653</v>
      </c>
    </row>
    <row r="129" spans="1:8" x14ac:dyDescent="0.2">
      <c r="A129" s="2">
        <v>2024</v>
      </c>
      <c r="B129" s="2">
        <v>8</v>
      </c>
      <c r="C129" s="14">
        <v>178159.96622895612</v>
      </c>
      <c r="D129" s="14">
        <v>178159.96622895612</v>
      </c>
      <c r="E129" s="14">
        <v>22040.786891631957</v>
      </c>
      <c r="F129" s="14">
        <v>1321358.4545924647</v>
      </c>
      <c r="G129" s="14">
        <v>1321358.4545924647</v>
      </c>
      <c r="H129" s="14">
        <v>2412.1126061023447</v>
      </c>
    </row>
    <row r="130" spans="1:8" x14ac:dyDescent="0.2">
      <c r="A130" s="2">
        <v>2024</v>
      </c>
      <c r="B130" s="2">
        <v>9</v>
      </c>
      <c r="C130" s="14">
        <v>189578.78459989128</v>
      </c>
      <c r="D130" s="14">
        <v>189578.78459989128</v>
      </c>
      <c r="E130" s="14">
        <v>22056.832604231273</v>
      </c>
      <c r="F130" s="14">
        <v>1378996.7989627689</v>
      </c>
      <c r="G130" s="14">
        <v>1378996.7989627689</v>
      </c>
      <c r="H130" s="14">
        <v>2413.2566200036463</v>
      </c>
    </row>
    <row r="131" spans="1:8" x14ac:dyDescent="0.2">
      <c r="A131" s="2">
        <v>2024</v>
      </c>
      <c r="B131" s="2">
        <v>10</v>
      </c>
      <c r="C131" s="14">
        <v>192997.97435087265</v>
      </c>
      <c r="D131" s="14">
        <v>192997.97435087265</v>
      </c>
      <c r="E131" s="14">
        <v>22072.839909261562</v>
      </c>
      <c r="F131" s="14">
        <v>1341596.9849167501</v>
      </c>
      <c r="G131" s="14">
        <v>1341596.9849167501</v>
      </c>
      <c r="H131" s="14">
        <v>2414.4007131102694</v>
      </c>
    </row>
    <row r="132" spans="1:8" x14ac:dyDescent="0.2">
      <c r="A132" s="2">
        <v>2024</v>
      </c>
      <c r="B132" s="2">
        <v>11</v>
      </c>
      <c r="C132" s="14">
        <v>250218.56758678783</v>
      </c>
      <c r="D132" s="14">
        <v>250218.56758678783</v>
      </c>
      <c r="E132" s="14">
        <v>22088.811814046905</v>
      </c>
      <c r="F132" s="14">
        <v>1498111.3632897239</v>
      </c>
      <c r="G132" s="14">
        <v>1498111.3632897239</v>
      </c>
      <c r="H132" s="14">
        <v>2415.5448635956336</v>
      </c>
    </row>
    <row r="133" spans="1:8" x14ac:dyDescent="0.2">
      <c r="A133" s="2">
        <v>2024</v>
      </c>
      <c r="B133" s="2">
        <v>12</v>
      </c>
      <c r="C133" s="14">
        <v>379083.94872210955</v>
      </c>
      <c r="D133" s="14">
        <v>379083.94872210955</v>
      </c>
      <c r="E133" s="14">
        <v>22104.751090437054</v>
      </c>
      <c r="F133" s="14">
        <v>1738356.7246554024</v>
      </c>
      <c r="G133" s="14">
        <v>1738356.7246554024</v>
      </c>
      <c r="H133" s="14">
        <v>2416.6890556479002</v>
      </c>
    </row>
    <row r="134" spans="1:8" x14ac:dyDescent="0.2">
      <c r="A134" s="2">
        <v>2025</v>
      </c>
      <c r="B134" s="2">
        <v>1</v>
      </c>
      <c r="C134" s="14">
        <v>485337.53510130697</v>
      </c>
      <c r="D134" s="14">
        <v>485337.53510130697</v>
      </c>
      <c r="E134" s="14">
        <v>22120.660293245048</v>
      </c>
      <c r="F134" s="14">
        <v>1887102.3099590642</v>
      </c>
      <c r="G134" s="14">
        <v>1887102.3099590642</v>
      </c>
      <c r="H134" s="14">
        <v>2417.833277812495</v>
      </c>
    </row>
    <row r="135" spans="1:8" x14ac:dyDescent="0.2">
      <c r="A135" s="2">
        <v>2025</v>
      </c>
      <c r="B135" s="2">
        <v>2</v>
      </c>
      <c r="C135" s="14">
        <v>496442.08172788232</v>
      </c>
      <c r="D135" s="14">
        <v>496442.08172788232</v>
      </c>
      <c r="E135" s="14">
        <v>22136.541777241349</v>
      </c>
      <c r="F135" s="14">
        <v>1898366.3860446471</v>
      </c>
      <c r="G135" s="14">
        <v>1898366.3860446471</v>
      </c>
      <c r="H135" s="14">
        <v>2418.977521791373</v>
      </c>
    </row>
    <row r="136" spans="1:8" x14ac:dyDescent="0.2">
      <c r="A136" s="2">
        <v>2025</v>
      </c>
      <c r="B136" s="2">
        <v>3</v>
      </c>
      <c r="C136" s="14">
        <v>401718.27184731798</v>
      </c>
      <c r="D136" s="14">
        <v>401718.27184731798</v>
      </c>
      <c r="E136" s="14">
        <v>22152.397712817165</v>
      </c>
      <c r="F136" s="14">
        <v>1666478.0238970281</v>
      </c>
      <c r="G136" s="14">
        <v>1666478.0238970281</v>
      </c>
      <c r="H136" s="14">
        <v>2420.1217815731825</v>
      </c>
    </row>
    <row r="137" spans="1:8" x14ac:dyDescent="0.2">
      <c r="A137" s="2">
        <v>2025</v>
      </c>
      <c r="B137" s="2">
        <v>4</v>
      </c>
      <c r="C137" s="14">
        <v>327295.90422465862</v>
      </c>
      <c r="D137" s="14">
        <v>327295.90422465862</v>
      </c>
      <c r="E137" s="14">
        <v>22168.230100421431</v>
      </c>
      <c r="F137" s="14">
        <v>1604011.3754849709</v>
      </c>
      <c r="G137" s="14">
        <v>1604011.3754849709</v>
      </c>
      <c r="H137" s="14">
        <v>2421.2660528031133</v>
      </c>
    </row>
    <row r="138" spans="1:8" x14ac:dyDescent="0.2">
      <c r="A138" s="2">
        <v>2025</v>
      </c>
      <c r="B138" s="2">
        <v>5</v>
      </c>
      <c r="C138" s="14">
        <v>260988.34885125098</v>
      </c>
      <c r="D138" s="14">
        <v>260988.34885125098</v>
      </c>
      <c r="E138" s="14">
        <v>22184.040783867342</v>
      </c>
      <c r="F138" s="14">
        <v>1505668.78069704</v>
      </c>
      <c r="G138" s="14">
        <v>1505668.78069704</v>
      </c>
      <c r="H138" s="14">
        <v>2422.4103323264121</v>
      </c>
    </row>
    <row r="139" spans="1:8" x14ac:dyDescent="0.2">
      <c r="A139" s="2">
        <v>2025</v>
      </c>
      <c r="B139" s="2">
        <v>6</v>
      </c>
      <c r="C139" s="14">
        <v>213382.32804087544</v>
      </c>
      <c r="D139" s="14">
        <v>213382.32804087544</v>
      </c>
      <c r="E139" s="14">
        <v>22199.831462596969</v>
      </c>
      <c r="F139" s="14">
        <v>1426778.0711787879</v>
      </c>
      <c r="G139" s="14">
        <v>1426778.0711787879</v>
      </c>
      <c r="H139" s="14">
        <v>2423.5546178576797</v>
      </c>
    </row>
    <row r="140" spans="1:8" x14ac:dyDescent="0.2">
      <c r="A140" s="2">
        <v>2025</v>
      </c>
      <c r="B140" s="2">
        <v>7</v>
      </c>
      <c r="C140" s="14">
        <v>178607.17042614633</v>
      </c>
      <c r="D140" s="14">
        <v>178607.17042614633</v>
      </c>
      <c r="E140" s="14">
        <v>22215.603702985543</v>
      </c>
      <c r="F140" s="14">
        <v>1353667.9937401724</v>
      </c>
      <c r="G140" s="14">
        <v>1353667.9937401724</v>
      </c>
      <c r="H140" s="14">
        <v>2424.6989077413004</v>
      </c>
    </row>
    <row r="141" spans="1:8" x14ac:dyDescent="0.2">
      <c r="A141" s="2">
        <v>2025</v>
      </c>
      <c r="B141" s="2">
        <v>8</v>
      </c>
      <c r="C141" s="14">
        <v>176748.89055319162</v>
      </c>
      <c r="D141" s="14">
        <v>176748.89055319162</v>
      </c>
      <c r="E141" s="14">
        <v>22231.980048011246</v>
      </c>
      <c r="F141" s="14">
        <v>1351275.9951437567</v>
      </c>
      <c r="G141" s="14">
        <v>1351275.9951437567</v>
      </c>
      <c r="H141" s="14">
        <v>2425.542588054177</v>
      </c>
    </row>
    <row r="142" spans="1:8" x14ac:dyDescent="0.2">
      <c r="A142" s="2">
        <v>2025</v>
      </c>
      <c r="B142" s="2">
        <v>9</v>
      </c>
      <c r="C142" s="14">
        <v>188186.23897297544</v>
      </c>
      <c r="D142" s="14">
        <v>188186.23897297544</v>
      </c>
      <c r="E142" s="14">
        <v>22248.3407291068</v>
      </c>
      <c r="F142" s="14">
        <v>1408475.7400823298</v>
      </c>
      <c r="G142" s="14">
        <v>1408475.7400823298</v>
      </c>
      <c r="H142" s="14">
        <v>2426.3862706511659</v>
      </c>
    </row>
    <row r="143" spans="1:8" x14ac:dyDescent="0.2">
      <c r="A143" s="2">
        <v>2025</v>
      </c>
      <c r="B143" s="2">
        <v>10</v>
      </c>
      <c r="C143" s="14">
        <v>191616.42828042907</v>
      </c>
      <c r="D143" s="14">
        <v>191616.42828042907</v>
      </c>
      <c r="E143" s="14">
        <v>22264.6869727626</v>
      </c>
      <c r="F143" s="14">
        <v>1369404.1846170516</v>
      </c>
      <c r="G143" s="14">
        <v>1369404.1846170516</v>
      </c>
      <c r="H143" s="14">
        <v>2427.2299549028362</v>
      </c>
    </row>
    <row r="144" spans="1:8" x14ac:dyDescent="0.2">
      <c r="A144" s="2">
        <v>2025</v>
      </c>
      <c r="B144" s="2">
        <v>11</v>
      </c>
      <c r="C144" s="14">
        <v>248857.00237366615</v>
      </c>
      <c r="D144" s="14">
        <v>248857.00237366615</v>
      </c>
      <c r="E144" s="14">
        <v>22281.019909434486</v>
      </c>
      <c r="F144" s="14">
        <v>1525081.3355573623</v>
      </c>
      <c r="G144" s="14">
        <v>1525081.3355573623</v>
      </c>
      <c r="H144" s="14">
        <v>2428.0736403532073</v>
      </c>
    </row>
    <row r="145" spans="1:8" x14ac:dyDescent="0.2">
      <c r="A145" s="2">
        <v>2025</v>
      </c>
      <c r="B145" s="2">
        <v>12</v>
      </c>
      <c r="C145" s="14">
        <v>377262.80604783841</v>
      </c>
      <c r="D145" s="14">
        <v>377262.80604783841</v>
      </c>
      <c r="E145" s="14">
        <v>22297.340581063254</v>
      </c>
      <c r="F145" s="14">
        <v>1762132.4608652573</v>
      </c>
      <c r="G145" s="14">
        <v>1762132.4608652573</v>
      </c>
      <c r="H145" s="14">
        <v>2428.9173266719531</v>
      </c>
    </row>
    <row r="146" spans="1:8" x14ac:dyDescent="0.2">
      <c r="A146" s="2">
        <v>2026</v>
      </c>
      <c r="B146" s="2">
        <v>1</v>
      </c>
      <c r="C146" s="14">
        <v>484386.77368831617</v>
      </c>
      <c r="D146" s="14">
        <v>484386.77368831617</v>
      </c>
      <c r="E146" s="14">
        <v>22313.649948005452</v>
      </c>
      <c r="F146" s="14">
        <v>1911477.0874534543</v>
      </c>
      <c r="G146" s="14">
        <v>1911477.0874534543</v>
      </c>
      <c r="H146" s="14">
        <v>2429.7610136197773</v>
      </c>
    </row>
    <row r="147" spans="1:8" x14ac:dyDescent="0.2">
      <c r="A147" s="2">
        <v>2026</v>
      </c>
      <c r="B147" s="2">
        <v>2</v>
      </c>
      <c r="C147" s="14">
        <v>495579.14362161438</v>
      </c>
      <c r="D147" s="14">
        <v>495579.14362161438</v>
      </c>
      <c r="E147" s="14">
        <v>22329.948895421392</v>
      </c>
      <c r="F147" s="14">
        <v>1921704.7250072397</v>
      </c>
      <c r="G147" s="14">
        <v>1921704.7250072397</v>
      </c>
      <c r="H147" s="14">
        <v>2430.6047010233237</v>
      </c>
    </row>
    <row r="148" spans="1:8" x14ac:dyDescent="0.2">
      <c r="A148" s="2">
        <v>2026</v>
      </c>
      <c r="B148" s="2">
        <v>3</v>
      </c>
      <c r="C148" s="14">
        <v>400960.96733565908</v>
      </c>
      <c r="D148" s="14">
        <v>400960.96733565908</v>
      </c>
      <c r="E148" s="14">
        <v>22346.238239163096</v>
      </c>
      <c r="F148" s="14">
        <v>1689173.1827507738</v>
      </c>
      <c r="G148" s="14">
        <v>1689173.1827507738</v>
      </c>
      <c r="H148" s="14">
        <v>2431.44838875701</v>
      </c>
    </row>
    <row r="149" spans="1:8" x14ac:dyDescent="0.2">
      <c r="A149" s="2">
        <v>2026</v>
      </c>
      <c r="B149" s="2">
        <v>4</v>
      </c>
      <c r="C149" s="14">
        <v>326898.39666357223</v>
      </c>
      <c r="D149" s="14">
        <v>326898.39666357223</v>
      </c>
      <c r="E149" s="14">
        <v>22362.518731201104</v>
      </c>
      <c r="F149" s="14">
        <v>1627030.8579383551</v>
      </c>
      <c r="G149" s="14">
        <v>1627030.8579383551</v>
      </c>
      <c r="H149" s="14">
        <v>2432.2920767298588</v>
      </c>
    </row>
    <row r="150" spans="1:8" x14ac:dyDescent="0.2">
      <c r="A150" s="2">
        <v>2026</v>
      </c>
      <c r="B150" s="2">
        <v>5</v>
      </c>
      <c r="C150" s="14">
        <v>260788.76913445001</v>
      </c>
      <c r="D150" s="14">
        <v>260788.76913445001</v>
      </c>
      <c r="E150" s="14">
        <v>22378.791064626472</v>
      </c>
      <c r="F150" s="14">
        <v>1528526.0016960402</v>
      </c>
      <c r="G150" s="14">
        <v>1528526.0016960402</v>
      </c>
      <c r="H150" s="14">
        <v>2433.1357648759649</v>
      </c>
    </row>
    <row r="151" spans="1:8" x14ac:dyDescent="0.2">
      <c r="A151" s="2">
        <v>2026</v>
      </c>
      <c r="B151" s="2">
        <v>6</v>
      </c>
      <c r="C151" s="14">
        <v>213080.94032985545</v>
      </c>
      <c r="D151" s="14">
        <v>213080.94032985545</v>
      </c>
      <c r="E151" s="14">
        <v>22395.055878260984</v>
      </c>
      <c r="F151" s="14">
        <v>1448975.4003674584</v>
      </c>
      <c r="G151" s="14">
        <v>1448975.4003674584</v>
      </c>
      <c r="H151" s="14">
        <v>2433.9794531475836</v>
      </c>
    </row>
    <row r="152" spans="1:8" x14ac:dyDescent="0.2">
      <c r="A152" s="2">
        <v>2026</v>
      </c>
      <c r="B152" s="2">
        <v>7</v>
      </c>
      <c r="C152" s="14">
        <v>178156.5402055179</v>
      </c>
      <c r="D152" s="14">
        <v>178156.5402055179</v>
      </c>
      <c r="E152" s="14">
        <v>22411.313760906512</v>
      </c>
      <c r="F152" s="14">
        <v>1374914.839362124</v>
      </c>
      <c r="G152" s="14">
        <v>1374914.839362124</v>
      </c>
      <c r="H152" s="14">
        <v>2434.8231415101277</v>
      </c>
    </row>
    <row r="153" spans="1:8" x14ac:dyDescent="0.2">
      <c r="A153" s="2">
        <v>2026</v>
      </c>
      <c r="B153" s="2">
        <v>8</v>
      </c>
      <c r="C153" s="14">
        <v>176359.20862302472</v>
      </c>
      <c r="D153" s="14">
        <v>176359.20862302472</v>
      </c>
      <c r="E153" s="14">
        <v>22427.438179047447</v>
      </c>
      <c r="F153" s="14">
        <v>1372077.0019669847</v>
      </c>
      <c r="G153" s="14">
        <v>1372077.0019669847</v>
      </c>
      <c r="H153" s="14">
        <v>2435.7666199560031</v>
      </c>
    </row>
    <row r="154" spans="1:8" x14ac:dyDescent="0.2">
      <c r="A154" s="2">
        <v>2026</v>
      </c>
      <c r="B154" s="2">
        <v>9</v>
      </c>
      <c r="C154" s="14">
        <v>187829.83219561767</v>
      </c>
      <c r="D154" s="14">
        <v>187829.83219561767</v>
      </c>
      <c r="E154" s="14">
        <v>22443.556709102952</v>
      </c>
      <c r="F154" s="14">
        <v>1429112.819544266</v>
      </c>
      <c r="G154" s="14">
        <v>1429112.819544266</v>
      </c>
      <c r="H154" s="14">
        <v>2436.710098449596</v>
      </c>
    </row>
    <row r="155" spans="1:8" x14ac:dyDescent="0.2">
      <c r="A155" s="2">
        <v>2026</v>
      </c>
      <c r="B155" s="2">
        <v>10</v>
      </c>
      <c r="C155" s="14">
        <v>191276.69803045416</v>
      </c>
      <c r="D155" s="14">
        <v>191276.69803045416</v>
      </c>
      <c r="E155" s="14">
        <v>22459.669812111864</v>
      </c>
      <c r="F155" s="14">
        <v>1389411.9105304279</v>
      </c>
      <c r="G155" s="14">
        <v>1389411.9105304279</v>
      </c>
      <c r="H155" s="14">
        <v>2437.6535769777565</v>
      </c>
    </row>
    <row r="156" spans="1:8" x14ac:dyDescent="0.2">
      <c r="A156" s="2">
        <v>2026</v>
      </c>
      <c r="B156" s="2">
        <v>11</v>
      </c>
      <c r="C156" s="14">
        <v>248496.0086433673</v>
      </c>
      <c r="D156" s="14">
        <v>248496.0086433673</v>
      </c>
      <c r="E156" s="14">
        <v>22475.777913013542</v>
      </c>
      <c r="F156" s="14">
        <v>1544671.4350578154</v>
      </c>
      <c r="G156" s="14">
        <v>1544671.4350578154</v>
      </c>
      <c r="H156" s="14">
        <v>2438.59705553096</v>
      </c>
    </row>
    <row r="157" spans="1:8" x14ac:dyDescent="0.2">
      <c r="A157" s="2">
        <v>2026</v>
      </c>
      <c r="B157" s="2">
        <v>12</v>
      </c>
      <c r="C157" s="14">
        <v>376575.47325904563</v>
      </c>
      <c r="D157" s="14">
        <v>376575.47325904563</v>
      </c>
      <c r="E157" s="14">
        <v>22491.881403474494</v>
      </c>
      <c r="F157" s="14">
        <v>1780532.0044161349</v>
      </c>
      <c r="G157" s="14">
        <v>1780532.0044161349</v>
      </c>
      <c r="H157" s="14">
        <v>2439.5405341023043</v>
      </c>
    </row>
    <row r="158" spans="1:8" x14ac:dyDescent="0.2">
      <c r="A158" s="2">
        <v>2027</v>
      </c>
      <c r="B158" s="2">
        <v>1</v>
      </c>
      <c r="C158" s="14">
        <v>483786.27828352188</v>
      </c>
      <c r="D158" s="14">
        <v>483786.27828352188</v>
      </c>
      <c r="E158" s="14">
        <v>22507.980644493589</v>
      </c>
      <c r="F158" s="14">
        <v>1924771.0894789672</v>
      </c>
      <c r="G158" s="14">
        <v>1924771.0894789672</v>
      </c>
      <c r="H158" s="14">
        <v>2440.4840126867907</v>
      </c>
    </row>
    <row r="159" spans="1:8" x14ac:dyDescent="0.2">
      <c r="A159" s="2">
        <v>2027</v>
      </c>
      <c r="B159" s="2">
        <v>2</v>
      </c>
      <c r="C159" s="14">
        <v>495072.55634610937</v>
      </c>
      <c r="D159" s="14">
        <v>495072.55634610937</v>
      </c>
      <c r="E159" s="14">
        <v>22524.075968803394</v>
      </c>
      <c r="F159" s="14">
        <v>1935063.830181977</v>
      </c>
      <c r="G159" s="14">
        <v>1935063.830181977</v>
      </c>
      <c r="H159" s="14">
        <v>2441.4274912807973</v>
      </c>
    </row>
    <row r="160" spans="1:8" x14ac:dyDescent="0.2">
      <c r="A160" s="2">
        <v>2027</v>
      </c>
      <c r="B160" s="2">
        <v>3</v>
      </c>
      <c r="C160" s="14">
        <v>400625.75865928759</v>
      </c>
      <c r="D160" s="14">
        <v>400625.75865928759</v>
      </c>
      <c r="E160" s="14">
        <v>22540.167683083404</v>
      </c>
      <c r="F160" s="14">
        <v>1703036.3192345661</v>
      </c>
      <c r="G160" s="14">
        <v>1703036.3192345661</v>
      </c>
      <c r="H160" s="14">
        <v>2442.3709698817011</v>
      </c>
    </row>
    <row r="161" spans="1:8" x14ac:dyDescent="0.2">
      <c r="A161" s="2">
        <v>2027</v>
      </c>
      <c r="B161" s="2">
        <v>4</v>
      </c>
      <c r="C161" s="14">
        <v>326980.9829056685</v>
      </c>
      <c r="D161" s="14">
        <v>326980.9829056685</v>
      </c>
      <c r="E161" s="14">
        <v>22556.256070000043</v>
      </c>
      <c r="F161" s="14">
        <v>1642142.6492008613</v>
      </c>
      <c r="G161" s="14">
        <v>1642142.6492008613</v>
      </c>
      <c r="H161" s="14">
        <v>2443.3144484876016</v>
      </c>
    </row>
    <row r="162" spans="1:8" x14ac:dyDescent="0.2">
      <c r="A162" s="2">
        <v>2027</v>
      </c>
      <c r="B162" s="2">
        <v>5</v>
      </c>
      <c r="C162" s="14">
        <v>261100.05152609415</v>
      </c>
      <c r="D162" s="14">
        <v>261100.05152609415</v>
      </c>
      <c r="E162" s="14">
        <v>22572.341390086855</v>
      </c>
      <c r="F162" s="14">
        <v>1544363.447409047</v>
      </c>
      <c r="G162" s="14">
        <v>1544363.447409047</v>
      </c>
      <c r="H162" s="14">
        <v>2444.257927097121</v>
      </c>
    </row>
    <row r="163" spans="1:8" x14ac:dyDescent="0.2">
      <c r="A163" s="2">
        <v>2027</v>
      </c>
      <c r="B163" s="2">
        <v>6</v>
      </c>
      <c r="C163" s="14">
        <v>213296.3325395642</v>
      </c>
      <c r="D163" s="14">
        <v>213296.3325395642</v>
      </c>
      <c r="E163" s="14">
        <v>22588.423883477506</v>
      </c>
      <c r="F163" s="14">
        <v>1464774.9312255725</v>
      </c>
      <c r="G163" s="14">
        <v>1464774.9312255725</v>
      </c>
      <c r="H163" s="14">
        <v>2445.2014057092629</v>
      </c>
    </row>
    <row r="164" spans="1:8" x14ac:dyDescent="0.2">
      <c r="A164" s="2">
        <v>2027</v>
      </c>
      <c r="B164" s="2">
        <v>7</v>
      </c>
      <c r="C164" s="14">
        <v>178208.56318586</v>
      </c>
      <c r="D164" s="14">
        <v>178208.56318586</v>
      </c>
      <c r="E164" s="14">
        <v>22604.503771503176</v>
      </c>
      <c r="F164" s="14">
        <v>1390365.5849399131</v>
      </c>
      <c r="G164" s="14">
        <v>1390365.5849399131</v>
      </c>
      <c r="H164" s="14">
        <v>2446.1448843233043</v>
      </c>
    </row>
    <row r="165" spans="1:8" x14ac:dyDescent="0.2">
      <c r="A165" s="2">
        <v>2027</v>
      </c>
      <c r="B165" s="2">
        <v>8</v>
      </c>
      <c r="C165" s="14">
        <v>176464.96424343096</v>
      </c>
      <c r="D165" s="14">
        <v>176464.96424343096</v>
      </c>
      <c r="E165" s="14">
        <v>22620.635178536962</v>
      </c>
      <c r="F165" s="14">
        <v>1387525.0229482858</v>
      </c>
      <c r="G165" s="14">
        <v>1387525.0229482858</v>
      </c>
      <c r="H165" s="14">
        <v>2447.2235234444688</v>
      </c>
    </row>
    <row r="166" spans="1:8" x14ac:dyDescent="0.2">
      <c r="A166" s="2">
        <v>2027</v>
      </c>
      <c r="B166" s="2">
        <v>9</v>
      </c>
      <c r="C166" s="14">
        <v>187983.34213084873</v>
      </c>
      <c r="D166" s="14">
        <v>187983.34213084873</v>
      </c>
      <c r="E166" s="14">
        <v>22636.764372234153</v>
      </c>
      <c r="F166" s="14">
        <v>1444733.0895394213</v>
      </c>
      <c r="G166" s="14">
        <v>1444733.0895394213</v>
      </c>
      <c r="H166" s="14">
        <v>2448.3021625666306</v>
      </c>
    </row>
    <row r="167" spans="1:8" x14ac:dyDescent="0.2">
      <c r="A167" s="2">
        <v>2027</v>
      </c>
      <c r="B167" s="2">
        <v>10</v>
      </c>
      <c r="C167" s="14">
        <v>191450.60332918656</v>
      </c>
      <c r="D167" s="14">
        <v>191450.60332918656</v>
      </c>
      <c r="E167" s="14">
        <v>22652.891525899642</v>
      </c>
      <c r="F167" s="14">
        <v>1404887.2357877707</v>
      </c>
      <c r="G167" s="14">
        <v>1404887.2357877707</v>
      </c>
      <c r="H167" s="14">
        <v>2449.3808016895146</v>
      </c>
    </row>
    <row r="168" spans="1:8" x14ac:dyDescent="0.2">
      <c r="A168" s="2">
        <v>2027</v>
      </c>
      <c r="B168" s="2">
        <v>11</v>
      </c>
      <c r="C168" s="14">
        <v>248654.93824182032</v>
      </c>
      <c r="D168" s="14">
        <v>248654.93824182032</v>
      </c>
      <c r="E168" s="14">
        <v>22669.01679926852</v>
      </c>
      <c r="F168" s="14">
        <v>1560174.3036515801</v>
      </c>
      <c r="G168" s="14">
        <v>1560174.3036515801</v>
      </c>
      <c r="H168" s="14">
        <v>2450.4594408129215</v>
      </c>
    </row>
    <row r="169" spans="1:8" x14ac:dyDescent="0.2">
      <c r="A169" s="2">
        <v>2027</v>
      </c>
      <c r="B169" s="2">
        <v>12</v>
      </c>
      <c r="C169" s="14">
        <v>376433.11459831754</v>
      </c>
      <c r="D169" s="14">
        <v>376433.11459831754</v>
      </c>
      <c r="E169" s="14">
        <v>22685.140339568588</v>
      </c>
      <c r="F169" s="14">
        <v>1795232.5534377098</v>
      </c>
      <c r="G169" s="14">
        <v>1795232.5534377098</v>
      </c>
      <c r="H169" s="14">
        <v>2451.5380799367072</v>
      </c>
    </row>
  </sheetData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5" sqref="A35"/>
    </sheetView>
  </sheetViews>
  <sheetFormatPr defaultRowHeight="12.75" x14ac:dyDescent="0.2"/>
  <cols>
    <col min="1" max="1" width="10" style="34" bestFit="1" customWidth="1"/>
    <col min="2" max="2" width="10.140625" style="22" bestFit="1" customWidth="1"/>
    <col min="3" max="3" width="6.5703125" style="22" bestFit="1" customWidth="1"/>
    <col min="4" max="4" width="6.2851562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SUMIF(Div4Monthly!$A$2:$A$307,'Orlando(4)'!$A3,Div4Monthly!C$2:C$307)</f>
        <v>10181108.199999999</v>
      </c>
      <c r="C3" s="21">
        <f>SUMIF(Div4Monthly!$A$2:$A$307,'Orlando(4)'!$A3,Div4Monthly!E$2:E$307)/12</f>
        <v>46900.083333333336</v>
      </c>
      <c r="D3" s="21">
        <f t="shared" ref="D3:D14" si="0">B3/C3</f>
        <v>217.0808125785135</v>
      </c>
      <c r="E3" s="21">
        <f>SUMIF(Div4Monthly!$A$2:$A$307,'Orlando(4)'!$A3,Div4Monthly!D$2:D$307)</f>
        <v>10090825.296420893</v>
      </c>
      <c r="F3" s="21">
        <f t="shared" ref="F3:F14" si="1">E3/C3</f>
        <v>215.15580739382253</v>
      </c>
      <c r="H3" s="21">
        <f>SUMIF(Div4Monthly!$A$2:$A$307,'Orlando(4)'!$A3,Div4Monthly!F$2:F$307)</f>
        <v>53576053.000000007</v>
      </c>
      <c r="I3" s="21">
        <f>SUMIF(Div4Monthly!$A$2:$A$307,'Orlando(4)'!$A3,Div4Monthly!H$2:H$307)/12</f>
        <v>4674.416666666667</v>
      </c>
      <c r="J3" s="21">
        <f t="shared" ref="J3:J14" si="2">H3/I3</f>
        <v>11461.548428502667</v>
      </c>
      <c r="K3" s="21">
        <f>SUMIF(Div4Monthly!$A$2:$A$307,'Orlando(4)'!$A3,Div4Monthly!G$2:G$307)</f>
        <v>53441022.317445911</v>
      </c>
      <c r="L3" s="21">
        <f t="shared" ref="L3:L14" si="3">K3/I3</f>
        <v>11432.661255581817</v>
      </c>
      <c r="N3" s="21">
        <f t="shared" ref="N3:N14" si="4">SUM(B3,H3)</f>
        <v>63757161.200000003</v>
      </c>
      <c r="O3" s="21">
        <f t="shared" ref="O3:O14" si="5">SUM(C3,I3)</f>
        <v>51574.5</v>
      </c>
      <c r="P3" s="21">
        <f>N3/O3</f>
        <v>1236.2148193390144</v>
      </c>
      <c r="Q3" s="21">
        <f t="shared" ref="Q3:Q14" si="6">SUM(E3,K3)</f>
        <v>63531847.613866806</v>
      </c>
      <c r="R3" s="21">
        <f t="shared" ref="R3:R14" si="7">Q3/O3</f>
        <v>1231.8461180208592</v>
      </c>
    </row>
    <row r="4" spans="1:19" x14ac:dyDescent="0.2">
      <c r="A4" s="34">
        <f t="shared" ref="A4:A14" si="8">A3+1</f>
        <v>2017</v>
      </c>
      <c r="B4" s="21">
        <f>SUMIF(Div4Monthly!$A$2:$A$307,'Orlando(4)'!$A4,Div4Monthly!C$2:C$307)</f>
        <v>10069989.1</v>
      </c>
      <c r="C4" s="21">
        <f>SUMIF(Div4Monthly!$A$2:$A$307,'Orlando(4)'!$A4,Div4Monthly!E$2:E$307)/12</f>
        <v>46710.583333333336</v>
      </c>
      <c r="D4" s="21">
        <f t="shared" si="0"/>
        <v>215.58260208696456</v>
      </c>
      <c r="E4" s="21">
        <f>SUMIF(Div4Monthly!$A$2:$A$307,'Orlando(4)'!$A4,Div4Monthly!D$2:D$307)</f>
        <v>10956904.940871876</v>
      </c>
      <c r="F4" s="21">
        <f t="shared" si="1"/>
        <v>234.57007296787219</v>
      </c>
      <c r="H4" s="21">
        <f>SUMIF(Div4Monthly!$A$2:$A$307,'Orlando(4)'!$A4,Div4Monthly!F$2:F$307)</f>
        <v>52464066.700000003</v>
      </c>
      <c r="I4" s="21">
        <f>SUMIF(Div4Monthly!$A$2:$A$307,'Orlando(4)'!$A4,Div4Monthly!H$2:H$307)/12</f>
        <v>4700.833333333333</v>
      </c>
      <c r="J4" s="21">
        <f t="shared" si="2"/>
        <v>11160.588555220707</v>
      </c>
      <c r="K4" s="21">
        <f>SUMIF(Div4Monthly!$A$2:$A$307,'Orlando(4)'!$A4,Div4Monthly!G$2:G$307)</f>
        <v>53852390.402484916</v>
      </c>
      <c r="L4" s="21">
        <f t="shared" si="3"/>
        <v>11455.924212547758</v>
      </c>
      <c r="N4" s="21">
        <f t="shared" si="4"/>
        <v>62534055.800000004</v>
      </c>
      <c r="O4" s="21">
        <f t="shared" si="5"/>
        <v>51411.416666666672</v>
      </c>
      <c r="P4" s="21">
        <f t="shared" ref="P4:P14" si="9">N4/O4</f>
        <v>1216.3457040184005</v>
      </c>
      <c r="Q4" s="21">
        <f t="shared" si="6"/>
        <v>64809295.343356788</v>
      </c>
      <c r="R4" s="21">
        <f t="shared" si="7"/>
        <v>1260.6012350050028</v>
      </c>
    </row>
    <row r="5" spans="1:19" x14ac:dyDescent="0.2">
      <c r="A5" s="34">
        <f t="shared" si="8"/>
        <v>2018</v>
      </c>
      <c r="B5" s="21">
        <f>SUMIF(Div4Monthly!$A$2:$A$307,'Orlando(4)'!$A5,Div4Monthly!C$2:C$307)</f>
        <v>11380285.500000002</v>
      </c>
      <c r="C5" s="21">
        <f>SUMIF(Div4Monthly!$A$2:$A$307,'Orlando(4)'!$A5,Div4Monthly!E$2:E$307)/12</f>
        <v>47604.666666666664</v>
      </c>
      <c r="D5" s="21">
        <f t="shared" si="0"/>
        <v>239.05819107370431</v>
      </c>
      <c r="E5" s="21">
        <f>SUMIF(Div4Monthly!$A$2:$A$307,'Orlando(4)'!$A5,Div4Monthly!D$2:D$307)</f>
        <v>11614512.070098633</v>
      </c>
      <c r="F5" s="21">
        <f t="shared" si="1"/>
        <v>243.97843495942905</v>
      </c>
      <c r="H5" s="21">
        <f>SUMIF(Div4Monthly!$A$2:$A$307,'Orlando(4)'!$A5,Div4Monthly!F$2:F$307)</f>
        <v>55027883.700000003</v>
      </c>
      <c r="I5" s="21">
        <f>SUMIF(Div4Monthly!$A$2:$A$307,'Orlando(4)'!$A5,Div4Monthly!H$2:H$307)/12</f>
        <v>4805.833333333333</v>
      </c>
      <c r="J5" s="21">
        <f t="shared" si="2"/>
        <v>11450.227230795908</v>
      </c>
      <c r="K5" s="21">
        <f>SUMIF(Div4Monthly!$A$2:$A$307,'Orlando(4)'!$A5,Div4Monthly!G$2:G$307)</f>
        <v>55394428.603120342</v>
      </c>
      <c r="L5" s="21">
        <f t="shared" si="3"/>
        <v>11526.498062033017</v>
      </c>
      <c r="N5" s="21">
        <f t="shared" si="4"/>
        <v>66408169.200000003</v>
      </c>
      <c r="O5" s="21">
        <f t="shared" si="5"/>
        <v>52410.5</v>
      </c>
      <c r="P5" s="21">
        <f t="shared" si="9"/>
        <v>1267.077574150218</v>
      </c>
      <c r="Q5" s="21">
        <f t="shared" si="6"/>
        <v>67008940.673218973</v>
      </c>
      <c r="R5" s="21">
        <f t="shared" si="7"/>
        <v>1278.5403816643416</v>
      </c>
    </row>
    <row r="6" spans="1:19" x14ac:dyDescent="0.2">
      <c r="A6" s="34">
        <f t="shared" si="8"/>
        <v>2019</v>
      </c>
      <c r="B6" s="21">
        <f>SUMIF(Div4Monthly!$A$2:$A$307,'Orlando(4)'!$A6,Div4Monthly!C$2:C$307)</f>
        <v>11250209.199999999</v>
      </c>
      <c r="C6" s="21">
        <f>SUMIF(Div4Monthly!$A$2:$A$307,'Orlando(4)'!$A6,Div4Monthly!E$2:E$307)/12</f>
        <v>48796.666666666664</v>
      </c>
      <c r="D6" s="21">
        <f t="shared" si="0"/>
        <v>230.55282191406516</v>
      </c>
      <c r="E6" s="21">
        <f>SUMIF(Div4Monthly!$A$2:$A$307,'Orlando(4)'!$A6,Div4Monthly!D$2:D$307)</f>
        <v>11808121.740195822</v>
      </c>
      <c r="F6" s="21">
        <f t="shared" si="1"/>
        <v>241.98623690544073</v>
      </c>
      <c r="H6" s="21">
        <f>SUMIF(Div4Monthly!$A$2:$A$307,'Orlando(4)'!$A6,Div4Monthly!F$2:F$307)</f>
        <v>54906150.200000003</v>
      </c>
      <c r="I6" s="21">
        <f>SUMIF(Div4Monthly!$A$2:$A$307,'Orlando(4)'!$A6,Div4Monthly!H$2:H$307)/12</f>
        <v>4963.916666666667</v>
      </c>
      <c r="J6" s="21">
        <f t="shared" si="2"/>
        <v>11061.053979552436</v>
      </c>
      <c r="K6" s="21">
        <f>SUMIF(Div4Monthly!$A$2:$A$307,'Orlando(4)'!$A6,Div4Monthly!G$2:G$307)</f>
        <v>55787443.581758536</v>
      </c>
      <c r="L6" s="21">
        <f t="shared" si="3"/>
        <v>11238.593902346976</v>
      </c>
      <c r="N6" s="21">
        <f t="shared" si="4"/>
        <v>66156359.400000006</v>
      </c>
      <c r="O6" s="21">
        <f t="shared" si="5"/>
        <v>53760.583333333328</v>
      </c>
      <c r="P6" s="21">
        <f t="shared" si="9"/>
        <v>1230.5736898316147</v>
      </c>
      <c r="Q6" s="21">
        <f t="shared" si="6"/>
        <v>67595565.321954355</v>
      </c>
      <c r="R6" s="21">
        <f t="shared" si="7"/>
        <v>1257.3443428401731</v>
      </c>
    </row>
    <row r="7" spans="1:19" x14ac:dyDescent="0.2">
      <c r="A7" s="34">
        <f t="shared" si="8"/>
        <v>2020</v>
      </c>
      <c r="B7" s="21">
        <f>SUMIF(Div4Monthly!$A$2:$A$307,'Orlando(4)'!$A7,Div4Monthly!C$2:C$307)</f>
        <v>11352549.800000001</v>
      </c>
      <c r="C7" s="21">
        <f>SUMIF(Div4Monthly!$A$2:$A$307,'Orlando(4)'!$A7,Div4Monthly!E$2:E$307)/12</f>
        <v>49964.833333333336</v>
      </c>
      <c r="D7" s="21">
        <f t="shared" si="0"/>
        <v>227.21080092998744</v>
      </c>
      <c r="E7" s="21">
        <f>SUMIF(Div4Monthly!$A$2:$A$307,'Orlando(4)'!$A7,Div4Monthly!D$2:D$307)</f>
        <v>12605740.517503271</v>
      </c>
      <c r="F7" s="21">
        <f t="shared" si="1"/>
        <v>252.29225590338413</v>
      </c>
      <c r="H7" s="21">
        <f>SUMIF(Div4Monthly!$A$2:$A$307,'Orlando(4)'!$A7,Div4Monthly!F$2:F$307)</f>
        <v>44012343.399999999</v>
      </c>
      <c r="I7" s="21">
        <f>SUMIF(Div4Monthly!$A$2:$A$307,'Orlando(4)'!$A7,Div4Monthly!H$2:H$307)/12</f>
        <v>5049.75</v>
      </c>
      <c r="J7" s="21">
        <f t="shared" si="2"/>
        <v>8715.7469973761072</v>
      </c>
      <c r="K7" s="21">
        <f>SUMIF(Div4Monthly!$A$2:$A$307,'Orlando(4)'!$A7,Div4Monthly!G$2:G$307)</f>
        <v>45980249.345590666</v>
      </c>
      <c r="L7" s="21">
        <f t="shared" si="3"/>
        <v>9105.4506352969292</v>
      </c>
      <c r="N7" s="21">
        <f t="shared" si="4"/>
        <v>55364893.200000003</v>
      </c>
      <c r="O7" s="21">
        <f t="shared" si="5"/>
        <v>55014.583333333336</v>
      </c>
      <c r="P7" s="21">
        <f t="shared" si="9"/>
        <v>1006.367581929034</v>
      </c>
      <c r="Q7" s="21">
        <f t="shared" si="6"/>
        <v>58585989.863093935</v>
      </c>
      <c r="R7" s="21">
        <f t="shared" si="7"/>
        <v>1064.9174512169154</v>
      </c>
    </row>
    <row r="8" spans="1:19" x14ac:dyDescent="0.2">
      <c r="A8" s="34">
        <f t="shared" si="8"/>
        <v>2021</v>
      </c>
      <c r="B8" s="21">
        <f>SUMIF(Div4Monthly!$A$2:$A$307,'Orlando(4)'!$A8,Div4Monthly!C$2:C$307)</f>
        <v>13188023.100000001</v>
      </c>
      <c r="C8" s="21">
        <f>SUMIF(Div4Monthly!$A$2:$A$307,'Orlando(4)'!$A8,Div4Monthly!E$2:E$307)/12</f>
        <v>51164.666666666664</v>
      </c>
      <c r="D8" s="21">
        <f t="shared" si="0"/>
        <v>257.75645497543883</v>
      </c>
      <c r="E8" s="21">
        <f>SUMIF(Div4Monthly!$A$2:$A$307,'Orlando(4)'!$A8,Div4Monthly!D$2:D$307)</f>
        <v>13343995.222888213</v>
      </c>
      <c r="F8" s="21">
        <f t="shared" si="1"/>
        <v>260.80488923778546</v>
      </c>
      <c r="H8" s="21">
        <f>SUMIF(Div4Monthly!$A$2:$A$307,'Orlando(4)'!$A8,Div4Monthly!F$2:F$307)</f>
        <v>51872335.199999996</v>
      </c>
      <c r="I8" s="21">
        <f>SUMIF(Div4Monthly!$A$2:$A$307,'Orlando(4)'!$A8,Div4Monthly!H$2:H$307)/12</f>
        <v>5129.75</v>
      </c>
      <c r="J8" s="21">
        <f t="shared" si="2"/>
        <v>10112.059106194258</v>
      </c>
      <c r="K8" s="21">
        <f>SUMIF(Div4Monthly!$A$2:$A$307,'Orlando(4)'!$A8,Div4Monthly!G$2:G$307)</f>
        <v>52120984.964315183</v>
      </c>
      <c r="L8" s="21">
        <f t="shared" si="3"/>
        <v>10160.531208015047</v>
      </c>
      <c r="N8" s="21">
        <f t="shared" si="4"/>
        <v>65060358.299999997</v>
      </c>
      <c r="O8" s="21">
        <f t="shared" si="5"/>
        <v>56294.416666666664</v>
      </c>
      <c r="P8" s="21">
        <f t="shared" si="9"/>
        <v>1155.7160043994891</v>
      </c>
      <c r="Q8" s="21">
        <f t="shared" si="6"/>
        <v>65464980.187203392</v>
      </c>
      <c r="R8" s="21">
        <f t="shared" si="7"/>
        <v>1162.9036068503549</v>
      </c>
    </row>
    <row r="9" spans="1:19" x14ac:dyDescent="0.2">
      <c r="A9" s="34">
        <f t="shared" si="8"/>
        <v>2022</v>
      </c>
      <c r="B9" s="21">
        <f>SUMIF(Div4Monthly!$A$2:$A$307,'Orlando(4)'!$A9,Div4Monthly!C$2:C$307)</f>
        <v>13198206.199999999</v>
      </c>
      <c r="C9" s="21">
        <f>SUMIF(Div4Monthly!$A$2:$A$307,'Orlando(4)'!$A9,Div4Monthly!E$2:E$307)/12</f>
        <v>52317.333333333336</v>
      </c>
      <c r="D9" s="21">
        <f t="shared" si="0"/>
        <v>252.2721507212396</v>
      </c>
      <c r="E9" s="21">
        <f>SUMIF(Div4Monthly!$A$2:$A$307,'Orlando(4)'!$A9,Div4Monthly!D$2:D$307)</f>
        <v>14342986.972655291</v>
      </c>
      <c r="F9" s="21">
        <f t="shared" si="1"/>
        <v>274.1536324351768</v>
      </c>
      <c r="H9" s="21">
        <f>SUMIF(Div4Monthly!$A$2:$A$307,'Orlando(4)'!$A9,Div4Monthly!F$2:F$307)</f>
        <v>55133745.599999994</v>
      </c>
      <c r="I9" s="21">
        <f>SUMIF(Div4Monthly!$A$2:$A$307,'Orlando(4)'!$A9,Div4Monthly!H$2:H$307)/12</f>
        <v>5260.333333333333</v>
      </c>
      <c r="J9" s="21">
        <f t="shared" si="2"/>
        <v>10481.036486914643</v>
      </c>
      <c r="K9" s="21">
        <f>SUMIF(Div4Monthly!$A$2:$A$307,'Orlando(4)'!$A9,Div4Monthly!G$2:G$307)</f>
        <v>56948316.956448704</v>
      </c>
      <c r="L9" s="21">
        <f t="shared" si="3"/>
        <v>10825.990169783037</v>
      </c>
      <c r="N9" s="21">
        <f t="shared" si="4"/>
        <v>68331951.799999997</v>
      </c>
      <c r="O9" s="21">
        <f t="shared" si="5"/>
        <v>57577.666666666672</v>
      </c>
      <c r="P9" s="21">
        <f t="shared" si="9"/>
        <v>1186.7787591253552</v>
      </c>
      <c r="Q9" s="21">
        <f t="shared" si="6"/>
        <v>71291303.929104</v>
      </c>
      <c r="R9" s="21">
        <f t="shared" si="7"/>
        <v>1238.1763287114331</v>
      </c>
    </row>
    <row r="10" spans="1:19" x14ac:dyDescent="0.2">
      <c r="A10" s="34">
        <f t="shared" si="8"/>
        <v>2023</v>
      </c>
      <c r="B10" s="21">
        <f>SUMIF(Div4Monthly!$A$2:$A$307,'Orlando(4)'!$A10,Div4Monthly!C$2:C$307)</f>
        <v>13650921.16511444</v>
      </c>
      <c r="C10" s="21">
        <f>SUMIF(Div4Monthly!$A$2:$A$307,'Orlando(4)'!$A10,Div4Monthly!E$2:E$307)/12</f>
        <v>53647.102552269171</v>
      </c>
      <c r="D10" s="21">
        <f t="shared" si="0"/>
        <v>254.45775290127074</v>
      </c>
      <c r="E10" s="21">
        <f>SUMIF(Div4Monthly!$A$2:$A$307,'Orlando(4)'!$A10,Div4Monthly!D$2:D$307)</f>
        <v>13650921.16511444</v>
      </c>
      <c r="F10" s="21">
        <f t="shared" si="1"/>
        <v>254.45775290127074</v>
      </c>
      <c r="H10" s="21">
        <f>SUMIF(Div4Monthly!$A$2:$A$307,'Orlando(4)'!$A10,Div4Monthly!F$2:F$307)</f>
        <v>55182607.039879128</v>
      </c>
      <c r="I10" s="21">
        <f>SUMIF(Div4Monthly!$A$2:$A$307,'Orlando(4)'!$A10,Div4Monthly!H$2:H$307)/12</f>
        <v>5352.5270544230889</v>
      </c>
      <c r="J10" s="21">
        <f t="shared" si="2"/>
        <v>10309.636266906618</v>
      </c>
      <c r="K10" s="21">
        <f>SUMIF(Div4Monthly!$A$2:$A$307,'Orlando(4)'!$A10,Div4Monthly!G$2:G$307)</f>
        <v>55182607.039879128</v>
      </c>
      <c r="L10" s="21">
        <f t="shared" si="3"/>
        <v>10309.636266906618</v>
      </c>
      <c r="N10" s="21">
        <f t="shared" si="4"/>
        <v>68833528.204993576</v>
      </c>
      <c r="O10" s="21">
        <f t="shared" si="5"/>
        <v>58999.629606692259</v>
      </c>
      <c r="P10" s="21">
        <f t="shared" si="9"/>
        <v>1166.6772938043305</v>
      </c>
      <c r="Q10" s="21">
        <f t="shared" si="6"/>
        <v>68833528.204993576</v>
      </c>
      <c r="R10" s="21">
        <f t="shared" si="7"/>
        <v>1166.6772938043305</v>
      </c>
    </row>
    <row r="11" spans="1:19" x14ac:dyDescent="0.2">
      <c r="A11" s="34">
        <f t="shared" si="8"/>
        <v>2024</v>
      </c>
      <c r="B11" s="21">
        <f>SUMIF(Div4Monthly!$A$2:$A$307,'Orlando(4)'!$A11,Div4Monthly!C$2:C$307)</f>
        <v>13947333.658910451</v>
      </c>
      <c r="C11" s="21">
        <f>SUMIF(Div4Monthly!$A$2:$A$307,'Orlando(4)'!$A11,Div4Monthly!E$2:E$307)/12</f>
        <v>54806.255998405082</v>
      </c>
      <c r="D11" s="21">
        <f t="shared" si="0"/>
        <v>254.48433586334255</v>
      </c>
      <c r="E11" s="21">
        <f>SUMIF(Div4Monthly!$A$2:$A$307,'Orlando(4)'!$A11,Div4Monthly!D$2:D$307)</f>
        <v>13947333.658910451</v>
      </c>
      <c r="F11" s="21">
        <f t="shared" si="1"/>
        <v>254.48433586334255</v>
      </c>
      <c r="H11" s="21">
        <f>SUMIF(Div4Monthly!$A$2:$A$307,'Orlando(4)'!$A11,Div4Monthly!F$2:F$307)</f>
        <v>58366885.928628825</v>
      </c>
      <c r="I11" s="21">
        <f>SUMIF(Div4Monthly!$A$2:$A$307,'Orlando(4)'!$A11,Div4Monthly!H$2:H$307)/12</f>
        <v>5438.9899911019338</v>
      </c>
      <c r="J11" s="21">
        <f t="shared" si="2"/>
        <v>10731.19936313833</v>
      </c>
      <c r="K11" s="21">
        <f>SUMIF(Div4Monthly!$A$2:$A$307,'Orlando(4)'!$A11,Div4Monthly!G$2:G$307)</f>
        <v>58366885.928628825</v>
      </c>
      <c r="L11" s="21">
        <f t="shared" si="3"/>
        <v>10731.19936313833</v>
      </c>
      <c r="N11" s="21">
        <f t="shared" si="4"/>
        <v>72314219.587539271</v>
      </c>
      <c r="O11" s="21">
        <f t="shared" si="5"/>
        <v>60245.245989507013</v>
      </c>
      <c r="P11" s="21">
        <f t="shared" si="9"/>
        <v>1200.3307215333525</v>
      </c>
      <c r="Q11" s="21">
        <f t="shared" si="6"/>
        <v>72314219.587539271</v>
      </c>
      <c r="R11" s="21">
        <f t="shared" si="7"/>
        <v>1200.3307215333525</v>
      </c>
    </row>
    <row r="12" spans="1:19" x14ac:dyDescent="0.2">
      <c r="A12" s="34">
        <f t="shared" si="8"/>
        <v>2025</v>
      </c>
      <c r="B12" s="21">
        <f>SUMIF(Div4Monthly!$A$2:$A$307,'Orlando(4)'!$A12,Div4Monthly!C$2:C$307)</f>
        <v>14257325.636932777</v>
      </c>
      <c r="C12" s="21">
        <f>SUMIF(Div4Monthly!$A$2:$A$307,'Orlando(4)'!$A12,Div4Monthly!E$2:E$307)/12</f>
        <v>55941.169445769243</v>
      </c>
      <c r="D12" s="21">
        <f t="shared" si="0"/>
        <v>254.86284570354186</v>
      </c>
      <c r="E12" s="21">
        <f>SUMIF(Div4Monthly!$A$2:$A$307,'Orlando(4)'!$A12,Div4Monthly!D$2:D$307)</f>
        <v>14257325.636932777</v>
      </c>
      <c r="F12" s="21">
        <f t="shared" si="1"/>
        <v>254.86284570354186</v>
      </c>
      <c r="H12" s="21">
        <f>SUMIF(Div4Monthly!$A$2:$A$307,'Orlando(4)'!$A12,Div4Monthly!F$2:F$307)</f>
        <v>60455652.729030676</v>
      </c>
      <c r="I12" s="21">
        <f>SUMIF(Div4Monthly!$A$2:$A$307,'Orlando(4)'!$A12,Div4Monthly!H$2:H$307)/12</f>
        <v>5508.1788554906889</v>
      </c>
      <c r="J12" s="21">
        <f t="shared" si="2"/>
        <v>10975.61541030335</v>
      </c>
      <c r="K12" s="21">
        <f>SUMIF(Div4Monthly!$A$2:$A$307,'Orlando(4)'!$A12,Div4Monthly!G$2:G$307)</f>
        <v>60455652.729030676</v>
      </c>
      <c r="L12" s="21">
        <f t="shared" si="3"/>
        <v>10975.61541030335</v>
      </c>
      <c r="N12" s="21">
        <f t="shared" si="4"/>
        <v>74712978.365963459</v>
      </c>
      <c r="O12" s="21">
        <f t="shared" si="5"/>
        <v>61449.348301259932</v>
      </c>
      <c r="P12" s="21">
        <f t="shared" si="9"/>
        <v>1215.8465538101009</v>
      </c>
      <c r="Q12" s="21">
        <f t="shared" si="6"/>
        <v>74712978.365963459</v>
      </c>
      <c r="R12" s="21">
        <f t="shared" si="7"/>
        <v>1215.8465538101009</v>
      </c>
    </row>
    <row r="13" spans="1:19" x14ac:dyDescent="0.2">
      <c r="A13" s="34">
        <f t="shared" si="8"/>
        <v>2026</v>
      </c>
      <c r="B13" s="21">
        <f>SUMIF(Div4Monthly!$A$2:$A$307,'Orlando(4)'!$A13,Div4Monthly!C$2:C$307)</f>
        <v>14610492.404218853</v>
      </c>
      <c r="C13" s="21">
        <f>SUMIF(Div4Monthly!$A$2:$A$307,'Orlando(4)'!$A13,Div4Monthly!E$2:E$307)/12</f>
        <v>57110.704917626535</v>
      </c>
      <c r="D13" s="21">
        <f t="shared" si="0"/>
        <v>255.82756201822855</v>
      </c>
      <c r="E13" s="21">
        <f>SUMIF(Div4Monthly!$A$2:$A$307,'Orlando(4)'!$A13,Div4Monthly!D$2:D$307)</f>
        <v>14610492.404218853</v>
      </c>
      <c r="F13" s="21">
        <f t="shared" si="1"/>
        <v>255.82756201822855</v>
      </c>
      <c r="H13" s="21">
        <f>SUMIF(Div4Monthly!$A$2:$A$307,'Orlando(4)'!$A13,Div4Monthly!F$2:F$307)</f>
        <v>61907124.383600548</v>
      </c>
      <c r="I13" s="21">
        <f>SUMIF(Div4Monthly!$A$2:$A$307,'Orlando(4)'!$A13,Div4Monthly!H$2:H$307)/12</f>
        <v>5562.0535379349376</v>
      </c>
      <c r="J13" s="21">
        <f t="shared" si="2"/>
        <v>11130.264022338994</v>
      </c>
      <c r="K13" s="21">
        <f>SUMIF(Div4Monthly!$A$2:$A$307,'Orlando(4)'!$A13,Div4Monthly!G$2:G$307)</f>
        <v>61907124.383600548</v>
      </c>
      <c r="L13" s="21">
        <f t="shared" si="3"/>
        <v>11130.264022338994</v>
      </c>
      <c r="N13" s="21">
        <f t="shared" si="4"/>
        <v>76517616.7878194</v>
      </c>
      <c r="O13" s="21">
        <f t="shared" si="5"/>
        <v>62672.758455561474</v>
      </c>
      <c r="P13" s="21">
        <f t="shared" si="9"/>
        <v>1220.9071161607592</v>
      </c>
      <c r="Q13" s="21">
        <f t="shared" si="6"/>
        <v>76517616.7878194</v>
      </c>
      <c r="R13" s="21">
        <f t="shared" si="7"/>
        <v>1220.9071161607592</v>
      </c>
    </row>
    <row r="14" spans="1:19" x14ac:dyDescent="0.2">
      <c r="A14" s="34">
        <f t="shared" si="8"/>
        <v>2027</v>
      </c>
      <c r="B14" s="21">
        <f>SUMIF(Div4Monthly!$A$2:$A$307,'Orlando(4)'!$A14,Div4Monthly!C$2:C$307)</f>
        <v>14985083.515987905</v>
      </c>
      <c r="C14" s="21">
        <f>SUMIF(Div4Monthly!$A$2:$A$307,'Orlando(4)'!$A14,Div4Monthly!E$2:E$307)/12</f>
        <v>58284.280743446347</v>
      </c>
      <c r="D14" s="21">
        <f t="shared" si="0"/>
        <v>257.10334458700294</v>
      </c>
      <c r="E14" s="21">
        <f>SUMIF(Div4Monthly!$A$2:$A$307,'Orlando(4)'!$A14,Div4Monthly!D$2:D$307)</f>
        <v>14985083.515987905</v>
      </c>
      <c r="F14" s="21">
        <f t="shared" si="1"/>
        <v>257.10334458700294</v>
      </c>
      <c r="H14" s="21">
        <f>SUMIF(Div4Monthly!$A$2:$A$307,'Orlando(4)'!$A14,Div4Monthly!F$2:F$307)</f>
        <v>63024240.984338455</v>
      </c>
      <c r="I14" s="21">
        <f>SUMIF(Div4Monthly!$A$2:$A$307,'Orlando(4)'!$A14,Div4Monthly!H$2:H$307)/12</f>
        <v>5618.9140850529484</v>
      </c>
      <c r="J14" s="21">
        <f t="shared" si="2"/>
        <v>11216.445033746153</v>
      </c>
      <c r="K14" s="21">
        <f>SUMIF(Div4Monthly!$A$2:$A$307,'Orlando(4)'!$A14,Div4Monthly!G$2:G$307)</f>
        <v>63024240.984338455</v>
      </c>
      <c r="L14" s="21">
        <f t="shared" si="3"/>
        <v>11216.445033746153</v>
      </c>
      <c r="N14" s="21">
        <f t="shared" si="4"/>
        <v>78009324.500326365</v>
      </c>
      <c r="O14" s="21">
        <f t="shared" si="5"/>
        <v>63903.194828499298</v>
      </c>
      <c r="P14" s="21">
        <f t="shared" si="9"/>
        <v>1220.7421664861124</v>
      </c>
      <c r="Q14" s="21">
        <f t="shared" si="6"/>
        <v>78009324.500326365</v>
      </c>
      <c r="R14" s="21">
        <f t="shared" si="7"/>
        <v>1220.7421664861124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-1.0914244089852532E-2</v>
      </c>
      <c r="C17" s="23">
        <f t="shared" si="11"/>
        <v>-4.0405045477887036E-3</v>
      </c>
      <c r="D17" s="23">
        <f t="shared" si="11"/>
        <v>-6.9016255916541924E-3</v>
      </c>
      <c r="E17" s="23">
        <f t="shared" si="11"/>
        <v>8.5828425228823724E-2</v>
      </c>
      <c r="F17" s="23">
        <f t="shared" si="11"/>
        <v>9.0233518719360806E-2</v>
      </c>
      <c r="H17" s="23">
        <f t="shared" ref="H17:L27" si="12">H4/H3-1</f>
        <v>-2.0755285948369617E-2</v>
      </c>
      <c r="I17" s="23">
        <f t="shared" si="12"/>
        <v>5.6513290428394924E-3</v>
      </c>
      <c r="J17" s="23">
        <f t="shared" si="12"/>
        <v>-2.625822114344778E-2</v>
      </c>
      <c r="K17" s="23">
        <f t="shared" si="12"/>
        <v>7.6976088255840125E-3</v>
      </c>
      <c r="L17" s="23">
        <f t="shared" si="12"/>
        <v>2.0347805682234821E-3</v>
      </c>
      <c r="N17" s="23">
        <f t="shared" ref="N17:R27" si="13">N4/N3-1</f>
        <v>-1.9183812092311237E-2</v>
      </c>
      <c r="O17" s="23">
        <f t="shared" si="13"/>
        <v>-3.1620923776930487E-3</v>
      </c>
      <c r="P17" s="23">
        <f t="shared" si="13"/>
        <v>-1.6072542578997373E-2</v>
      </c>
      <c r="Q17" s="23">
        <f t="shared" si="13"/>
        <v>2.0107202567978932E-2</v>
      </c>
      <c r="R17" s="23">
        <f t="shared" si="13"/>
        <v>2.3343108009580726E-2</v>
      </c>
    </row>
    <row r="18" spans="1:18" x14ac:dyDescent="0.2">
      <c r="A18" s="34">
        <f t="shared" si="10"/>
        <v>2018</v>
      </c>
      <c r="B18" s="23">
        <f t="shared" si="11"/>
        <v>0.13011894918535738</v>
      </c>
      <c r="C18" s="23">
        <f t="shared" si="11"/>
        <v>1.9140915602638087E-2</v>
      </c>
      <c r="D18" s="23">
        <f t="shared" si="11"/>
        <v>0.10889370830244394</v>
      </c>
      <c r="E18" s="23">
        <f t="shared" si="11"/>
        <v>6.0017599201187322E-2</v>
      </c>
      <c r="F18" s="23">
        <f t="shared" si="11"/>
        <v>4.0108961354355932E-2</v>
      </c>
      <c r="H18" s="23">
        <f t="shared" si="12"/>
        <v>4.8868056962881212E-2</v>
      </c>
      <c r="I18" s="23">
        <f t="shared" si="12"/>
        <v>2.2336465165750718E-2</v>
      </c>
      <c r="J18" s="23">
        <f t="shared" si="12"/>
        <v>2.5951917691626969E-2</v>
      </c>
      <c r="K18" s="23">
        <f t="shared" si="12"/>
        <v>2.8634535795170057E-2</v>
      </c>
      <c r="L18" s="23">
        <f t="shared" si="12"/>
        <v>6.1604675603526005E-3</v>
      </c>
      <c r="N18" s="23">
        <f t="shared" si="13"/>
        <v>6.1952057170102881E-2</v>
      </c>
      <c r="O18" s="23">
        <f t="shared" si="13"/>
        <v>1.9433102569630156E-2</v>
      </c>
      <c r="P18" s="23">
        <f t="shared" si="13"/>
        <v>4.1708430394596041E-2</v>
      </c>
      <c r="Q18" s="23">
        <f t="shared" si="13"/>
        <v>3.3940275360325511E-2</v>
      </c>
      <c r="R18" s="23">
        <f t="shared" si="13"/>
        <v>1.4230627545964269E-2</v>
      </c>
    </row>
    <row r="19" spans="1:18" x14ac:dyDescent="0.2">
      <c r="A19" s="34">
        <f t="shared" si="10"/>
        <v>2019</v>
      </c>
      <c r="B19" s="23">
        <f t="shared" si="11"/>
        <v>-1.142996807944785E-2</v>
      </c>
      <c r="C19" s="23">
        <f t="shared" si="11"/>
        <v>2.5039561947708178E-2</v>
      </c>
      <c r="D19" s="23">
        <f t="shared" si="11"/>
        <v>-3.557865606460997E-2</v>
      </c>
      <c r="E19" s="23">
        <f t="shared" si="11"/>
        <v>1.6669634413281509E-2</v>
      </c>
      <c r="F19" s="23">
        <f t="shared" si="11"/>
        <v>-8.1654677976747969E-3</v>
      </c>
      <c r="H19" s="23">
        <f t="shared" si="12"/>
        <v>-2.2122148230098171E-3</v>
      </c>
      <c r="I19" s="23">
        <f t="shared" si="12"/>
        <v>3.2894052366915227E-2</v>
      </c>
      <c r="J19" s="23">
        <f t="shared" si="12"/>
        <v>-3.3988255726207117E-2</v>
      </c>
      <c r="K19" s="23">
        <f t="shared" si="12"/>
        <v>7.0948466939517729E-3</v>
      </c>
      <c r="L19" s="23">
        <f t="shared" si="12"/>
        <v>-2.4977591471113336E-2</v>
      </c>
      <c r="N19" s="23">
        <f t="shared" si="13"/>
        <v>-3.7918497533282469E-3</v>
      </c>
      <c r="O19" s="23">
        <f t="shared" si="13"/>
        <v>2.5759787319970862E-2</v>
      </c>
      <c r="P19" s="23">
        <f t="shared" si="13"/>
        <v>-2.8809510217308598E-2</v>
      </c>
      <c r="Q19" s="23">
        <f t="shared" si="13"/>
        <v>8.7544235566439088E-3</v>
      </c>
      <c r="R19" s="23">
        <f t="shared" si="13"/>
        <v>-1.6578310023009579E-2</v>
      </c>
    </row>
    <row r="20" spans="1:18" x14ac:dyDescent="0.2">
      <c r="A20" s="34">
        <f t="shared" si="10"/>
        <v>2020</v>
      </c>
      <c r="B20" s="23">
        <f t="shared" si="11"/>
        <v>9.0967730626734244E-3</v>
      </c>
      <c r="C20" s="23">
        <f t="shared" si="11"/>
        <v>2.3939476740214571E-2</v>
      </c>
      <c r="D20" s="23">
        <f t="shared" si="11"/>
        <v>-1.4495684573851864E-2</v>
      </c>
      <c r="E20" s="23">
        <f t="shared" si="11"/>
        <v>6.7548319271835577E-2</v>
      </c>
      <c r="F20" s="23">
        <f t="shared" si="11"/>
        <v>4.2589277513210844E-2</v>
      </c>
      <c r="H20" s="23">
        <f t="shared" si="12"/>
        <v>-0.19840776962723572</v>
      </c>
      <c r="I20" s="23">
        <f t="shared" si="12"/>
        <v>1.7291453321469863E-2</v>
      </c>
      <c r="J20" s="23">
        <f t="shared" si="12"/>
        <v>-0.21203286653440845</v>
      </c>
      <c r="K20" s="23">
        <f t="shared" si="12"/>
        <v>-0.17579572761377871</v>
      </c>
      <c r="L20" s="23">
        <f t="shared" si="12"/>
        <v>-0.18980517363516258</v>
      </c>
      <c r="N20" s="23">
        <f t="shared" si="13"/>
        <v>-0.16312061754716212</v>
      </c>
      <c r="O20" s="23">
        <f t="shared" si="13"/>
        <v>2.3325639757753258E-2</v>
      </c>
      <c r="P20" s="23">
        <f t="shared" si="13"/>
        <v>-0.18219640949194993</v>
      </c>
      <c r="Q20" s="23">
        <f t="shared" si="13"/>
        <v>-0.13328648730058335</v>
      </c>
      <c r="R20" s="23">
        <f t="shared" si="13"/>
        <v>-0.15304231710192528</v>
      </c>
    </row>
    <row r="21" spans="1:18" x14ac:dyDescent="0.2">
      <c r="A21" s="34">
        <f t="shared" si="10"/>
        <v>2021</v>
      </c>
      <c r="B21" s="23">
        <f t="shared" si="11"/>
        <v>0.16167938765615464</v>
      </c>
      <c r="C21" s="23">
        <f t="shared" si="11"/>
        <v>2.4013556201194719E-2</v>
      </c>
      <c r="D21" s="23">
        <f t="shared" si="11"/>
        <v>0.13443750878226823</v>
      </c>
      <c r="E21" s="23">
        <f t="shared" si="11"/>
        <v>5.8564961285682671E-2</v>
      </c>
      <c r="F21" s="23">
        <f t="shared" si="11"/>
        <v>3.3741159846227164E-2</v>
      </c>
      <c r="H21" s="23">
        <f t="shared" si="12"/>
        <v>0.17858607819550909</v>
      </c>
      <c r="I21" s="23">
        <f t="shared" si="12"/>
        <v>1.5842368434080933E-2</v>
      </c>
      <c r="J21" s="23">
        <f t="shared" si="12"/>
        <v>0.16020567247288309</v>
      </c>
      <c r="K21" s="23">
        <f t="shared" si="12"/>
        <v>0.13355159456770949</v>
      </c>
      <c r="L21" s="23">
        <f t="shared" si="12"/>
        <v>0.11587351521385858</v>
      </c>
      <c r="N21" s="23">
        <f t="shared" si="13"/>
        <v>0.17511936788130567</v>
      </c>
      <c r="O21" s="23">
        <f t="shared" si="13"/>
        <v>2.3263528609838158E-2</v>
      </c>
      <c r="P21" s="23">
        <f t="shared" si="13"/>
        <v>0.14840345133552457</v>
      </c>
      <c r="Q21" s="23">
        <f t="shared" si="13"/>
        <v>0.11741698553160163</v>
      </c>
      <c r="R21" s="23">
        <f t="shared" si="13"/>
        <v>9.2012911913000872E-2</v>
      </c>
    </row>
    <row r="22" spans="1:18" x14ac:dyDescent="0.2">
      <c r="A22" s="34">
        <f t="shared" si="10"/>
        <v>2022</v>
      </c>
      <c r="B22" s="23">
        <f t="shared" si="11"/>
        <v>7.7214757077559426E-4</v>
      </c>
      <c r="C22" s="23">
        <f t="shared" si="11"/>
        <v>2.2528567891904716E-2</v>
      </c>
      <c r="D22" s="23">
        <f t="shared" si="11"/>
        <v>-2.1277078219910428E-2</v>
      </c>
      <c r="E22" s="23">
        <f t="shared" si="11"/>
        <v>7.4864516442089579E-2</v>
      </c>
      <c r="F22" s="23">
        <f t="shared" si="11"/>
        <v>5.1182871749082981E-2</v>
      </c>
      <c r="H22" s="23">
        <f t="shared" si="12"/>
        <v>6.2873791731666628E-2</v>
      </c>
      <c r="I22" s="23">
        <f t="shared" si="12"/>
        <v>2.54560813554916E-2</v>
      </c>
      <c r="J22" s="23">
        <f t="shared" si="12"/>
        <v>3.6488847310471639E-2</v>
      </c>
      <c r="K22" s="23">
        <f t="shared" si="12"/>
        <v>9.261781977908834E-2</v>
      </c>
      <c r="L22" s="23">
        <f t="shared" si="12"/>
        <v>6.5494504976575385E-2</v>
      </c>
      <c r="N22" s="23">
        <f t="shared" si="13"/>
        <v>5.0285513106373303E-2</v>
      </c>
      <c r="O22" s="23">
        <f t="shared" si="13"/>
        <v>2.2795333462614087E-2</v>
      </c>
      <c r="P22" s="23">
        <f t="shared" si="13"/>
        <v>2.6877498111663067E-2</v>
      </c>
      <c r="Q22" s="23">
        <f t="shared" si="13"/>
        <v>8.8999091197151214E-2</v>
      </c>
      <c r="R22" s="23">
        <f t="shared" si="13"/>
        <v>6.4728255564491022E-2</v>
      </c>
    </row>
    <row r="23" spans="1:18" x14ac:dyDescent="0.2">
      <c r="A23" s="34">
        <f t="shared" si="10"/>
        <v>2023</v>
      </c>
      <c r="B23" s="23">
        <f t="shared" si="11"/>
        <v>3.4301249598179595E-2</v>
      </c>
      <c r="C23" s="23">
        <f t="shared" si="11"/>
        <v>2.5417373826440492E-2</v>
      </c>
      <c r="D23" s="23">
        <f t="shared" si="11"/>
        <v>8.6636680814056177E-3</v>
      </c>
      <c r="E23" s="23">
        <f t="shared" si="11"/>
        <v>-4.8251163363688843E-2</v>
      </c>
      <c r="F23" s="23">
        <f t="shared" si="11"/>
        <v>-7.1842489770997719E-2</v>
      </c>
      <c r="H23" s="23">
        <f t="shared" si="12"/>
        <v>8.8623472516502488E-4</v>
      </c>
      <c r="I23" s="23">
        <f t="shared" si="12"/>
        <v>1.7526212741224789E-2</v>
      </c>
      <c r="J23" s="23">
        <f t="shared" si="12"/>
        <v>-1.6353365454076507E-2</v>
      </c>
      <c r="K23" s="23">
        <f t="shared" si="12"/>
        <v>-3.1005480248343487E-2</v>
      </c>
      <c r="L23" s="23">
        <f t="shared" si="12"/>
        <v>-4.7695766833193765E-2</v>
      </c>
      <c r="N23" s="23">
        <f t="shared" si="13"/>
        <v>7.3402909148803097E-3</v>
      </c>
      <c r="O23" s="23">
        <f t="shared" si="13"/>
        <v>2.4696432181903649E-2</v>
      </c>
      <c r="P23" s="23">
        <f t="shared" si="13"/>
        <v>-1.6937837121250299E-2</v>
      </c>
      <c r="Q23" s="23">
        <f t="shared" si="13"/>
        <v>-3.4475112512383999E-2</v>
      </c>
      <c r="R23" s="23">
        <f t="shared" si="13"/>
        <v>-5.7745438391243908E-2</v>
      </c>
    </row>
    <row r="24" spans="1:18" x14ac:dyDescent="0.2">
      <c r="A24" s="34">
        <f t="shared" si="10"/>
        <v>2024</v>
      </c>
      <c r="B24" s="23">
        <f t="shared" si="11"/>
        <v>2.1713735667414635E-2</v>
      </c>
      <c r="C24" s="23">
        <f t="shared" si="11"/>
        <v>2.1607009344195793E-2</v>
      </c>
      <c r="D24" s="23">
        <f t="shared" si="11"/>
        <v>1.0446905927885553E-4</v>
      </c>
      <c r="E24" s="23">
        <f t="shared" si="11"/>
        <v>2.1713735667414635E-2</v>
      </c>
      <c r="F24" s="23">
        <f t="shared" si="11"/>
        <v>1.0446905927885553E-4</v>
      </c>
      <c r="H24" s="23">
        <f t="shared" si="12"/>
        <v>5.7704393821924604E-2</v>
      </c>
      <c r="I24" s="23">
        <f t="shared" si="12"/>
        <v>1.6153666445720472E-2</v>
      </c>
      <c r="J24" s="23">
        <f t="shared" si="12"/>
        <v>4.0890200712987879E-2</v>
      </c>
      <c r="K24" s="23">
        <f t="shared" si="12"/>
        <v>5.7704393821924604E-2</v>
      </c>
      <c r="L24" s="23">
        <f t="shared" si="12"/>
        <v>4.0890200712987879E-2</v>
      </c>
      <c r="N24" s="23">
        <f t="shared" si="13"/>
        <v>5.0566801866959832E-2</v>
      </c>
      <c r="O24" s="23">
        <f t="shared" si="13"/>
        <v>2.1112274621355676E-2</v>
      </c>
      <c r="P24" s="23">
        <f t="shared" si="13"/>
        <v>2.8845532443066757E-2</v>
      </c>
      <c r="Q24" s="23">
        <f t="shared" si="13"/>
        <v>5.0566801866959832E-2</v>
      </c>
      <c r="R24" s="23">
        <f t="shared" si="13"/>
        <v>2.8845532443066757E-2</v>
      </c>
    </row>
    <row r="25" spans="1:18" x14ac:dyDescent="0.2">
      <c r="A25" s="34">
        <f t="shared" si="10"/>
        <v>2025</v>
      </c>
      <c r="B25" s="23">
        <f t="shared" si="11"/>
        <v>2.222589532905328E-2</v>
      </c>
      <c r="C25" s="23">
        <f t="shared" si="11"/>
        <v>2.0707735397893057E-2</v>
      </c>
      <c r="D25" s="23">
        <f t="shared" si="11"/>
        <v>1.4873600723408487E-3</v>
      </c>
      <c r="E25" s="23">
        <f t="shared" si="11"/>
        <v>2.222589532905328E-2</v>
      </c>
      <c r="F25" s="23">
        <f t="shared" si="11"/>
        <v>1.4873600723408487E-3</v>
      </c>
      <c r="H25" s="23">
        <f t="shared" si="12"/>
        <v>3.5786846722574817E-2</v>
      </c>
      <c r="I25" s="23">
        <f t="shared" si="12"/>
        <v>1.2720903054049826E-2</v>
      </c>
      <c r="J25" s="23">
        <f t="shared" si="12"/>
        <v>2.2776209712829454E-2</v>
      </c>
      <c r="K25" s="23">
        <f t="shared" si="12"/>
        <v>3.5786846722574817E-2</v>
      </c>
      <c r="L25" s="23">
        <f t="shared" si="12"/>
        <v>2.2776209712829454E-2</v>
      </c>
      <c r="N25" s="23">
        <f t="shared" si="13"/>
        <v>3.3171329125945892E-2</v>
      </c>
      <c r="O25" s="23">
        <f t="shared" si="13"/>
        <v>1.9986677653580198E-2</v>
      </c>
      <c r="P25" s="23">
        <f t="shared" si="13"/>
        <v>1.292629772645304E-2</v>
      </c>
      <c r="Q25" s="23">
        <f t="shared" si="13"/>
        <v>3.3171329125945892E-2</v>
      </c>
      <c r="R25" s="23">
        <f t="shared" si="13"/>
        <v>1.292629772645304E-2</v>
      </c>
    </row>
    <row r="26" spans="1:18" x14ac:dyDescent="0.2">
      <c r="A26" s="34">
        <f t="shared" si="10"/>
        <v>2026</v>
      </c>
      <c r="B26" s="23">
        <f t="shared" si="11"/>
        <v>2.4770898573798217E-2</v>
      </c>
      <c r="C26" s="23">
        <f t="shared" si="11"/>
        <v>2.090652525580583E-2</v>
      </c>
      <c r="D26" s="23">
        <f t="shared" si="11"/>
        <v>3.7852371616726721E-3</v>
      </c>
      <c r="E26" s="23">
        <f t="shared" si="11"/>
        <v>2.4770898573798217E-2</v>
      </c>
      <c r="F26" s="23">
        <f t="shared" si="11"/>
        <v>3.7852371616726721E-3</v>
      </c>
      <c r="H26" s="23">
        <f t="shared" si="12"/>
        <v>2.4008865822283676E-2</v>
      </c>
      <c r="I26" s="23">
        <f t="shared" si="12"/>
        <v>9.780852048866473E-3</v>
      </c>
      <c r="J26" s="23">
        <f t="shared" si="12"/>
        <v>1.4090199615637733E-2</v>
      </c>
      <c r="K26" s="23">
        <f t="shared" si="12"/>
        <v>2.4008865822283676E-2</v>
      </c>
      <c r="L26" s="23">
        <f t="shared" si="12"/>
        <v>1.4090199615637733E-2</v>
      </c>
      <c r="N26" s="23">
        <f t="shared" si="13"/>
        <v>2.4154282981684316E-2</v>
      </c>
      <c r="O26" s="23">
        <f t="shared" si="13"/>
        <v>1.9909245388636032E-2</v>
      </c>
      <c r="P26" s="23">
        <f t="shared" si="13"/>
        <v>4.1621718915105799E-3</v>
      </c>
      <c r="Q26" s="23">
        <f t="shared" si="13"/>
        <v>2.4154282981684316E-2</v>
      </c>
      <c r="R26" s="23">
        <f t="shared" si="13"/>
        <v>4.1621718915105799E-3</v>
      </c>
    </row>
    <row r="27" spans="1:18" x14ac:dyDescent="0.2">
      <c r="A27" s="34">
        <f t="shared" si="10"/>
        <v>2027</v>
      </c>
      <c r="B27" s="23">
        <f t="shared" si="11"/>
        <v>2.5638500154921973E-2</v>
      </c>
      <c r="C27" s="23">
        <f t="shared" si="11"/>
        <v>2.0549139211510692E-2</v>
      </c>
      <c r="D27" s="23">
        <f t="shared" si="11"/>
        <v>4.9868847543623751E-3</v>
      </c>
      <c r="E27" s="23">
        <f t="shared" si="11"/>
        <v>2.5638500154921973E-2</v>
      </c>
      <c r="F27" s="23">
        <f t="shared" si="11"/>
        <v>4.9868847543623751E-3</v>
      </c>
      <c r="H27" s="23">
        <f t="shared" si="12"/>
        <v>1.8045041049166155E-2</v>
      </c>
      <c r="I27" s="23">
        <f t="shared" si="12"/>
        <v>1.0222941352542536E-2</v>
      </c>
      <c r="J27" s="23">
        <f t="shared" si="12"/>
        <v>7.7429440338692146E-3</v>
      </c>
      <c r="K27" s="23">
        <f t="shared" si="12"/>
        <v>1.8045041049166155E-2</v>
      </c>
      <c r="L27" s="23">
        <f t="shared" si="12"/>
        <v>7.7429440338692146E-3</v>
      </c>
      <c r="N27" s="23">
        <f t="shared" si="13"/>
        <v>1.9494957829690573E-2</v>
      </c>
      <c r="O27" s="23">
        <f t="shared" si="13"/>
        <v>1.9632714488070135E-2</v>
      </c>
      <c r="P27" s="23">
        <f t="shared" si="13"/>
        <v>-1.3510419626794334E-4</v>
      </c>
      <c r="Q27" s="23">
        <f t="shared" si="13"/>
        <v>1.9494957829690573E-2</v>
      </c>
      <c r="R27" s="23">
        <f t="shared" si="13"/>
        <v>-1.3510419626794334E-4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4.6553840884276776E-2</v>
      </c>
      <c r="C29" s="24">
        <f>AVERAGE(C17:C21)</f>
        <v>1.7618601188793371E-2</v>
      </c>
      <c r="D29" s="24">
        <f>AVERAGE(D17:D21)</f>
        <v>3.727105017091923E-2</v>
      </c>
      <c r="E29" s="24">
        <f>AVERAGE(E17:E21)</f>
        <v>5.7725787880162159E-2</v>
      </c>
      <c r="F29" s="24">
        <f>AVERAGE(F17:F21)</f>
        <v>3.970148992709599E-2</v>
      </c>
      <c r="H29" s="24">
        <f>AVERAGE(H17:H21)</f>
        <v>1.2157729519550297E-3</v>
      </c>
      <c r="I29" s="24">
        <f>AVERAGE(I17:I21)</f>
        <v>1.8803133666211246E-2</v>
      </c>
      <c r="J29" s="24">
        <f>AVERAGE(J17:J21)</f>
        <v>-1.7224350647910659E-2</v>
      </c>
      <c r="K29" s="24">
        <f>AVERAGE(K17:K21)</f>
        <v>2.3657165372732437E-4</v>
      </c>
      <c r="L29" s="24">
        <f>AVERAGE(L17:L21)</f>
        <v>-1.8142800352768253E-2</v>
      </c>
      <c r="N29" s="24">
        <f>AVERAGE(N17:N21)</f>
        <v>1.0195029131721389E-2</v>
      </c>
      <c r="O29" s="24">
        <f>AVERAGE(O17:O21)</f>
        <v>1.7723993175899878E-2</v>
      </c>
      <c r="P29" s="24">
        <f>AVERAGE(P17:P21)</f>
        <v>-7.393316111627057E-3</v>
      </c>
      <c r="Q29" s="24">
        <f>AVERAGE(Q17:Q21)</f>
        <v>9.3864799431933269E-3</v>
      </c>
      <c r="R29" s="24">
        <f>AVERAGE(R17:R21)</f>
        <v>-8.0067959312777985E-3</v>
      </c>
    </row>
    <row r="30" spans="1:18" x14ac:dyDescent="0.2">
      <c r="A30" s="42" t="s">
        <v>66</v>
      </c>
      <c r="B30" s="24">
        <f>AVERAGE(B23:B27)</f>
        <v>2.5730055864673539E-2</v>
      </c>
      <c r="C30" s="24">
        <f>AVERAGE(C23:C27)</f>
        <v>2.1837556607169174E-2</v>
      </c>
      <c r="D30" s="24">
        <f>AVERAGE(D23:D27)</f>
        <v>3.805523825812074E-3</v>
      </c>
      <c r="E30" s="24">
        <f>AVERAGE(E23:E27)</f>
        <v>9.2195732722998528E-3</v>
      </c>
      <c r="F30" s="24">
        <f>AVERAGE(F23:F27)</f>
        <v>-1.2295707744668594E-2</v>
      </c>
      <c r="H30" s="24">
        <f>AVERAGE(H23:H27)</f>
        <v>2.7286276428222855E-2</v>
      </c>
      <c r="I30" s="24">
        <f>AVERAGE(I23:I27)</f>
        <v>1.3280915128480819E-2</v>
      </c>
      <c r="J30" s="24">
        <f>AVERAGE(J23:J27)</f>
        <v>1.3829237724249554E-2</v>
      </c>
      <c r="K30" s="24">
        <f>AVERAGE(K23:K27)</f>
        <v>2.0907933433521153E-2</v>
      </c>
      <c r="L30" s="24">
        <f>AVERAGE(L23:L27)</f>
        <v>7.5607574484261031E-3</v>
      </c>
      <c r="N30" s="24">
        <f>AVERAGE(N23:N27)</f>
        <v>2.6945532543832185E-2</v>
      </c>
      <c r="O30" s="24">
        <f>AVERAGE(O23:O27)</f>
        <v>2.1067468866709137E-2</v>
      </c>
      <c r="P30" s="24">
        <f>AVERAGE(P23:P27)</f>
        <v>5.7722121487024268E-3</v>
      </c>
      <c r="Q30" s="24">
        <f>AVERAGE(Q23:Q27)</f>
        <v>1.8582451858379322E-2</v>
      </c>
      <c r="R30" s="24">
        <f>AVERAGE(R23:R27)</f>
        <v>-2.3893081052962948E-3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A1C739-33A9-4D7D-B9AC-934237AC3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bac886-2f20-4c15-ac8f-bd6773bef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621EA2-B817-455C-9ACA-5E13999BB4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FC249C-8A97-4EFD-839A-F6C5E0EEF0E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9bbac886-2f20-4c15-ac8f-bd6773befed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MainMenu</vt:lpstr>
      <vt:lpstr>Total</vt:lpstr>
      <vt:lpstr>Miami(1)</vt:lpstr>
      <vt:lpstr>Div1Monthly</vt:lpstr>
      <vt:lpstr>Tampa(2)</vt:lpstr>
      <vt:lpstr>Div2Monthly</vt:lpstr>
      <vt:lpstr>StPetersburg(3)</vt:lpstr>
      <vt:lpstr>Div3Monthly</vt:lpstr>
      <vt:lpstr>Orlando(4)</vt:lpstr>
      <vt:lpstr>Div4Monthly</vt:lpstr>
      <vt:lpstr>Eustis(5)</vt:lpstr>
      <vt:lpstr>Div5Monthly</vt:lpstr>
      <vt:lpstr>Jacksonville(6)</vt:lpstr>
      <vt:lpstr>Div6Monthly</vt:lpstr>
      <vt:lpstr>Lakeland(8)</vt:lpstr>
      <vt:lpstr>Div8Monthly</vt:lpstr>
      <vt:lpstr>Daytona(9)</vt:lpstr>
      <vt:lpstr>Div9Monthly</vt:lpstr>
      <vt:lpstr>AvonPark(10)</vt:lpstr>
      <vt:lpstr>Div10Monthly</vt:lpstr>
      <vt:lpstr>Sarasota(11)</vt:lpstr>
      <vt:lpstr>Div11Monthly</vt:lpstr>
      <vt:lpstr>Jupiter(13)</vt:lpstr>
      <vt:lpstr>Div13Monthly</vt:lpstr>
      <vt:lpstr>PanamaCity(14)</vt:lpstr>
      <vt:lpstr>Div14Monthly</vt:lpstr>
      <vt:lpstr>Ocala(15)</vt:lpstr>
      <vt:lpstr>Div15Monthly</vt:lpstr>
      <vt:lpstr>FortMyers(16)</vt:lpstr>
      <vt:lpstr>Div16Monthly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Moskatov, Oleg</dc:creator>
  <cp:lastModifiedBy>Chasity Vaughan</cp:lastModifiedBy>
  <cp:lastPrinted>2008-09-15T18:58:57Z</cp:lastPrinted>
  <dcterms:created xsi:type="dcterms:W3CDTF">2001-02-15T19:37:06Z</dcterms:created>
  <dcterms:modified xsi:type="dcterms:W3CDTF">2023-08-25T13:18:48Z</dcterms:modified>
</cp:coreProperties>
</file>