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042DEFED-13CE-40E3-AAB5-E172969A9F37}" xr6:coauthVersionLast="47" xr6:coauthVersionMax="47" xr10:uidLastSave="{00000000-0000-0000-0000-000000000000}"/>
  <bookViews>
    <workbookView xWindow="825" yWindow="975" windowWidth="24600" windowHeight="14355" xr2:uid="{C1975BC2-1434-4FA8-A602-ED9F7F9D63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/>
  <c r="J13" i="1" s="1"/>
  <c r="I13" i="1" l="1"/>
  <c r="F13" i="1" s="1"/>
  <c r="J11" i="1"/>
  <c r="I11" i="1"/>
  <c r="J12" i="1"/>
  <c r="I12" i="1"/>
  <c r="F12" i="1" s="1"/>
  <c r="F11" i="1" l="1"/>
</calcChain>
</file>

<file path=xl/sharedStrings.xml><?xml version="1.0" encoding="utf-8"?>
<sst xmlns="http://schemas.openxmlformats.org/spreadsheetml/2006/main" count="21" uniqueCount="18">
  <si>
    <t>Source</t>
  </si>
  <si>
    <t>150% Federal Poverty Level</t>
  </si>
  <si>
    <t>0-60% Florida State Median Income (LIHEAP Eligibility Criteria)</t>
  </si>
  <si>
    <t>DOE LEAD Tool</t>
  </si>
  <si>
    <t>200% Federal Poverty Level</t>
  </si>
  <si>
    <t>Owner Occupied Households</t>
  </si>
  <si>
    <t>Renter Occupied Households</t>
  </si>
  <si>
    <t>Average Household Income</t>
  </si>
  <si>
    <t>No Income Filter</t>
  </si>
  <si>
    <t xml:space="preserve">Estimated # Low Income Households </t>
  </si>
  <si>
    <t>FPL Served Counties</t>
  </si>
  <si>
    <t xml:space="preserve">Income Criteria </t>
  </si>
  <si>
    <t>Florida Power &amp; Light Company</t>
  </si>
  <si>
    <t>Docket No. 20240012-EG</t>
  </si>
  <si>
    <t>Staff’s First Set of Interrogatories</t>
  </si>
  <si>
    <t xml:space="preserve">Attachment 1 of 1 </t>
  </si>
  <si>
    <t>Interrogatory No. 6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</si>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</sst>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9" fontId="0" fillId="0" borderId="0" xfId="2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3" applyFont="1" applyAlignment="1">
      <alignment horizontal="left" vertical="center"/>
    </xf>
  </cellXfs>
  <cellStyles count="4">
    <cellStyle name="Currency" xfId="1" builtinId="4"/>
    <cellStyle name="Normal" xfId="0" builtinId="0"/>
    <cellStyle name="Normal 2 2" xfId="3" xr:uid="{7F16C637-A843-448A-A3EB-03D51170647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9319-0D19-467D-9852-FBB7E889182D}">
  <dimension ref="A1:J22"/>
  <sheetViews>
    <sheetView tabSelected="1" workbookViewId="0">
      <selection activeCell="G5" sqref="G5"/>
    </sheetView>
  </sheetViews>
  <sheetFormatPr defaultRowHeight="15" x14ac:dyDescent="0.25"/>
  <cols>
    <col min="2" max="2" width="20.7109375" style="2" bestFit="1" customWidth="1"/>
    <col min="3" max="3" width="34" style="2" bestFit="1" customWidth="1"/>
    <col min="4" max="5" width="27.140625" style="2" bestFit="1" customWidth="1"/>
    <col min="6" max="6" width="25.85546875" style="2" bestFit="1" customWidth="1"/>
    <col min="7" max="7" width="57.28515625" style="1" bestFit="1" customWidth="1"/>
    <col min="9" max="10" width="9.140625" hidden="1" customWidth="1"/>
  </cols>
  <sheetData>
    <row r="1" spans="1:10" ht="15.75" x14ac:dyDescent="0.25">
      <c r="A1" s="14" t="s">
        <v>12</v>
      </c>
    </row>
    <row r="2" spans="1:10" ht="15.75" x14ac:dyDescent="0.25">
      <c r="A2" s="14" t="s">
        <v>13</v>
      </c>
    </row>
    <row r="3" spans="1:10" ht="15.75" x14ac:dyDescent="0.25">
      <c r="A3" s="14" t="s">
        <v>14</v>
      </c>
    </row>
    <row r="4" spans="1:10" ht="15.75" x14ac:dyDescent="0.25">
      <c r="A4" s="14" t="s">
        <v>16</v>
      </c>
    </row>
    <row r="5" spans="1:10" ht="15.75" x14ac:dyDescent="0.25">
      <c r="A5" s="14" t="s">
        <v>15</v>
      </c>
    </row>
    <row r="6" spans="1:10" ht="15.75" x14ac:dyDescent="0.25">
      <c r="A6" s="14" t="s">
        <v>17</v>
      </c>
    </row>
    <row r="7" spans="1:10" ht="14.25" customHeight="1" x14ac:dyDescent="0.25"/>
    <row r="8" spans="1:10" ht="16.5" customHeight="1" x14ac:dyDescent="0.25">
      <c r="C8" s="11" t="s">
        <v>10</v>
      </c>
      <c r="D8" s="12"/>
      <c r="E8" s="13"/>
    </row>
    <row r="9" spans="1:10" ht="18.75" customHeight="1" x14ac:dyDescent="0.25">
      <c r="B9" s="3" t="s">
        <v>0</v>
      </c>
      <c r="C9" s="8" t="s">
        <v>9</v>
      </c>
      <c r="D9" s="9" t="s">
        <v>5</v>
      </c>
      <c r="E9" s="9" t="s">
        <v>6</v>
      </c>
      <c r="F9" s="3" t="s">
        <v>7</v>
      </c>
      <c r="G9" s="3" t="s">
        <v>11</v>
      </c>
    </row>
    <row r="10" spans="1:10" ht="18.75" customHeight="1" x14ac:dyDescent="0.25">
      <c r="B10" s="4" t="s">
        <v>3</v>
      </c>
      <c r="C10" s="6">
        <f>D10+E10</f>
        <v>4868199</v>
      </c>
      <c r="D10" s="6">
        <v>3257995</v>
      </c>
      <c r="E10" s="6">
        <v>1610204</v>
      </c>
      <c r="F10" s="7">
        <v>75498.671540677227</v>
      </c>
      <c r="G10" s="5" t="s">
        <v>8</v>
      </c>
    </row>
    <row r="11" spans="1:10" x14ac:dyDescent="0.25">
      <c r="B11" s="4" t="s">
        <v>3</v>
      </c>
      <c r="C11" s="6">
        <v>996484</v>
      </c>
      <c r="D11" s="6">
        <v>485930</v>
      </c>
      <c r="E11" s="6">
        <v>510554</v>
      </c>
      <c r="F11" s="7">
        <f>(16694*J11)+(16579*I11)</f>
        <v>16637.920875799311</v>
      </c>
      <c r="G11" s="5" t="s">
        <v>1</v>
      </c>
      <c r="H11" s="10"/>
      <c r="I11">
        <f>D11/C11</f>
        <v>0.48764455826686631</v>
      </c>
      <c r="J11">
        <f>E11/C11</f>
        <v>0.51235544173313374</v>
      </c>
    </row>
    <row r="12" spans="1:10" x14ac:dyDescent="0.25">
      <c r="B12" s="4" t="s">
        <v>3</v>
      </c>
      <c r="C12" s="6">
        <v>1287169</v>
      </c>
      <c r="D12" s="6">
        <v>653069</v>
      </c>
      <c r="E12" s="6">
        <v>634100</v>
      </c>
      <c r="F12" s="7">
        <f>(20429*I12)+(19581*J12)</f>
        <v>20011.248484853193</v>
      </c>
      <c r="G12" s="5" t="s">
        <v>2</v>
      </c>
      <c r="H12" s="10"/>
      <c r="I12">
        <f>D12/C12</f>
        <v>0.50736849628914304</v>
      </c>
      <c r="J12">
        <f>E12/C12</f>
        <v>0.4926315037108569</v>
      </c>
    </row>
    <row r="13" spans="1:10" x14ac:dyDescent="0.25">
      <c r="B13" s="4" t="s">
        <v>3</v>
      </c>
      <c r="C13" s="6">
        <f>D13+E13</f>
        <v>1438643</v>
      </c>
      <c r="D13" s="6">
        <v>740690</v>
      </c>
      <c r="E13" s="6">
        <v>697953</v>
      </c>
      <c r="F13" s="7">
        <f>(22766*I13)+(21389*J13)</f>
        <v>22097.952902144592</v>
      </c>
      <c r="G13" s="5" t="s">
        <v>4</v>
      </c>
      <c r="H13" s="10"/>
      <c r="I13">
        <f>D13/C13</f>
        <v>0.51485323322047238</v>
      </c>
      <c r="J13">
        <f>E13/C13</f>
        <v>0.48514676677952767</v>
      </c>
    </row>
    <row r="22" spans="4:4" x14ac:dyDescent="0.25">
      <c r="D22" s="3"/>
    </row>
  </sheetData>
  <mergeCells count="1">
    <mergeCell ref="C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2024-05-16T01:22:56Z</dcterms:created>
  <dcterms:modified xsi:type="dcterms:W3CDTF">2024-05-16T01:23:18Z</dcterms:modified>
</cp:coreProperties>
</file>