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C6454274-0300-42D3-8D4B-C9BBF02537A2}" xr6:coauthVersionLast="47" xr6:coauthVersionMax="47" xr10:uidLastSave="{00000000-0000-0000-0000-000000000000}"/>
  <bookViews>
    <workbookView xWindow="870" yWindow="630" windowWidth="27420" windowHeight="14175" xr2:uid="{F4EEC0D3-3174-4E26-B4B0-FAEF7FC61737}"/>
  </bookViews>
  <sheets>
    <sheet name="ROG 85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3" i="1" l="1"/>
  <c r="L46" i="1"/>
  <c r="L19" i="1"/>
  <c r="L64" i="1"/>
  <c r="L37" i="1"/>
  <c r="V86" i="1" l="1"/>
  <c r="U86" i="1"/>
  <c r="T86" i="1"/>
  <c r="S86" i="1"/>
  <c r="R86" i="1"/>
  <c r="Q86" i="1"/>
  <c r="P86" i="1"/>
  <c r="O86" i="1"/>
  <c r="N86" i="1"/>
  <c r="M86" i="1"/>
  <c r="V85" i="1"/>
  <c r="U85" i="1"/>
  <c r="T85" i="1"/>
  <c r="S85" i="1"/>
  <c r="R85" i="1"/>
  <c r="Q85" i="1"/>
  <c r="P85" i="1"/>
  <c r="O85" i="1"/>
  <c r="N85" i="1"/>
  <c r="M85" i="1"/>
  <c r="V84" i="1"/>
  <c r="U84" i="1"/>
  <c r="T84" i="1"/>
  <c r="S84" i="1"/>
  <c r="R84" i="1"/>
  <c r="Q84" i="1"/>
  <c r="P84" i="1"/>
  <c r="O84" i="1"/>
  <c r="N84" i="1"/>
  <c r="M84" i="1"/>
  <c r="Q83" i="1"/>
  <c r="P83" i="1"/>
  <c r="O83" i="1"/>
  <c r="N83" i="1"/>
  <c r="M83" i="1"/>
  <c r="L83" i="1"/>
  <c r="K83" i="1"/>
  <c r="J83" i="1"/>
  <c r="I83" i="1"/>
  <c r="H83" i="1"/>
  <c r="L82" i="1"/>
  <c r="K82" i="1"/>
  <c r="J82" i="1"/>
  <c r="I82" i="1"/>
  <c r="H82" i="1"/>
  <c r="G82" i="1"/>
  <c r="F82" i="1"/>
  <c r="E82" i="1"/>
  <c r="D82" i="1"/>
  <c r="C82" i="1"/>
  <c r="K81" i="1"/>
  <c r="J81" i="1"/>
  <c r="I81" i="1"/>
  <c r="H81" i="1"/>
  <c r="G81" i="1"/>
  <c r="F81" i="1"/>
  <c r="E81" i="1"/>
  <c r="D81" i="1"/>
  <c r="C81" i="1"/>
  <c r="V59" i="1"/>
  <c r="U59" i="1"/>
  <c r="T59" i="1"/>
  <c r="S59" i="1"/>
  <c r="R59" i="1"/>
  <c r="Q59" i="1"/>
  <c r="P59" i="1"/>
  <c r="O59" i="1"/>
  <c r="N59" i="1"/>
  <c r="M59" i="1"/>
  <c r="V58" i="1"/>
  <c r="U58" i="1"/>
  <c r="T58" i="1"/>
  <c r="S58" i="1"/>
  <c r="R58" i="1"/>
  <c r="Q58" i="1"/>
  <c r="P58" i="1"/>
  <c r="O58" i="1"/>
  <c r="N58" i="1"/>
  <c r="M58" i="1"/>
  <c r="V57" i="1"/>
  <c r="U57" i="1"/>
  <c r="T57" i="1"/>
  <c r="S57" i="1"/>
  <c r="R57" i="1"/>
  <c r="Q57" i="1"/>
  <c r="P57" i="1"/>
  <c r="O57" i="1"/>
  <c r="N57" i="1"/>
  <c r="M57" i="1"/>
  <c r="Q56" i="1"/>
  <c r="P56" i="1"/>
  <c r="O56" i="1"/>
  <c r="N56" i="1"/>
  <c r="M56" i="1"/>
  <c r="L56" i="1"/>
  <c r="K56" i="1"/>
  <c r="J56" i="1"/>
  <c r="I56" i="1"/>
  <c r="H56" i="1"/>
  <c r="L55" i="1"/>
  <c r="K55" i="1"/>
  <c r="J55" i="1"/>
  <c r="I55" i="1"/>
  <c r="H55" i="1"/>
  <c r="G55" i="1"/>
  <c r="F55" i="1"/>
  <c r="E55" i="1"/>
  <c r="D55" i="1"/>
  <c r="C55" i="1"/>
  <c r="K54" i="1"/>
  <c r="J54" i="1"/>
  <c r="I54" i="1"/>
  <c r="H54" i="1"/>
  <c r="G54" i="1"/>
  <c r="F54" i="1"/>
  <c r="E54" i="1"/>
  <c r="D54" i="1"/>
  <c r="C54" i="1"/>
  <c r="N32" i="1"/>
  <c r="O32" i="1"/>
  <c r="P32" i="1"/>
  <c r="Q32" i="1"/>
  <c r="R32" i="1"/>
  <c r="S32" i="1"/>
  <c r="T32" i="1"/>
  <c r="U32" i="1"/>
  <c r="V32" i="1"/>
  <c r="M32" i="1"/>
  <c r="N31" i="1"/>
  <c r="O31" i="1"/>
  <c r="P31" i="1"/>
  <c r="Q31" i="1"/>
  <c r="R31" i="1"/>
  <c r="S31" i="1"/>
  <c r="T31" i="1"/>
  <c r="U31" i="1"/>
  <c r="V31" i="1"/>
  <c r="M31" i="1"/>
  <c r="N30" i="1"/>
  <c r="O30" i="1"/>
  <c r="P30" i="1"/>
  <c r="Q30" i="1"/>
  <c r="R30" i="1"/>
  <c r="S30" i="1"/>
  <c r="T30" i="1"/>
  <c r="U30" i="1"/>
  <c r="V30" i="1"/>
  <c r="M30" i="1"/>
  <c r="I29" i="1"/>
  <c r="J29" i="1"/>
  <c r="K29" i="1"/>
  <c r="L29" i="1"/>
  <c r="M29" i="1"/>
  <c r="N29" i="1"/>
  <c r="O29" i="1"/>
  <c r="P29" i="1"/>
  <c r="Q29" i="1"/>
  <c r="H29" i="1"/>
  <c r="D28" i="1"/>
  <c r="E28" i="1"/>
  <c r="F28" i="1"/>
  <c r="G28" i="1"/>
  <c r="H28" i="1"/>
  <c r="I28" i="1"/>
  <c r="J28" i="1"/>
  <c r="K28" i="1"/>
  <c r="L28" i="1"/>
  <c r="C28" i="1"/>
  <c r="D27" i="1"/>
  <c r="E27" i="1"/>
  <c r="F27" i="1"/>
  <c r="G27" i="1"/>
  <c r="H27" i="1"/>
  <c r="I27" i="1"/>
  <c r="J27" i="1"/>
  <c r="K27" i="1"/>
  <c r="C27" i="1"/>
</calcChain>
</file>

<file path=xl/sharedStrings.xml><?xml version="1.0" encoding="utf-8"?>
<sst xmlns="http://schemas.openxmlformats.org/spreadsheetml/2006/main" count="79" uniqueCount="23">
  <si>
    <t>Residential - Summer MW</t>
  </si>
  <si>
    <t>Source of Goals Data</t>
  </si>
  <si>
    <t>Actual Achievements</t>
  </si>
  <si>
    <t>2014 PSC Order*</t>
  </si>
  <si>
    <t>2019 Utility Proposed</t>
  </si>
  <si>
    <t>2024 Utility Proposed</t>
  </si>
  <si>
    <t>2024 RIM Scenario</t>
  </si>
  <si>
    <t>2024 TRC Scenario</t>
  </si>
  <si>
    <t>C&amp;I - Summer MW</t>
  </si>
  <si>
    <t>Combined - Summer MW</t>
  </si>
  <si>
    <t>Residential - Winter MW</t>
  </si>
  <si>
    <t>C&amp;I - Winter MW</t>
  </si>
  <si>
    <t>Combined - Winter MW</t>
  </si>
  <si>
    <t>Residential - Annual GWh</t>
  </si>
  <si>
    <t>C&amp;I - Annual GWh</t>
  </si>
  <si>
    <t>Combined - Annual GWh</t>
  </si>
  <si>
    <t>* Combined FPL &amp; Gulf Power Commission Approved Goals for years 2022 - 2024</t>
  </si>
  <si>
    <t>Florida Power &amp; Light Company</t>
  </si>
  <si>
    <t>Docket No. 20240012-EG</t>
  </si>
  <si>
    <t>Staff’s Fourth Set of Interrogatories</t>
  </si>
  <si>
    <t>Interrogatory No. 85</t>
  </si>
  <si>
    <t>Tab 1 of 1</t>
  </si>
  <si>
    <t>Attachment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</si>
</sst>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43" fontId="0" fillId="0" borderId="1" xfId="0" applyNumberFormat="1" applyBorder="1"/>
    <xf numFmtId="43" fontId="0" fillId="0" borderId="1" xfId="1" applyFont="1" applyBorder="1"/>
    <xf numFmtId="43" fontId="0" fillId="0" borderId="0" xfId="0" applyNumberFormat="1"/>
    <xf numFmtId="164" fontId="0" fillId="0" borderId="1" xfId="0" applyNumberFormat="1" applyBorder="1"/>
    <xf numFmtId="164" fontId="0" fillId="0" borderId="1" xfId="1" applyNumberFormat="1" applyFon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</cellXfs>
  <cellStyles count="3">
    <cellStyle name="Comma" xfId="1" builtinId="3"/>
    <cellStyle name="Comma 2" xfId="2" xr:uid="{B6353A11-5ED5-4434-999A-641A4D8A40C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BD127-1AB7-4CC4-9FBC-EE0C316AA1A2}">
  <dimension ref="A1:AH88"/>
  <sheetViews>
    <sheetView tabSelected="1" workbookViewId="0">
      <selection activeCell="A6" sqref="A6"/>
    </sheetView>
  </sheetViews>
  <sheetFormatPr defaultRowHeight="15" x14ac:dyDescent="0.25"/>
  <cols>
    <col min="2" max="2" width="24.42578125" bestFit="1" customWidth="1"/>
  </cols>
  <sheetData>
    <row r="1" spans="1:22" x14ac:dyDescent="0.25">
      <c r="A1" s="11" t="s">
        <v>17</v>
      </c>
    </row>
    <row r="2" spans="1:22" x14ac:dyDescent="0.25">
      <c r="A2" s="11" t="s">
        <v>18</v>
      </c>
    </row>
    <row r="3" spans="1:22" x14ac:dyDescent="0.25">
      <c r="A3" s="11" t="s">
        <v>19</v>
      </c>
    </row>
    <row r="4" spans="1:22" x14ac:dyDescent="0.25">
      <c r="A4" s="11" t="s">
        <v>20</v>
      </c>
    </row>
    <row r="5" spans="1:22" x14ac:dyDescent="0.25">
      <c r="A5" s="11" t="s">
        <v>22</v>
      </c>
    </row>
    <row r="6" spans="1:22" x14ac:dyDescent="0.25">
      <c r="A6" s="11" t="s">
        <v>21</v>
      </c>
    </row>
    <row r="7" spans="1:22" x14ac:dyDescent="0.25">
      <c r="B7" s="10" t="s">
        <v>0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x14ac:dyDescent="0.25">
      <c r="B8" s="1" t="s">
        <v>1</v>
      </c>
      <c r="C8" s="2">
        <v>2015</v>
      </c>
      <c r="D8" s="2">
        <v>2016</v>
      </c>
      <c r="E8" s="2">
        <v>2017</v>
      </c>
      <c r="F8" s="2">
        <v>2018</v>
      </c>
      <c r="G8" s="2">
        <v>2019</v>
      </c>
      <c r="H8" s="2">
        <v>2020</v>
      </c>
      <c r="I8" s="2">
        <v>2021</v>
      </c>
      <c r="J8" s="2">
        <v>2022</v>
      </c>
      <c r="K8" s="2">
        <v>2023</v>
      </c>
      <c r="L8" s="2">
        <v>2024</v>
      </c>
      <c r="M8" s="2">
        <v>2025</v>
      </c>
      <c r="N8" s="2">
        <v>2026</v>
      </c>
      <c r="O8" s="2">
        <v>2027</v>
      </c>
      <c r="P8" s="2">
        <v>2028</v>
      </c>
      <c r="Q8" s="2">
        <v>2029</v>
      </c>
      <c r="R8" s="2">
        <v>2030</v>
      </c>
      <c r="S8" s="2">
        <v>2031</v>
      </c>
      <c r="T8" s="2">
        <v>2032</v>
      </c>
      <c r="U8" s="2">
        <v>2033</v>
      </c>
      <c r="V8" s="2">
        <v>2034</v>
      </c>
    </row>
    <row r="9" spans="1:22" x14ac:dyDescent="0.25">
      <c r="B9" s="1" t="s">
        <v>2</v>
      </c>
      <c r="C9" s="9">
        <v>58.6701874030082</v>
      </c>
      <c r="D9" s="9">
        <v>26.132091258422733</v>
      </c>
      <c r="E9" s="9">
        <v>26.233125879356127</v>
      </c>
      <c r="F9" s="9">
        <v>26.483593700604608</v>
      </c>
      <c r="G9" s="9">
        <v>29.776225349053245</v>
      </c>
      <c r="H9" s="9">
        <v>19.993884514536852</v>
      </c>
      <c r="I9" s="9">
        <v>18.035804626609206</v>
      </c>
      <c r="J9" s="9">
        <v>24.171789073783629</v>
      </c>
      <c r="K9" s="9">
        <v>22.822542043545592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5">
      <c r="B10" s="1" t="s">
        <v>3</v>
      </c>
      <c r="C10" s="9">
        <v>25.3</v>
      </c>
      <c r="D10" s="9">
        <v>25.6</v>
      </c>
      <c r="E10" s="9">
        <v>25.9</v>
      </c>
      <c r="F10" s="9">
        <v>26.2</v>
      </c>
      <c r="G10" s="9">
        <v>26.5</v>
      </c>
      <c r="H10" s="9">
        <v>26.9</v>
      </c>
      <c r="I10" s="9">
        <v>27.3</v>
      </c>
      <c r="J10" s="9">
        <v>35.700000000000003</v>
      </c>
      <c r="K10" s="9">
        <v>36.799999999999997</v>
      </c>
      <c r="L10" s="2">
        <v>37.799999999999997</v>
      </c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B11" s="1" t="s">
        <v>4</v>
      </c>
      <c r="C11" s="3"/>
      <c r="D11" s="3"/>
      <c r="E11" s="3"/>
      <c r="F11" s="3"/>
      <c r="G11" s="3"/>
      <c r="H11" s="9">
        <v>24</v>
      </c>
      <c r="I11" s="9">
        <v>24</v>
      </c>
      <c r="J11" s="9">
        <v>24</v>
      </c>
      <c r="K11" s="9">
        <v>24</v>
      </c>
      <c r="L11" s="9">
        <v>24</v>
      </c>
      <c r="M11" s="9">
        <v>24</v>
      </c>
      <c r="N11" s="9">
        <v>24</v>
      </c>
      <c r="O11" s="9">
        <v>24</v>
      </c>
      <c r="P11" s="9">
        <v>24</v>
      </c>
      <c r="Q11" s="9">
        <v>24</v>
      </c>
      <c r="R11" s="3"/>
      <c r="S11" s="3"/>
      <c r="T11" s="3"/>
      <c r="U11" s="3"/>
      <c r="V11" s="3"/>
    </row>
    <row r="12" spans="1:22" x14ac:dyDescent="0.25">
      <c r="B12" s="1" t="s">
        <v>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7">
        <v>25.187424606701583</v>
      </c>
      <c r="N12" s="7">
        <v>25.42194981894</v>
      </c>
      <c r="O12" s="7">
        <v>25.801559882541657</v>
      </c>
      <c r="P12" s="7">
        <v>25.804555912863695</v>
      </c>
      <c r="Q12" s="7">
        <v>25.915863646619204</v>
      </c>
      <c r="R12" s="7">
        <v>26.069200432821717</v>
      </c>
      <c r="S12" s="7">
        <v>26.261551843559715</v>
      </c>
      <c r="T12" s="7">
        <v>26.490065454483098</v>
      </c>
      <c r="U12" s="7">
        <v>26.752859451801406</v>
      </c>
      <c r="V12" s="7">
        <v>27.051702564803186</v>
      </c>
    </row>
    <row r="13" spans="1:22" x14ac:dyDescent="0.25">
      <c r="B13" s="1" t="s">
        <v>6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7">
        <v>10.44763332544121</v>
      </c>
      <c r="N13" s="7">
        <v>11.099095989243684</v>
      </c>
      <c r="O13" s="7">
        <v>11.843442690487374</v>
      </c>
      <c r="P13" s="7">
        <v>12.227437555233967</v>
      </c>
      <c r="Q13" s="7">
        <v>12.613912779123762</v>
      </c>
      <c r="R13" s="7">
        <v>13.004074862990848</v>
      </c>
      <c r="S13" s="7">
        <v>13.398635343736116</v>
      </c>
      <c r="T13" s="7">
        <v>13.798094082796275</v>
      </c>
      <c r="U13" s="7">
        <v>14.203585230219238</v>
      </c>
      <c r="V13" s="7">
        <v>14.619590778444554</v>
      </c>
    </row>
    <row r="14" spans="1:22" x14ac:dyDescent="0.25">
      <c r="B14" s="1" t="s">
        <v>7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8">
        <v>28.854284161469685</v>
      </c>
      <c r="N14" s="8">
        <v>29.408971505090506</v>
      </c>
      <c r="O14" s="8">
        <v>30.180317378944221</v>
      </c>
      <c r="P14" s="8">
        <v>30.697804228461088</v>
      </c>
      <c r="Q14" s="8">
        <v>31.292898006898863</v>
      </c>
      <c r="R14" s="8">
        <v>31.925391731990445</v>
      </c>
      <c r="S14" s="8">
        <v>32.563229728924064</v>
      </c>
      <c r="T14" s="8">
        <v>33.225970263672487</v>
      </c>
      <c r="U14" s="8">
        <v>33.90388204254225</v>
      </c>
      <c r="V14" s="8">
        <v>34.620413397546265</v>
      </c>
    </row>
    <row r="16" spans="1:22" x14ac:dyDescent="0.25">
      <c r="B16" s="10" t="s">
        <v>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2:33" x14ac:dyDescent="0.25">
      <c r="B17" s="1" t="s">
        <v>1</v>
      </c>
      <c r="C17" s="2">
        <v>2015</v>
      </c>
      <c r="D17" s="2">
        <v>2016</v>
      </c>
      <c r="E17" s="2">
        <v>2017</v>
      </c>
      <c r="F17" s="2">
        <v>2018</v>
      </c>
      <c r="G17" s="2">
        <v>2019</v>
      </c>
      <c r="H17" s="2">
        <v>2020</v>
      </c>
      <c r="I17" s="2">
        <v>2021</v>
      </c>
      <c r="J17" s="2">
        <v>2022</v>
      </c>
      <c r="K17" s="2">
        <v>2023</v>
      </c>
      <c r="L17" s="2">
        <v>2024</v>
      </c>
      <c r="M17" s="2">
        <v>2025</v>
      </c>
      <c r="N17" s="2">
        <v>2026</v>
      </c>
      <c r="O17" s="2">
        <v>2027</v>
      </c>
      <c r="P17" s="2">
        <v>2028</v>
      </c>
      <c r="Q17" s="2">
        <v>2029</v>
      </c>
      <c r="R17" s="2">
        <v>2030</v>
      </c>
      <c r="S17" s="2">
        <v>2031</v>
      </c>
      <c r="T17" s="2">
        <v>2032</v>
      </c>
      <c r="U17" s="2">
        <v>2033</v>
      </c>
      <c r="V17" s="2">
        <v>2034</v>
      </c>
    </row>
    <row r="18" spans="2:33" x14ac:dyDescent="0.25">
      <c r="B18" s="1" t="s">
        <v>2</v>
      </c>
      <c r="C18" s="9">
        <v>27.330158454950855</v>
      </c>
      <c r="D18" s="9">
        <v>26.113770199983012</v>
      </c>
      <c r="E18" s="9">
        <v>35.792827995133194</v>
      </c>
      <c r="F18" s="9">
        <v>55.915500997480038</v>
      </c>
      <c r="G18" s="9">
        <v>29.661102717885491</v>
      </c>
      <c r="H18" s="9">
        <v>40.164328804317513</v>
      </c>
      <c r="I18" s="9">
        <v>37.956415258408093</v>
      </c>
      <c r="J18" s="9">
        <v>25.564771813327319</v>
      </c>
      <c r="K18" s="9">
        <v>40.501556551259959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2:33" x14ac:dyDescent="0.25">
      <c r="B19" s="1" t="s">
        <v>3</v>
      </c>
      <c r="C19" s="2">
        <v>22.8</v>
      </c>
      <c r="D19" s="9">
        <v>24</v>
      </c>
      <c r="E19" s="2">
        <v>24.9</v>
      </c>
      <c r="F19" s="2">
        <v>25.3</v>
      </c>
      <c r="G19" s="2">
        <v>25.8</v>
      </c>
      <c r="H19" s="2">
        <v>26.2</v>
      </c>
      <c r="I19" s="2">
        <v>26.6</v>
      </c>
      <c r="J19" s="9">
        <v>28</v>
      </c>
      <c r="K19" s="2">
        <v>28.5</v>
      </c>
      <c r="L19" s="9">
        <f>28+1.1</f>
        <v>29.1</v>
      </c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2:33" x14ac:dyDescent="0.25">
      <c r="B20" s="1" t="s">
        <v>4</v>
      </c>
      <c r="C20" s="3"/>
      <c r="D20" s="3"/>
      <c r="E20" s="3"/>
      <c r="F20" s="3"/>
      <c r="G20" s="3"/>
      <c r="H20" s="2">
        <v>11.2</v>
      </c>
      <c r="I20" s="2">
        <v>11.2</v>
      </c>
      <c r="J20" s="2">
        <v>11.2</v>
      </c>
      <c r="K20" s="2">
        <v>11.2</v>
      </c>
      <c r="L20" s="2">
        <v>11.2</v>
      </c>
      <c r="M20" s="2">
        <v>11.2</v>
      </c>
      <c r="N20" s="2">
        <v>11.2</v>
      </c>
      <c r="O20" s="2">
        <v>11.2</v>
      </c>
      <c r="P20" s="2">
        <v>11.2</v>
      </c>
      <c r="Q20" s="2">
        <v>11.2</v>
      </c>
      <c r="R20" s="3"/>
      <c r="S20" s="3"/>
      <c r="T20" s="3"/>
      <c r="U20" s="3"/>
      <c r="V20" s="3"/>
    </row>
    <row r="21" spans="2:33" x14ac:dyDescent="0.25">
      <c r="B21" s="1" t="s">
        <v>5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4">
        <v>16.243439998312137</v>
      </c>
      <c r="N21" s="4">
        <v>16.258625916183391</v>
      </c>
      <c r="O21" s="4">
        <v>16.277138403329353</v>
      </c>
      <c r="P21" s="4">
        <v>13.894499101285225</v>
      </c>
      <c r="Q21" s="4">
        <v>13.943423911854769</v>
      </c>
      <c r="R21" s="4">
        <v>13.995285650225814</v>
      </c>
      <c r="S21" s="4">
        <v>14.05009185529876</v>
      </c>
      <c r="T21" s="4">
        <v>14.107857573030568</v>
      </c>
      <c r="U21" s="4">
        <v>14.168602400977122</v>
      </c>
      <c r="V21" s="4">
        <v>14.232287097662148</v>
      </c>
    </row>
    <row r="22" spans="2:33" x14ac:dyDescent="0.25">
      <c r="B22" s="1" t="s">
        <v>6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4">
        <v>9.0953782111477413</v>
      </c>
      <c r="N22" s="4">
        <v>9.0066674932757103</v>
      </c>
      <c r="O22" s="4">
        <v>8.919596057963517</v>
      </c>
      <c r="P22" s="4">
        <v>6.4296557074720733</v>
      </c>
      <c r="Q22" s="4">
        <v>6.3695319466099534</v>
      </c>
      <c r="R22" s="4">
        <v>6.3105666250851478</v>
      </c>
      <c r="S22" s="4">
        <v>6.2527357368584173</v>
      </c>
      <c r="T22" s="4">
        <v>6.196022192296585</v>
      </c>
      <c r="U22" s="4">
        <v>6.1404128513043794</v>
      </c>
      <c r="V22" s="4">
        <v>6.085835121058631</v>
      </c>
    </row>
    <row r="23" spans="2:33" x14ac:dyDescent="0.25">
      <c r="B23" s="1" t="s">
        <v>7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5">
        <v>20.084883284143512</v>
      </c>
      <c r="N23" s="5">
        <v>20.21453481907432</v>
      </c>
      <c r="O23" s="5">
        <v>20.38795501317346</v>
      </c>
      <c r="P23" s="5">
        <v>18.282665682486392</v>
      </c>
      <c r="Q23" s="5">
        <v>18.612408440391068</v>
      </c>
      <c r="R23" s="5">
        <v>18.946527312091401</v>
      </c>
      <c r="S23" s="5">
        <v>19.244299297884254</v>
      </c>
      <c r="T23" s="5">
        <v>19.480181886531373</v>
      </c>
      <c r="U23" s="5">
        <v>19.636589740705027</v>
      </c>
      <c r="V23" s="5">
        <v>19.710827462210577</v>
      </c>
    </row>
    <row r="25" spans="2:33" x14ac:dyDescent="0.25">
      <c r="B25" s="10" t="s">
        <v>9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2:33" x14ac:dyDescent="0.25">
      <c r="B26" s="1" t="s">
        <v>1</v>
      </c>
      <c r="C26" s="2">
        <v>2015</v>
      </c>
      <c r="D26" s="2">
        <v>2016</v>
      </c>
      <c r="E26" s="2">
        <v>2017</v>
      </c>
      <c r="F26" s="2">
        <v>2018</v>
      </c>
      <c r="G26" s="2">
        <v>2019</v>
      </c>
      <c r="H26" s="2">
        <v>2020</v>
      </c>
      <c r="I26" s="2">
        <v>2021</v>
      </c>
      <c r="J26" s="2">
        <v>2022</v>
      </c>
      <c r="K26" s="2">
        <v>2023</v>
      </c>
      <c r="L26" s="2">
        <v>2024</v>
      </c>
      <c r="M26" s="2">
        <v>2025</v>
      </c>
      <c r="N26" s="2">
        <v>2026</v>
      </c>
      <c r="O26" s="2">
        <v>2027</v>
      </c>
      <c r="P26" s="2">
        <v>2028</v>
      </c>
      <c r="Q26" s="2">
        <v>2029</v>
      </c>
      <c r="R26" s="2">
        <v>2030</v>
      </c>
      <c r="S26" s="2">
        <v>2031</v>
      </c>
      <c r="T26" s="2">
        <v>2032</v>
      </c>
      <c r="U26" s="2">
        <v>2033</v>
      </c>
      <c r="V26" s="2">
        <v>2034</v>
      </c>
    </row>
    <row r="27" spans="2:33" x14ac:dyDescent="0.25">
      <c r="B27" s="1" t="s">
        <v>2</v>
      </c>
      <c r="C27" s="9">
        <f>C9+C18</f>
        <v>86.000345857959047</v>
      </c>
      <c r="D27" s="9">
        <f t="shared" ref="D27:K27" si="0">D9+D18</f>
        <v>52.245861458405741</v>
      </c>
      <c r="E27" s="9">
        <f t="shared" si="0"/>
        <v>62.025953874489318</v>
      </c>
      <c r="F27" s="9">
        <f t="shared" si="0"/>
        <v>82.399094698084639</v>
      </c>
      <c r="G27" s="9">
        <f t="shared" si="0"/>
        <v>59.437328066938733</v>
      </c>
      <c r="H27" s="9">
        <f t="shared" si="0"/>
        <v>60.158213318854365</v>
      </c>
      <c r="I27" s="9">
        <f t="shared" si="0"/>
        <v>55.992219885017299</v>
      </c>
      <c r="J27" s="9">
        <f t="shared" si="0"/>
        <v>49.736560887110947</v>
      </c>
      <c r="K27" s="9">
        <f t="shared" si="0"/>
        <v>63.324098594805548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2:33" x14ac:dyDescent="0.25">
      <c r="B28" s="1" t="s">
        <v>3</v>
      </c>
      <c r="C28" s="2">
        <f>C10+C19</f>
        <v>48.1</v>
      </c>
      <c r="D28" s="2">
        <f t="shared" ref="D28:L28" si="1">D10+D19</f>
        <v>49.6</v>
      </c>
      <c r="E28" s="2">
        <f t="shared" si="1"/>
        <v>50.8</v>
      </c>
      <c r="F28" s="2">
        <f t="shared" si="1"/>
        <v>51.5</v>
      </c>
      <c r="G28" s="2">
        <f t="shared" si="1"/>
        <v>52.3</v>
      </c>
      <c r="H28" s="2">
        <f t="shared" si="1"/>
        <v>53.099999999999994</v>
      </c>
      <c r="I28" s="2">
        <f t="shared" si="1"/>
        <v>53.900000000000006</v>
      </c>
      <c r="J28" s="2">
        <f t="shared" si="1"/>
        <v>63.7</v>
      </c>
      <c r="K28" s="2">
        <f t="shared" si="1"/>
        <v>65.3</v>
      </c>
      <c r="L28" s="2">
        <f t="shared" si="1"/>
        <v>66.900000000000006</v>
      </c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2:33" x14ac:dyDescent="0.25">
      <c r="B29" s="1" t="s">
        <v>4</v>
      </c>
      <c r="C29" s="3"/>
      <c r="D29" s="3"/>
      <c r="E29" s="3"/>
      <c r="F29" s="3"/>
      <c r="G29" s="3"/>
      <c r="H29" s="2">
        <f>H11+H20</f>
        <v>35.200000000000003</v>
      </c>
      <c r="I29" s="2">
        <f t="shared" ref="I29:Q29" si="2">I11+I20</f>
        <v>35.200000000000003</v>
      </c>
      <c r="J29" s="2">
        <f t="shared" si="2"/>
        <v>35.200000000000003</v>
      </c>
      <c r="K29" s="2">
        <f t="shared" si="2"/>
        <v>35.200000000000003</v>
      </c>
      <c r="L29" s="2">
        <f t="shared" si="2"/>
        <v>35.200000000000003</v>
      </c>
      <c r="M29" s="2">
        <f t="shared" si="2"/>
        <v>35.200000000000003</v>
      </c>
      <c r="N29" s="2">
        <f t="shared" si="2"/>
        <v>35.200000000000003</v>
      </c>
      <c r="O29" s="2">
        <f t="shared" si="2"/>
        <v>35.200000000000003</v>
      </c>
      <c r="P29" s="2">
        <f t="shared" si="2"/>
        <v>35.200000000000003</v>
      </c>
      <c r="Q29" s="2">
        <f t="shared" si="2"/>
        <v>35.200000000000003</v>
      </c>
      <c r="R29" s="3"/>
      <c r="S29" s="3"/>
      <c r="T29" s="3"/>
      <c r="U29" s="3"/>
      <c r="V29" s="3"/>
    </row>
    <row r="30" spans="2:33" x14ac:dyDescent="0.25">
      <c r="B30" s="1" t="s">
        <v>5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4">
        <f>M12+M21</f>
        <v>41.430864605013724</v>
      </c>
      <c r="N30" s="4">
        <f t="shared" ref="N30:V30" si="3">N12+N21</f>
        <v>41.680575735123391</v>
      </c>
      <c r="O30" s="4">
        <f t="shared" si="3"/>
        <v>42.078698285871013</v>
      </c>
      <c r="P30" s="4">
        <f t="shared" si="3"/>
        <v>39.699055014148918</v>
      </c>
      <c r="Q30" s="4">
        <f t="shared" si="3"/>
        <v>39.859287558473973</v>
      </c>
      <c r="R30" s="4">
        <f t="shared" si="3"/>
        <v>40.064486083047527</v>
      </c>
      <c r="S30" s="4">
        <f t="shared" si="3"/>
        <v>40.311643698858475</v>
      </c>
      <c r="T30" s="4">
        <f t="shared" si="3"/>
        <v>40.597923027513666</v>
      </c>
      <c r="U30" s="4">
        <f t="shared" si="3"/>
        <v>40.921461852778528</v>
      </c>
      <c r="V30" s="4">
        <f t="shared" si="3"/>
        <v>41.283989662465331</v>
      </c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2:33" x14ac:dyDescent="0.25">
      <c r="B31" s="1" t="s">
        <v>6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4">
        <f>M13+M22</f>
        <v>19.543011536588949</v>
      </c>
      <c r="N31" s="4">
        <f t="shared" ref="N31:V31" si="4">N13+N22</f>
        <v>20.105763482519393</v>
      </c>
      <c r="O31" s="4">
        <f t="shared" si="4"/>
        <v>20.763038748450889</v>
      </c>
      <c r="P31" s="4">
        <f t="shared" si="4"/>
        <v>18.657093262706042</v>
      </c>
      <c r="Q31" s="4">
        <f t="shared" si="4"/>
        <v>18.983444725733715</v>
      </c>
      <c r="R31" s="4">
        <f t="shared" si="4"/>
        <v>19.314641488075996</v>
      </c>
      <c r="S31" s="4">
        <f t="shared" si="4"/>
        <v>19.651371080594533</v>
      </c>
      <c r="T31" s="4">
        <f t="shared" si="4"/>
        <v>19.99411627509286</v>
      </c>
      <c r="U31" s="4">
        <f t="shared" si="4"/>
        <v>20.343998081523615</v>
      </c>
      <c r="V31" s="4">
        <f t="shared" si="4"/>
        <v>20.705425899503183</v>
      </c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2:33" x14ac:dyDescent="0.25">
      <c r="B32" s="1" t="s">
        <v>7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5">
        <f>M14+M23</f>
        <v>48.939167445613194</v>
      </c>
      <c r="N32" s="5">
        <f t="shared" ref="N32:V32" si="5">N14+N23</f>
        <v>49.623506324164822</v>
      </c>
      <c r="O32" s="5">
        <f t="shared" si="5"/>
        <v>50.568272392117677</v>
      </c>
      <c r="P32" s="5">
        <f t="shared" si="5"/>
        <v>48.980469910947477</v>
      </c>
      <c r="Q32" s="5">
        <f t="shared" si="5"/>
        <v>49.905306447289931</v>
      </c>
      <c r="R32" s="5">
        <f t="shared" si="5"/>
        <v>50.871919044081849</v>
      </c>
      <c r="S32" s="5">
        <f t="shared" si="5"/>
        <v>51.807529026808318</v>
      </c>
      <c r="T32" s="5">
        <f t="shared" si="5"/>
        <v>52.706152150203863</v>
      </c>
      <c r="U32" s="5">
        <f t="shared" si="5"/>
        <v>53.540471783247277</v>
      </c>
      <c r="V32" s="5">
        <f t="shared" si="5"/>
        <v>54.331240859756846</v>
      </c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4" spans="2:22" x14ac:dyDescent="0.25">
      <c r="B34" s="10" t="s">
        <v>10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2:22" x14ac:dyDescent="0.25">
      <c r="B35" s="1" t="s">
        <v>1</v>
      </c>
      <c r="C35" s="2">
        <v>2015</v>
      </c>
      <c r="D35" s="2">
        <v>2016</v>
      </c>
      <c r="E35" s="2">
        <v>2017</v>
      </c>
      <c r="F35" s="2">
        <v>2018</v>
      </c>
      <c r="G35" s="2">
        <v>2019</v>
      </c>
      <c r="H35" s="2">
        <v>2020</v>
      </c>
      <c r="I35" s="2">
        <v>2021</v>
      </c>
      <c r="J35" s="2">
        <v>2022</v>
      </c>
      <c r="K35" s="2">
        <v>2023</v>
      </c>
      <c r="L35" s="2">
        <v>2024</v>
      </c>
      <c r="M35" s="2">
        <v>2025</v>
      </c>
      <c r="N35" s="2">
        <v>2026</v>
      </c>
      <c r="O35" s="2">
        <v>2027</v>
      </c>
      <c r="P35" s="2">
        <v>2028</v>
      </c>
      <c r="Q35" s="2">
        <v>2029</v>
      </c>
      <c r="R35" s="2">
        <v>2030</v>
      </c>
      <c r="S35" s="2">
        <v>2031</v>
      </c>
      <c r="T35" s="2">
        <v>2032</v>
      </c>
      <c r="U35" s="2">
        <v>2033</v>
      </c>
      <c r="V35" s="2">
        <v>2034</v>
      </c>
    </row>
    <row r="36" spans="2:22" x14ac:dyDescent="0.25">
      <c r="B36" s="1" t="s">
        <v>2</v>
      </c>
      <c r="C36" s="9">
        <v>32.903387517333627</v>
      </c>
      <c r="D36" s="9">
        <v>17.998353990635419</v>
      </c>
      <c r="E36" s="9">
        <v>17.636668973374253</v>
      </c>
      <c r="F36" s="9">
        <v>17.4923880843942</v>
      </c>
      <c r="G36" s="9">
        <v>19.718456009463985</v>
      </c>
      <c r="H36" s="9">
        <v>11.457117979009405</v>
      </c>
      <c r="I36" s="9">
        <v>11.414197983393549</v>
      </c>
      <c r="J36" s="9">
        <v>16.440201901911532</v>
      </c>
      <c r="K36" s="9">
        <v>17.580026729193893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2:22" x14ac:dyDescent="0.25">
      <c r="B37" s="1" t="s">
        <v>3</v>
      </c>
      <c r="C37" s="2">
        <v>15.6</v>
      </c>
      <c r="D37" s="2">
        <v>15.8</v>
      </c>
      <c r="E37" s="9">
        <v>16</v>
      </c>
      <c r="F37" s="2">
        <v>16.2</v>
      </c>
      <c r="G37" s="2">
        <v>16.399999999999999</v>
      </c>
      <c r="H37" s="2">
        <v>16.7</v>
      </c>
      <c r="I37" s="2">
        <v>16.899999999999999</v>
      </c>
      <c r="J37" s="2">
        <v>21.799999999999997</v>
      </c>
      <c r="K37" s="2">
        <v>22.5</v>
      </c>
      <c r="L37" s="2">
        <f>17.8+5.3</f>
        <v>23.1</v>
      </c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2:22" x14ac:dyDescent="0.25">
      <c r="B38" s="1" t="s">
        <v>4</v>
      </c>
      <c r="C38" s="3"/>
      <c r="D38" s="3"/>
      <c r="E38" s="3"/>
      <c r="F38" s="3"/>
      <c r="G38" s="3"/>
      <c r="H38" s="2">
        <v>20.7</v>
      </c>
      <c r="I38" s="2">
        <v>20.7</v>
      </c>
      <c r="J38" s="2">
        <v>20.7</v>
      </c>
      <c r="K38" s="2">
        <v>20.7</v>
      </c>
      <c r="L38" s="2">
        <v>20.7</v>
      </c>
      <c r="M38" s="2">
        <v>20.7</v>
      </c>
      <c r="N38" s="2">
        <v>20.7</v>
      </c>
      <c r="O38" s="2">
        <v>20.7</v>
      </c>
      <c r="P38" s="2">
        <v>20.7</v>
      </c>
      <c r="Q38" s="2">
        <v>20.7</v>
      </c>
      <c r="R38" s="3"/>
      <c r="S38" s="3"/>
      <c r="T38" s="3"/>
      <c r="U38" s="3"/>
      <c r="V38" s="3"/>
    </row>
    <row r="39" spans="2:22" x14ac:dyDescent="0.25">
      <c r="B39" s="1" t="s">
        <v>5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4">
        <v>19.731795866350481</v>
      </c>
      <c r="N39" s="4">
        <v>20.613032840752101</v>
      </c>
      <c r="O39" s="4">
        <v>21.697568779468533</v>
      </c>
      <c r="P39" s="4">
        <v>22.085853046282217</v>
      </c>
      <c r="Q39" s="4">
        <v>22.545501528476024</v>
      </c>
      <c r="R39" s="4">
        <v>23.039154178800892</v>
      </c>
      <c r="S39" s="4">
        <v>23.567704227948393</v>
      </c>
      <c r="T39" s="4">
        <v>24.132145533855969</v>
      </c>
      <c r="U39" s="4">
        <v>24.734363734860548</v>
      </c>
      <c r="V39" s="4">
        <v>25.379672067195155</v>
      </c>
    </row>
    <row r="40" spans="2:22" x14ac:dyDescent="0.25">
      <c r="B40" s="1" t="s">
        <v>6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4">
        <v>10.325391878108094</v>
      </c>
      <c r="N40" s="4">
        <v>11.320997966373326</v>
      </c>
      <c r="O40" s="4">
        <v>12.500241810791595</v>
      </c>
      <c r="P40" s="4">
        <v>13.003872727184488</v>
      </c>
      <c r="Q40" s="4">
        <v>13.524369122087329</v>
      </c>
      <c r="R40" s="4">
        <v>14.06431139265832</v>
      </c>
      <c r="S40" s="4">
        <v>14.625963863823403</v>
      </c>
      <c r="T40" s="4">
        <v>15.211553530980838</v>
      </c>
      <c r="U40" s="4">
        <v>15.824075000358661</v>
      </c>
      <c r="V40" s="4">
        <v>16.46983871491005</v>
      </c>
    </row>
    <row r="41" spans="2:22" x14ac:dyDescent="0.25">
      <c r="B41" s="1" t="s">
        <v>7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5">
        <v>24.642298654405781</v>
      </c>
      <c r="N41" s="5">
        <v>26.864518653736869</v>
      </c>
      <c r="O41" s="5">
        <v>29.494103004136392</v>
      </c>
      <c r="P41" s="5">
        <v>31.608358171749458</v>
      </c>
      <c r="Q41" s="5">
        <v>33.768044450054227</v>
      </c>
      <c r="R41" s="5">
        <v>35.820893150434678</v>
      </c>
      <c r="S41" s="5">
        <v>37.671036654766183</v>
      </c>
      <c r="T41" s="5">
        <v>39.301425678086396</v>
      </c>
      <c r="U41" s="5">
        <v>40.711529435818179</v>
      </c>
      <c r="V41" s="5">
        <v>41.964316268480893</v>
      </c>
    </row>
    <row r="43" spans="2:22" x14ac:dyDescent="0.25">
      <c r="B43" s="10" t="s">
        <v>11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2:22" x14ac:dyDescent="0.25">
      <c r="B44" s="1" t="s">
        <v>1</v>
      </c>
      <c r="C44" s="2">
        <v>2015</v>
      </c>
      <c r="D44" s="2">
        <v>2016</v>
      </c>
      <c r="E44" s="2">
        <v>2017</v>
      </c>
      <c r="F44" s="2">
        <v>2018</v>
      </c>
      <c r="G44" s="2">
        <v>2019</v>
      </c>
      <c r="H44" s="2">
        <v>2020</v>
      </c>
      <c r="I44" s="2">
        <v>2021</v>
      </c>
      <c r="J44" s="2">
        <v>2022</v>
      </c>
      <c r="K44" s="2">
        <v>2023</v>
      </c>
      <c r="L44" s="2">
        <v>2024</v>
      </c>
      <c r="M44" s="2">
        <v>2025</v>
      </c>
      <c r="N44" s="2">
        <v>2026</v>
      </c>
      <c r="O44" s="2">
        <v>2027</v>
      </c>
      <c r="P44" s="2">
        <v>2028</v>
      </c>
      <c r="Q44" s="2">
        <v>2029</v>
      </c>
      <c r="R44" s="2">
        <v>2030</v>
      </c>
      <c r="S44" s="2">
        <v>2031</v>
      </c>
      <c r="T44" s="2">
        <v>2032</v>
      </c>
      <c r="U44" s="2">
        <v>2033</v>
      </c>
      <c r="V44" s="2">
        <v>2034</v>
      </c>
    </row>
    <row r="45" spans="2:22" x14ac:dyDescent="0.25">
      <c r="B45" s="1" t="s">
        <v>2</v>
      </c>
      <c r="C45" s="9">
        <v>11.5555391777529</v>
      </c>
      <c r="D45" s="9">
        <v>14.9111447737137</v>
      </c>
      <c r="E45" s="9">
        <v>21.914253497570396</v>
      </c>
      <c r="F45" s="9">
        <v>35.377795345350002</v>
      </c>
      <c r="G45" s="9">
        <v>18.76540663486</v>
      </c>
      <c r="H45" s="9">
        <v>28.623509127080002</v>
      </c>
      <c r="I45" s="9">
        <v>22.452131489618804</v>
      </c>
      <c r="J45" s="9">
        <v>13.49785145765</v>
      </c>
      <c r="K45" s="9">
        <v>25.518260446500001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2:22" x14ac:dyDescent="0.25">
      <c r="B46" s="1" t="s">
        <v>3</v>
      </c>
      <c r="C46" s="2">
        <v>13.6</v>
      </c>
      <c r="D46" s="2">
        <v>14.3</v>
      </c>
      <c r="E46" s="2">
        <v>14.9</v>
      </c>
      <c r="F46" s="2">
        <v>15.3</v>
      </c>
      <c r="G46" s="2">
        <v>15.7</v>
      </c>
      <c r="H46" s="2">
        <v>16.100000000000001</v>
      </c>
      <c r="I46" s="2">
        <v>16.5</v>
      </c>
      <c r="J46" s="2">
        <v>17.2</v>
      </c>
      <c r="K46" s="2">
        <v>17.600000000000001</v>
      </c>
      <c r="L46" s="9">
        <f>17.7+0.3</f>
        <v>18</v>
      </c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2:22" x14ac:dyDescent="0.25">
      <c r="B47" s="1" t="s">
        <v>4</v>
      </c>
      <c r="C47" s="3"/>
      <c r="D47" s="3"/>
      <c r="E47" s="3"/>
      <c r="F47" s="3"/>
      <c r="G47" s="3"/>
      <c r="H47" s="2">
        <v>5.0999999999999996</v>
      </c>
      <c r="I47" s="2">
        <v>5.0999999999999996</v>
      </c>
      <c r="J47" s="2">
        <v>5.0999999999999996</v>
      </c>
      <c r="K47" s="2">
        <v>5.0999999999999996</v>
      </c>
      <c r="L47" s="2">
        <v>5.0999999999999996</v>
      </c>
      <c r="M47" s="2">
        <v>5.0999999999999996</v>
      </c>
      <c r="N47" s="2">
        <v>5.0999999999999996</v>
      </c>
      <c r="O47" s="2">
        <v>5.0999999999999996</v>
      </c>
      <c r="P47" s="2">
        <v>5.0999999999999996</v>
      </c>
      <c r="Q47" s="2">
        <v>5.0999999999999996</v>
      </c>
      <c r="R47" s="3"/>
      <c r="S47" s="3"/>
      <c r="T47" s="3"/>
      <c r="U47" s="3"/>
      <c r="V47" s="3"/>
    </row>
    <row r="48" spans="2:22" x14ac:dyDescent="0.25">
      <c r="B48" s="1" t="s">
        <v>5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4">
        <v>9.6530385548330226</v>
      </c>
      <c r="N48" s="4">
        <v>9.6810419259296818</v>
      </c>
      <c r="O48" s="4">
        <v>9.7108540194482771</v>
      </c>
      <c r="P48" s="4">
        <v>8.277999905137241</v>
      </c>
      <c r="Q48" s="4">
        <v>8.3261340738079852</v>
      </c>
      <c r="R48" s="4">
        <v>8.3759912465578275</v>
      </c>
      <c r="S48" s="4">
        <v>8.4275941936754002</v>
      </c>
      <c r="T48" s="4">
        <v>8.4809662168871895</v>
      </c>
      <c r="U48" s="4">
        <v>8.5361311588172963</v>
      </c>
      <c r="V48" s="4">
        <v>8.5931134126440227</v>
      </c>
    </row>
    <row r="49" spans="2:33" x14ac:dyDescent="0.25">
      <c r="B49" s="1" t="s">
        <v>6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4">
        <v>4.8496449999999998</v>
      </c>
      <c r="N49" s="4">
        <v>4.8014124999999996</v>
      </c>
      <c r="O49" s="4">
        <v>4.7536623249999996</v>
      </c>
      <c r="P49" s="4">
        <v>3.241895</v>
      </c>
      <c r="Q49" s="4">
        <v>3.2097399999999996</v>
      </c>
      <c r="R49" s="4">
        <v>3.1779065500000003</v>
      </c>
      <c r="S49" s="4">
        <v>3.1463914344999999</v>
      </c>
      <c r="T49" s="4">
        <v>3.1151914701550001</v>
      </c>
      <c r="U49" s="4">
        <v>3.08430350545345</v>
      </c>
      <c r="V49" s="4">
        <v>3.0537244203989156</v>
      </c>
    </row>
    <row r="50" spans="2:33" x14ac:dyDescent="0.25">
      <c r="B50" s="1" t="s">
        <v>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5">
        <v>16.575425915522846</v>
      </c>
      <c r="N50" s="5">
        <v>16.706070777958811</v>
      </c>
      <c r="O50" s="5">
        <v>16.864512150847165</v>
      </c>
      <c r="P50" s="5">
        <v>15.685554739038388</v>
      </c>
      <c r="Q50" s="5">
        <v>15.937021948136849</v>
      </c>
      <c r="R50" s="5">
        <v>16.240353929732802</v>
      </c>
      <c r="S50" s="5">
        <v>16.522826765314505</v>
      </c>
      <c r="T50" s="5">
        <v>16.755079028354135</v>
      </c>
      <c r="U50" s="5">
        <v>16.91356857393302</v>
      </c>
      <c r="V50" s="5">
        <v>16.991081044442442</v>
      </c>
    </row>
    <row r="52" spans="2:33" x14ac:dyDescent="0.25">
      <c r="B52" s="10" t="s">
        <v>12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2:33" x14ac:dyDescent="0.25">
      <c r="B53" s="1" t="s">
        <v>1</v>
      </c>
      <c r="C53" s="2">
        <v>2015</v>
      </c>
      <c r="D53" s="2">
        <v>2016</v>
      </c>
      <c r="E53" s="2">
        <v>2017</v>
      </c>
      <c r="F53" s="2">
        <v>2018</v>
      </c>
      <c r="G53" s="2">
        <v>2019</v>
      </c>
      <c r="H53" s="2">
        <v>2020</v>
      </c>
      <c r="I53" s="2">
        <v>2021</v>
      </c>
      <c r="J53" s="2">
        <v>2022</v>
      </c>
      <c r="K53" s="2">
        <v>2023</v>
      </c>
      <c r="L53" s="2">
        <v>2024</v>
      </c>
      <c r="M53" s="2">
        <v>2025</v>
      </c>
      <c r="N53" s="2">
        <v>2026</v>
      </c>
      <c r="O53" s="2">
        <v>2027</v>
      </c>
      <c r="P53" s="2">
        <v>2028</v>
      </c>
      <c r="Q53" s="2">
        <v>2029</v>
      </c>
      <c r="R53" s="2">
        <v>2030</v>
      </c>
      <c r="S53" s="2">
        <v>2031</v>
      </c>
      <c r="T53" s="2">
        <v>2032</v>
      </c>
      <c r="U53" s="2">
        <v>2033</v>
      </c>
      <c r="V53" s="2">
        <v>2034</v>
      </c>
    </row>
    <row r="54" spans="2:33" x14ac:dyDescent="0.25">
      <c r="B54" s="1" t="s">
        <v>2</v>
      </c>
      <c r="C54" s="9">
        <f>C36+C45</f>
        <v>44.458926695086525</v>
      </c>
      <c r="D54" s="9">
        <f t="shared" ref="D54:K54" si="6">D36+D45</f>
        <v>32.909498764349117</v>
      </c>
      <c r="E54" s="9">
        <f t="shared" si="6"/>
        <v>39.550922470944649</v>
      </c>
      <c r="F54" s="9">
        <f t="shared" si="6"/>
        <v>52.870183429744202</v>
      </c>
      <c r="G54" s="9">
        <f t="shared" si="6"/>
        <v>38.483862644323985</v>
      </c>
      <c r="H54" s="9">
        <f t="shared" si="6"/>
        <v>40.080627106089409</v>
      </c>
      <c r="I54" s="9">
        <f t="shared" si="6"/>
        <v>33.866329473012357</v>
      </c>
      <c r="J54" s="9">
        <f t="shared" si="6"/>
        <v>29.938053359561533</v>
      </c>
      <c r="K54" s="9">
        <f t="shared" si="6"/>
        <v>43.098287175693898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33" x14ac:dyDescent="0.25">
      <c r="B55" s="1" t="s">
        <v>3</v>
      </c>
      <c r="C55" s="2">
        <f>C37+C46</f>
        <v>29.2</v>
      </c>
      <c r="D55" s="2">
        <f t="shared" ref="D55:L55" si="7">D37+D46</f>
        <v>30.1</v>
      </c>
      <c r="E55" s="2">
        <f t="shared" si="7"/>
        <v>30.9</v>
      </c>
      <c r="F55" s="2">
        <f t="shared" si="7"/>
        <v>31.5</v>
      </c>
      <c r="G55" s="2">
        <f t="shared" si="7"/>
        <v>32.099999999999994</v>
      </c>
      <c r="H55" s="2">
        <f t="shared" si="7"/>
        <v>32.799999999999997</v>
      </c>
      <c r="I55" s="2">
        <f t="shared" si="7"/>
        <v>33.4</v>
      </c>
      <c r="J55" s="2">
        <f t="shared" si="7"/>
        <v>39</v>
      </c>
      <c r="K55" s="2">
        <f t="shared" si="7"/>
        <v>40.1</v>
      </c>
      <c r="L55" s="2">
        <f t="shared" si="7"/>
        <v>41.1</v>
      </c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33" x14ac:dyDescent="0.25">
      <c r="B56" s="1" t="s">
        <v>4</v>
      </c>
      <c r="C56" s="3"/>
      <c r="D56" s="3"/>
      <c r="E56" s="3"/>
      <c r="F56" s="3"/>
      <c r="G56" s="3"/>
      <c r="H56" s="2">
        <f>H38+H47</f>
        <v>25.799999999999997</v>
      </c>
      <c r="I56" s="2">
        <f t="shared" ref="I56:Q56" si="8">I38+I47</f>
        <v>25.799999999999997</v>
      </c>
      <c r="J56" s="2">
        <f t="shared" si="8"/>
        <v>25.799999999999997</v>
      </c>
      <c r="K56" s="2">
        <f t="shared" si="8"/>
        <v>25.799999999999997</v>
      </c>
      <c r="L56" s="2">
        <f t="shared" si="8"/>
        <v>25.799999999999997</v>
      </c>
      <c r="M56" s="2">
        <f t="shared" si="8"/>
        <v>25.799999999999997</v>
      </c>
      <c r="N56" s="2">
        <f t="shared" si="8"/>
        <v>25.799999999999997</v>
      </c>
      <c r="O56" s="2">
        <f t="shared" si="8"/>
        <v>25.799999999999997</v>
      </c>
      <c r="P56" s="2">
        <f t="shared" si="8"/>
        <v>25.799999999999997</v>
      </c>
      <c r="Q56" s="2">
        <f t="shared" si="8"/>
        <v>25.799999999999997</v>
      </c>
      <c r="R56" s="3"/>
      <c r="S56" s="3"/>
      <c r="T56" s="3"/>
      <c r="U56" s="3"/>
      <c r="V56" s="3"/>
    </row>
    <row r="57" spans="2:33" x14ac:dyDescent="0.25">
      <c r="B57" s="1" t="s">
        <v>5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4">
        <f>M39+M48</f>
        <v>29.384834421183506</v>
      </c>
      <c r="N57" s="4">
        <f t="shared" ref="N57:V57" si="9">N39+N48</f>
        <v>30.294074766681781</v>
      </c>
      <c r="O57" s="4">
        <f t="shared" si="9"/>
        <v>31.40842279891681</v>
      </c>
      <c r="P57" s="4">
        <f t="shared" si="9"/>
        <v>30.36385295141946</v>
      </c>
      <c r="Q57" s="4">
        <f t="shared" si="9"/>
        <v>30.871635602284009</v>
      </c>
      <c r="R57" s="4">
        <f t="shared" si="9"/>
        <v>31.41514542535872</v>
      </c>
      <c r="S57" s="4">
        <f t="shared" si="9"/>
        <v>31.995298421623794</v>
      </c>
      <c r="T57" s="4">
        <f t="shared" si="9"/>
        <v>32.613111750743158</v>
      </c>
      <c r="U57" s="4">
        <f t="shared" si="9"/>
        <v>33.270494893677842</v>
      </c>
      <c r="V57" s="4">
        <f t="shared" si="9"/>
        <v>33.972785479839175</v>
      </c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spans="2:33" x14ac:dyDescent="0.25">
      <c r="B58" s="1" t="s">
        <v>6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4">
        <f>M40+M49</f>
        <v>15.175036878108095</v>
      </c>
      <c r="N58" s="4">
        <f t="shared" ref="N58:V58" si="10">N40+N49</f>
        <v>16.122410466373324</v>
      </c>
      <c r="O58" s="4">
        <f t="shared" si="10"/>
        <v>17.253904135791593</v>
      </c>
      <c r="P58" s="4">
        <f t="shared" si="10"/>
        <v>16.245767727184489</v>
      </c>
      <c r="Q58" s="4">
        <f t="shared" si="10"/>
        <v>16.734109122087329</v>
      </c>
      <c r="R58" s="4">
        <f t="shared" si="10"/>
        <v>17.242217942658321</v>
      </c>
      <c r="S58" s="4">
        <f t="shared" si="10"/>
        <v>17.772355298323404</v>
      </c>
      <c r="T58" s="4">
        <f t="shared" si="10"/>
        <v>18.326745001135837</v>
      </c>
      <c r="U58" s="4">
        <f t="shared" si="10"/>
        <v>18.908378505812109</v>
      </c>
      <c r="V58" s="4">
        <f t="shared" si="10"/>
        <v>19.523563135308965</v>
      </c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spans="2:33" x14ac:dyDescent="0.25">
      <c r="B59" s="1" t="s">
        <v>7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5">
        <f>M41+M50</f>
        <v>41.217724569928627</v>
      </c>
      <c r="N59" s="5">
        <f t="shared" ref="N59:V59" si="11">N41+N50</f>
        <v>43.57058943169568</v>
      </c>
      <c r="O59" s="5">
        <f t="shared" si="11"/>
        <v>46.358615154983553</v>
      </c>
      <c r="P59" s="5">
        <f t="shared" si="11"/>
        <v>47.293912910787846</v>
      </c>
      <c r="Q59" s="5">
        <f t="shared" si="11"/>
        <v>49.705066398191079</v>
      </c>
      <c r="R59" s="5">
        <f t="shared" si="11"/>
        <v>52.061247080167476</v>
      </c>
      <c r="S59" s="5">
        <f t="shared" si="11"/>
        <v>54.193863420080689</v>
      </c>
      <c r="T59" s="5">
        <f t="shared" si="11"/>
        <v>56.056504706440535</v>
      </c>
      <c r="U59" s="5">
        <f t="shared" si="11"/>
        <v>57.625098009751198</v>
      </c>
      <c r="V59" s="5">
        <f t="shared" si="11"/>
        <v>58.955397312923338</v>
      </c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1" spans="2:33" x14ac:dyDescent="0.25">
      <c r="B61" s="10" t="s">
        <v>13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2:33" x14ac:dyDescent="0.25">
      <c r="B62" s="1" t="s">
        <v>1</v>
      </c>
      <c r="C62" s="2">
        <v>2015</v>
      </c>
      <c r="D62" s="2">
        <v>2016</v>
      </c>
      <c r="E62" s="2">
        <v>2017</v>
      </c>
      <c r="F62" s="2">
        <v>2018</v>
      </c>
      <c r="G62" s="2">
        <v>2019</v>
      </c>
      <c r="H62" s="2">
        <v>2020</v>
      </c>
      <c r="I62" s="2">
        <v>2021</v>
      </c>
      <c r="J62" s="2">
        <v>2022</v>
      </c>
      <c r="K62" s="2">
        <v>2023</v>
      </c>
      <c r="L62" s="2">
        <v>2024</v>
      </c>
      <c r="M62" s="2">
        <v>2025</v>
      </c>
      <c r="N62" s="2">
        <v>2026</v>
      </c>
      <c r="O62" s="2">
        <v>2027</v>
      </c>
      <c r="P62" s="2">
        <v>2028</v>
      </c>
      <c r="Q62" s="2">
        <v>2029</v>
      </c>
      <c r="R62" s="2">
        <v>2030</v>
      </c>
      <c r="S62" s="2">
        <v>2031</v>
      </c>
      <c r="T62" s="2">
        <v>2032</v>
      </c>
      <c r="U62" s="2">
        <v>2033</v>
      </c>
      <c r="V62" s="2">
        <v>2034</v>
      </c>
    </row>
    <row r="63" spans="2:33" x14ac:dyDescent="0.25">
      <c r="B63" s="1" t="s">
        <v>2</v>
      </c>
      <c r="C63" s="9">
        <v>107.66064127501356</v>
      </c>
      <c r="D63" s="9">
        <v>22.461444728066052</v>
      </c>
      <c r="E63" s="9">
        <v>23.630416716402923</v>
      </c>
      <c r="F63" s="9">
        <v>22.4071814967973</v>
      </c>
      <c r="G63" s="9">
        <v>21.688476127402488</v>
      </c>
      <c r="H63" s="9">
        <v>20.61853520312409</v>
      </c>
      <c r="I63" s="9">
        <v>21.874181083309281</v>
      </c>
      <c r="J63" s="9">
        <v>36.458443378713994</v>
      </c>
      <c r="K63" s="9">
        <v>33.967745188104175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33" x14ac:dyDescent="0.25">
      <c r="B64" s="1" t="s">
        <v>3</v>
      </c>
      <c r="C64" s="2">
        <v>21.6</v>
      </c>
      <c r="D64" s="2">
        <v>22.2</v>
      </c>
      <c r="E64" s="2">
        <v>22.8</v>
      </c>
      <c r="F64" s="2">
        <v>23.5</v>
      </c>
      <c r="G64" s="2">
        <v>24.2</v>
      </c>
      <c r="H64" s="9">
        <v>25</v>
      </c>
      <c r="I64" s="2">
        <v>25.7</v>
      </c>
      <c r="J64" s="2">
        <v>34.799999999999997</v>
      </c>
      <c r="K64" s="2">
        <v>36.299999999999997</v>
      </c>
      <c r="L64" s="2">
        <f>28.3+9.5</f>
        <v>37.799999999999997</v>
      </c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x14ac:dyDescent="0.25">
      <c r="B65" s="1" t="s">
        <v>4</v>
      </c>
      <c r="C65" s="3"/>
      <c r="D65" s="3"/>
      <c r="E65" s="3"/>
      <c r="F65" s="3"/>
      <c r="G65" s="3"/>
      <c r="H65" s="2">
        <v>1.2E-2</v>
      </c>
      <c r="I65" s="2">
        <v>1.2E-2</v>
      </c>
      <c r="J65" s="2">
        <v>1.2E-2</v>
      </c>
      <c r="K65" s="2">
        <v>1.2E-2</v>
      </c>
      <c r="L65" s="2">
        <v>1.2E-2</v>
      </c>
      <c r="M65" s="2">
        <v>1.2E-2</v>
      </c>
      <c r="N65" s="2">
        <v>1.2E-2</v>
      </c>
      <c r="O65" s="2">
        <v>1.2E-2</v>
      </c>
      <c r="P65" s="2">
        <v>1.2E-2</v>
      </c>
      <c r="Q65" s="2">
        <v>1.2E-2</v>
      </c>
      <c r="R65" s="3"/>
      <c r="S65" s="3"/>
      <c r="T65" s="3"/>
      <c r="U65" s="3"/>
      <c r="V65" s="3"/>
    </row>
    <row r="66" spans="2:22" x14ac:dyDescent="0.25">
      <c r="B66" s="1" t="s">
        <v>5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4">
        <v>39.310663073043102</v>
      </c>
      <c r="N66" s="4">
        <v>38.552130312212086</v>
      </c>
      <c r="O66" s="4">
        <v>37.90087553718211</v>
      </c>
      <c r="P66" s="4">
        <v>36.881950835071692</v>
      </c>
      <c r="Q66" s="4">
        <v>36.414440720085238</v>
      </c>
      <c r="R66" s="4">
        <v>36.025924158441846</v>
      </c>
      <c r="S66" s="4">
        <v>35.708827728979649</v>
      </c>
      <c r="T66" s="4">
        <v>35.45633895620071</v>
      </c>
      <c r="U66" s="4">
        <v>35.262330312017276</v>
      </c>
      <c r="V66" s="4">
        <v>35.117766853668002</v>
      </c>
    </row>
    <row r="67" spans="2:22" x14ac:dyDescent="0.25">
      <c r="B67" s="1" t="s">
        <v>6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4">
        <v>1.0258461330978478E-3</v>
      </c>
      <c r="N67" s="4">
        <v>1.515707993083301E-3</v>
      </c>
      <c r="O67" s="4">
        <v>2.1258845850077122E-3</v>
      </c>
      <c r="P67" s="4">
        <v>2.3138760462969054E-3</v>
      </c>
      <c r="Q67" s="4">
        <v>2.5195627575041067E-3</v>
      </c>
      <c r="R67" s="4">
        <v>2.7447436999546034E-3</v>
      </c>
      <c r="S67" s="4">
        <v>2.991378833549118E-3</v>
      </c>
      <c r="T67" s="4">
        <v>3.2616154220398846E-3</v>
      </c>
      <c r="U67" s="4">
        <v>3.5578334128191329E-3</v>
      </c>
      <c r="V67" s="4">
        <v>3.5872230129740295E-4</v>
      </c>
    </row>
    <row r="68" spans="2:22" x14ac:dyDescent="0.25">
      <c r="B68" s="1" t="s">
        <v>7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5">
        <v>57.313438943894937</v>
      </c>
      <c r="N68" s="5">
        <v>59.319747819190297</v>
      </c>
      <c r="O68" s="5">
        <v>61.943868384151223</v>
      </c>
      <c r="P68" s="5">
        <v>65.047398071367667</v>
      </c>
      <c r="Q68" s="5">
        <v>68.359733717414329</v>
      </c>
      <c r="R68" s="5">
        <v>71.539038118051224</v>
      </c>
      <c r="S68" s="5">
        <v>74.33467143279843</v>
      </c>
      <c r="T68" s="5">
        <v>76.778739834310699</v>
      </c>
      <c r="U68" s="5">
        <v>78.824123888019983</v>
      </c>
      <c r="V68" s="5">
        <v>80.616562620228038</v>
      </c>
    </row>
    <row r="70" spans="2:22" x14ac:dyDescent="0.25">
      <c r="B70" s="10" t="s">
        <v>14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2:22" x14ac:dyDescent="0.25">
      <c r="B71" s="1" t="s">
        <v>1</v>
      </c>
      <c r="C71" s="2">
        <v>2015</v>
      </c>
      <c r="D71" s="2">
        <v>2016</v>
      </c>
      <c r="E71" s="2">
        <v>2017</v>
      </c>
      <c r="F71" s="2">
        <v>2018</v>
      </c>
      <c r="G71" s="2">
        <v>2019</v>
      </c>
      <c r="H71" s="2">
        <v>2020</v>
      </c>
      <c r="I71" s="2">
        <v>2021</v>
      </c>
      <c r="J71" s="2">
        <v>2022</v>
      </c>
      <c r="K71" s="2">
        <v>2023</v>
      </c>
      <c r="L71" s="2">
        <v>2024</v>
      </c>
      <c r="M71" s="2">
        <v>2025</v>
      </c>
      <c r="N71" s="2">
        <v>2026</v>
      </c>
      <c r="O71" s="2">
        <v>2027</v>
      </c>
      <c r="P71" s="2">
        <v>2028</v>
      </c>
      <c r="Q71" s="2">
        <v>2029</v>
      </c>
      <c r="R71" s="2">
        <v>2030</v>
      </c>
      <c r="S71" s="2">
        <v>2031</v>
      </c>
      <c r="T71" s="2">
        <v>2032</v>
      </c>
      <c r="U71" s="2">
        <v>2033</v>
      </c>
      <c r="V71" s="2">
        <v>2034</v>
      </c>
    </row>
    <row r="72" spans="2:22" x14ac:dyDescent="0.25">
      <c r="B72" s="1" t="s">
        <v>2</v>
      </c>
      <c r="C72" s="9">
        <v>48.573947256771959</v>
      </c>
      <c r="D72" s="9">
        <v>40.110033484496427</v>
      </c>
      <c r="E72" s="9">
        <v>47.724542544937677</v>
      </c>
      <c r="F72" s="9">
        <v>63.470610701283739</v>
      </c>
      <c r="G72" s="9">
        <v>32.483211982307544</v>
      </c>
      <c r="H72" s="9">
        <v>30.672678143767026</v>
      </c>
      <c r="I72" s="9">
        <v>17.709523869191372</v>
      </c>
      <c r="J72" s="9">
        <v>16.865575377115526</v>
      </c>
      <c r="K72" s="9">
        <v>49.949869179446829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x14ac:dyDescent="0.25">
      <c r="B73" s="1" t="s">
        <v>3</v>
      </c>
      <c r="C73" s="2">
        <v>19.600000000000001</v>
      </c>
      <c r="D73" s="2">
        <v>23.4</v>
      </c>
      <c r="E73" s="2">
        <v>24.7</v>
      </c>
      <c r="F73" s="9">
        <v>26</v>
      </c>
      <c r="G73" s="2">
        <v>27.3</v>
      </c>
      <c r="H73" s="2">
        <v>28.7</v>
      </c>
      <c r="I73" s="2">
        <v>30.1</v>
      </c>
      <c r="J73" s="2">
        <v>34.6</v>
      </c>
      <c r="K73" s="2">
        <v>36.300000000000004</v>
      </c>
      <c r="L73" s="2">
        <f>34.7+3.4</f>
        <v>38.1</v>
      </c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x14ac:dyDescent="0.25">
      <c r="B74" s="1" t="s">
        <v>4</v>
      </c>
      <c r="C74" s="3"/>
      <c r="D74" s="3"/>
      <c r="E74" s="3"/>
      <c r="F74" s="3"/>
      <c r="G74" s="3"/>
      <c r="H74" s="2">
        <v>9.0999999999999998E-2</v>
      </c>
      <c r="I74" s="2">
        <v>9.0999999999999998E-2</v>
      </c>
      <c r="J74" s="2">
        <v>9.0999999999999998E-2</v>
      </c>
      <c r="K74" s="2">
        <v>9.0999999999999998E-2</v>
      </c>
      <c r="L74" s="2">
        <v>9.0999999999999998E-2</v>
      </c>
      <c r="M74" s="2">
        <v>9.0999999999999998E-2</v>
      </c>
      <c r="N74" s="2">
        <v>9.0999999999999998E-2</v>
      </c>
      <c r="O74" s="2">
        <v>9.0999999999999998E-2</v>
      </c>
      <c r="P74" s="2">
        <v>9.0999999999999998E-2</v>
      </c>
      <c r="Q74" s="2">
        <v>9.0999999999999998E-2</v>
      </c>
      <c r="R74" s="3"/>
      <c r="S74" s="3"/>
      <c r="T74" s="3"/>
      <c r="U74" s="3"/>
      <c r="V74" s="3"/>
    </row>
    <row r="75" spans="2:22" x14ac:dyDescent="0.25">
      <c r="B75" s="1" t="s">
        <v>5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4">
        <v>48.397917063677362</v>
      </c>
      <c r="N75" s="4">
        <v>49.129463582052288</v>
      </c>
      <c r="O75" s="4">
        <v>49.873344206906033</v>
      </c>
      <c r="P75" s="4">
        <v>50.602910444971492</v>
      </c>
      <c r="Q75" s="4">
        <v>51.372401347710571</v>
      </c>
      <c r="R75" s="4">
        <v>52.154905702312639</v>
      </c>
      <c r="S75" s="4">
        <v>52.950659621100918</v>
      </c>
      <c r="T75" s="4">
        <v>53.759903708158355</v>
      </c>
      <c r="U75" s="4">
        <v>54.582883143651152</v>
      </c>
      <c r="V75" s="4">
        <v>55.419847709528462</v>
      </c>
    </row>
    <row r="76" spans="2:22" x14ac:dyDescent="0.25">
      <c r="B76" s="1" t="s">
        <v>6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4">
        <v>0.15381406367736783</v>
      </c>
      <c r="N76" s="4">
        <v>0.15291955205228924</v>
      </c>
      <c r="O76" s="4">
        <v>0.15203473660603906</v>
      </c>
      <c r="P76" s="4">
        <v>0.12428787996849304</v>
      </c>
      <c r="Q76" s="4">
        <v>0.12369055705754042</v>
      </c>
      <c r="R76" s="4">
        <v>0.1230997637530757</v>
      </c>
      <c r="S76" s="4">
        <v>0.12251542235576525</v>
      </c>
      <c r="T76" s="4">
        <v>0.12193746260973723</v>
      </c>
      <c r="U76" s="4">
        <v>0.12136581873472974</v>
      </c>
      <c r="V76" s="4">
        <v>0.12080036611230621</v>
      </c>
    </row>
    <row r="77" spans="2:22" x14ac:dyDescent="0.25">
      <c r="B77" s="1" t="s">
        <v>7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5">
        <v>73.190146989032314</v>
      </c>
      <c r="N77" s="5">
        <v>74.332588253385424</v>
      </c>
      <c r="O77" s="5">
        <v>75.749130410599975</v>
      </c>
      <c r="P77" s="5">
        <v>78.067921114327262</v>
      </c>
      <c r="Q77" s="5">
        <v>80.513209808377155</v>
      </c>
      <c r="R77" s="5">
        <v>82.975486246882085</v>
      </c>
      <c r="S77" s="5">
        <v>85.208153248452618</v>
      </c>
      <c r="T77" s="5">
        <v>87.041524262191217</v>
      </c>
      <c r="U77" s="5">
        <v>88.369867520856744</v>
      </c>
      <c r="V77" s="5">
        <v>89.183451992221293</v>
      </c>
    </row>
    <row r="79" spans="2:22" x14ac:dyDescent="0.25">
      <c r="B79" s="10" t="s">
        <v>15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2:22" x14ac:dyDescent="0.25">
      <c r="B80" s="1" t="s">
        <v>1</v>
      </c>
      <c r="C80" s="2">
        <v>2015</v>
      </c>
      <c r="D80" s="2">
        <v>2016</v>
      </c>
      <c r="E80" s="2">
        <v>2017</v>
      </c>
      <c r="F80" s="2">
        <v>2018</v>
      </c>
      <c r="G80" s="2">
        <v>2019</v>
      </c>
      <c r="H80" s="2">
        <v>2020</v>
      </c>
      <c r="I80" s="2">
        <v>2021</v>
      </c>
      <c r="J80" s="2">
        <v>2022</v>
      </c>
      <c r="K80" s="2">
        <v>2023</v>
      </c>
      <c r="L80" s="2">
        <v>2024</v>
      </c>
      <c r="M80" s="2">
        <v>2025</v>
      </c>
      <c r="N80" s="2">
        <v>2026</v>
      </c>
      <c r="O80" s="2">
        <v>2027</v>
      </c>
      <c r="P80" s="2">
        <v>2028</v>
      </c>
      <c r="Q80" s="2">
        <v>2029</v>
      </c>
      <c r="R80" s="2">
        <v>2030</v>
      </c>
      <c r="S80" s="2">
        <v>2031</v>
      </c>
      <c r="T80" s="2">
        <v>2032</v>
      </c>
      <c r="U80" s="2">
        <v>2033</v>
      </c>
      <c r="V80" s="2">
        <v>2034</v>
      </c>
    </row>
    <row r="81" spans="2:34" x14ac:dyDescent="0.25">
      <c r="B81" s="1" t="s">
        <v>2</v>
      </c>
      <c r="C81" s="9">
        <f>C63+C72</f>
        <v>156.2345885317855</v>
      </c>
      <c r="D81" s="9">
        <f t="shared" ref="D81:K81" si="12">D63+D72</f>
        <v>62.571478212562482</v>
      </c>
      <c r="E81" s="9">
        <f t="shared" si="12"/>
        <v>71.354959261340596</v>
      </c>
      <c r="F81" s="9">
        <f t="shared" si="12"/>
        <v>85.877792198081039</v>
      </c>
      <c r="G81" s="9">
        <f t="shared" si="12"/>
        <v>54.171688109710033</v>
      </c>
      <c r="H81" s="9">
        <f t="shared" si="12"/>
        <v>51.291213346891112</v>
      </c>
      <c r="I81" s="9">
        <f t="shared" si="12"/>
        <v>39.583704952500653</v>
      </c>
      <c r="J81" s="9">
        <f t="shared" si="12"/>
        <v>53.32401875582952</v>
      </c>
      <c r="K81" s="9">
        <f t="shared" si="12"/>
        <v>83.91761436755101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34" x14ac:dyDescent="0.25">
      <c r="B82" s="1" t="s">
        <v>3</v>
      </c>
      <c r="C82" s="2">
        <f>C64+C73</f>
        <v>41.2</v>
      </c>
      <c r="D82" s="2">
        <f t="shared" ref="D82:L82" si="13">D64+D73</f>
        <v>45.599999999999994</v>
      </c>
      <c r="E82" s="2">
        <f t="shared" si="13"/>
        <v>47.5</v>
      </c>
      <c r="F82" s="2">
        <f t="shared" si="13"/>
        <v>49.5</v>
      </c>
      <c r="G82" s="2">
        <f t="shared" si="13"/>
        <v>51.5</v>
      </c>
      <c r="H82" s="2">
        <f t="shared" si="13"/>
        <v>53.7</v>
      </c>
      <c r="I82" s="2">
        <f t="shared" si="13"/>
        <v>55.8</v>
      </c>
      <c r="J82" s="2">
        <f t="shared" si="13"/>
        <v>69.400000000000006</v>
      </c>
      <c r="K82" s="2">
        <f t="shared" si="13"/>
        <v>72.599999999999994</v>
      </c>
      <c r="L82" s="2">
        <f t="shared" si="13"/>
        <v>75.900000000000006</v>
      </c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34" x14ac:dyDescent="0.25">
      <c r="B83" s="1" t="s">
        <v>4</v>
      </c>
      <c r="C83" s="3"/>
      <c r="D83" s="3"/>
      <c r="E83" s="3"/>
      <c r="F83" s="3"/>
      <c r="G83" s="3"/>
      <c r="H83" s="2">
        <f>H65+H74</f>
        <v>0.10299999999999999</v>
      </c>
      <c r="I83" s="2">
        <f t="shared" ref="I83:Q83" si="14">I65+I74</f>
        <v>0.10299999999999999</v>
      </c>
      <c r="J83" s="2">
        <f t="shared" si="14"/>
        <v>0.10299999999999999</v>
      </c>
      <c r="K83" s="2">
        <f t="shared" si="14"/>
        <v>0.10299999999999999</v>
      </c>
      <c r="L83" s="2">
        <f t="shared" si="14"/>
        <v>0.10299999999999999</v>
      </c>
      <c r="M83" s="2">
        <f t="shared" si="14"/>
        <v>0.10299999999999999</v>
      </c>
      <c r="N83" s="2">
        <f t="shared" si="14"/>
        <v>0.10299999999999999</v>
      </c>
      <c r="O83" s="2">
        <f t="shared" si="14"/>
        <v>0.10299999999999999</v>
      </c>
      <c r="P83" s="2">
        <f t="shared" si="14"/>
        <v>0.10299999999999999</v>
      </c>
      <c r="Q83" s="2">
        <f t="shared" si="14"/>
        <v>0.10299999999999999</v>
      </c>
      <c r="R83" s="3"/>
      <c r="S83" s="3"/>
      <c r="T83" s="3"/>
      <c r="U83" s="3"/>
      <c r="V83" s="3"/>
    </row>
    <row r="84" spans="2:34" x14ac:dyDescent="0.25">
      <c r="B84" s="1" t="s">
        <v>5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4">
        <f>M66+M75</f>
        <v>87.708580136720457</v>
      </c>
      <c r="N84" s="4">
        <f t="shared" ref="N84:V84" si="15">N66+N75</f>
        <v>87.681593894264381</v>
      </c>
      <c r="O84" s="4">
        <f t="shared" si="15"/>
        <v>87.774219744088143</v>
      </c>
      <c r="P84" s="4">
        <f t="shared" si="15"/>
        <v>87.484861280043191</v>
      </c>
      <c r="Q84" s="4">
        <f t="shared" si="15"/>
        <v>87.786842067795817</v>
      </c>
      <c r="R84" s="4">
        <f t="shared" si="15"/>
        <v>88.180829860754486</v>
      </c>
      <c r="S84" s="4">
        <f t="shared" si="15"/>
        <v>88.659487350080568</v>
      </c>
      <c r="T84" s="4">
        <f t="shared" si="15"/>
        <v>89.216242664359072</v>
      </c>
      <c r="U84" s="4">
        <f t="shared" si="15"/>
        <v>89.845213455668429</v>
      </c>
      <c r="V84" s="4">
        <f t="shared" si="15"/>
        <v>90.537614563196456</v>
      </c>
      <c r="Y84" s="6"/>
      <c r="Z84" s="6"/>
      <c r="AA84" s="6"/>
      <c r="AB84" s="6"/>
      <c r="AC84" s="6"/>
      <c r="AD84" s="6"/>
      <c r="AE84" s="6"/>
      <c r="AF84" s="6"/>
      <c r="AG84" s="6"/>
      <c r="AH84" s="6"/>
    </row>
    <row r="85" spans="2:34" x14ac:dyDescent="0.25">
      <c r="B85" s="1" t="s">
        <v>6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4">
        <f>M67+M76</f>
        <v>0.15483990981046566</v>
      </c>
      <c r="N85" s="4">
        <f t="shared" ref="N85:V85" si="16">N67+N76</f>
        <v>0.15443526004537253</v>
      </c>
      <c r="O85" s="4">
        <f t="shared" si="16"/>
        <v>0.15416062119104676</v>
      </c>
      <c r="P85" s="4">
        <f t="shared" si="16"/>
        <v>0.12660175601478996</v>
      </c>
      <c r="Q85" s="4">
        <f t="shared" si="16"/>
        <v>0.12621011981504454</v>
      </c>
      <c r="R85" s="4">
        <f t="shared" si="16"/>
        <v>0.1258445074530303</v>
      </c>
      <c r="S85" s="4">
        <f t="shared" si="16"/>
        <v>0.12550680118931437</v>
      </c>
      <c r="T85" s="4">
        <f t="shared" si="16"/>
        <v>0.1251990780317771</v>
      </c>
      <c r="U85" s="4">
        <f t="shared" si="16"/>
        <v>0.12492365214754887</v>
      </c>
      <c r="V85" s="4">
        <f t="shared" si="16"/>
        <v>0.12115908841360362</v>
      </c>
      <c r="Y85" s="6"/>
      <c r="Z85" s="6"/>
      <c r="AA85" s="6"/>
      <c r="AB85" s="6"/>
      <c r="AC85" s="6"/>
      <c r="AD85" s="6"/>
      <c r="AE85" s="6"/>
      <c r="AF85" s="6"/>
      <c r="AG85" s="6"/>
      <c r="AH85" s="6"/>
    </row>
    <row r="86" spans="2:34" x14ac:dyDescent="0.25">
      <c r="B86" s="1" t="s">
        <v>7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5">
        <f>M68+M77</f>
        <v>130.50358593292725</v>
      </c>
      <c r="N86" s="5">
        <f t="shared" ref="N86:V86" si="17">N68+N77</f>
        <v>133.65233607257574</v>
      </c>
      <c r="O86" s="5">
        <f t="shared" si="17"/>
        <v>137.69299879475119</v>
      </c>
      <c r="P86" s="5">
        <f t="shared" si="17"/>
        <v>143.11531918569494</v>
      </c>
      <c r="Q86" s="5">
        <f t="shared" si="17"/>
        <v>148.87294352579147</v>
      </c>
      <c r="R86" s="5">
        <f t="shared" si="17"/>
        <v>154.51452436493332</v>
      </c>
      <c r="S86" s="5">
        <f t="shared" si="17"/>
        <v>159.54282468125103</v>
      </c>
      <c r="T86" s="5">
        <f t="shared" si="17"/>
        <v>163.82026409650192</v>
      </c>
      <c r="U86" s="5">
        <f t="shared" si="17"/>
        <v>167.19399140887674</v>
      </c>
      <c r="V86" s="5">
        <f t="shared" si="17"/>
        <v>169.80001461244933</v>
      </c>
      <c r="Y86" s="6"/>
      <c r="Z86" s="6"/>
      <c r="AA86" s="6"/>
      <c r="AB86" s="6"/>
      <c r="AC86" s="6"/>
      <c r="AD86" s="6"/>
      <c r="AE86" s="6"/>
      <c r="AF86" s="6"/>
      <c r="AG86" s="6"/>
      <c r="AH86" s="6"/>
    </row>
    <row r="88" spans="2:34" x14ac:dyDescent="0.25">
      <c r="B88" t="s">
        <v>16</v>
      </c>
    </row>
  </sheetData>
  <mergeCells count="9">
    <mergeCell ref="B61:V61"/>
    <mergeCell ref="B70:V70"/>
    <mergeCell ref="B79:V79"/>
    <mergeCell ref="B7:V7"/>
    <mergeCell ref="B16:V16"/>
    <mergeCell ref="B25:V25"/>
    <mergeCell ref="B34:V34"/>
    <mergeCell ref="B43:V43"/>
    <mergeCell ref="B52:V5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260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MB xmlns="DE3A60C6-23E8-46CF-A8AF-7ED30677CCEE" xsi:nil="true"/>
    <Sequence_x0020_Number xmlns="DE3A60C6-23E8-46CF-A8AF-7ED30677CCEE" xsi:nil="true"/>
    <SRCH_DrSiteId xmlns="8b86ae58-4ff9-4300-8876-bb89783e485c" xsi:nil="true"/>
    <Pgs xmlns="DE3A60C6-23E8-46CF-A8AF-7ED30677CC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8E1B9E39505946A672E20193D5E1AE" ma:contentTypeVersion="" ma:contentTypeDescription="Create a new document." ma:contentTypeScope="" ma:versionID="411bdbc803101304beb9c4f6f5c1240b">
  <xsd:schema xmlns:xsd="http://www.w3.org/2001/XMLSchema" xmlns:xs="http://www.w3.org/2001/XMLSchema" xmlns:p="http://schemas.microsoft.com/office/2006/metadata/properties" xmlns:ns2="c85253b9-0a55-49a1-98ad-b5b6252d7079" xmlns:ns3="DE3A60C6-23E8-46CF-A8AF-7ED30677CCEE" xmlns:ns4="8b86ae58-4ff9-4300-8876-bb89783e485c" xmlns:ns5="d45cdb80-29a5-403f-961d-5d96f3e310b8" targetNamespace="http://schemas.microsoft.com/office/2006/metadata/properties" ma:root="true" ma:fieldsID="d7ae9fce6d1b8ee75e4d87690af4d093" ns2:_="" ns3:_="" ns4:_="" ns5:_="">
    <xsd:import namespace="c85253b9-0a55-49a1-98ad-b5b6252d7079"/>
    <xsd:import namespace="DE3A60C6-23E8-46CF-A8AF-7ED30677CCEE"/>
    <xsd:import namespace="8b86ae58-4ff9-4300-8876-bb89783e485c"/>
    <xsd:import namespace="d45cdb80-29a5-403f-961d-5d96f3e310b8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A60C6-23E8-46CF-A8AF-7ED30677CCEE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cdb80-29a5-403f-961d-5d96f3e31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D37A16-96B9-471F-B01A-5C29158EF438}">
  <ds:schemaRefs>
    <ds:schemaRef ds:uri="http://schemas.microsoft.com/office/2006/metadata/properties"/>
    <ds:schemaRef ds:uri="http://schemas.microsoft.com/office/2006/documentManagement/types"/>
    <ds:schemaRef ds:uri="c85253b9-0a55-49a1-98ad-b5b6252d7079"/>
    <ds:schemaRef ds:uri="http://purl.org/dc/terms/"/>
    <ds:schemaRef ds:uri="8b86ae58-4ff9-4300-8876-bb89783e485c"/>
    <ds:schemaRef ds:uri="DE3A60C6-23E8-46CF-A8AF-7ED30677CCEE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45cdb80-29a5-403f-961d-5d96f3e310b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20EEB7D-F0D6-4771-970C-23B1FA53C4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B371B8-16D4-4605-9E4D-A28CE4E5BB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DE3A60C6-23E8-46CF-A8AF-7ED30677CCEE"/>
    <ds:schemaRef ds:uri="8b86ae58-4ff9-4300-8876-bb89783e485c"/>
    <ds:schemaRef ds:uri="d45cdb80-29a5-403f-961d-5d96f3e31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ROG 85c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2024-06-04T18:50:23Z</dcterms:created>
  <dcterms:modified xsi:type="dcterms:W3CDTF">2024-06-12T15:25:45Z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0x010100748E1B9E39505946A672E20193D5E1AE</vt:lpwstr>
  </property>
</Properties>
</file>