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filterPrivacy="1" defaultThemeVersion="166925"/>
  <xr:revisionPtr revIDLastSave="0" documentId="13_ncr:1_{EFEE4E91-0AD7-4B4C-AC8E-3CE3027C6630}" xr6:coauthVersionLast="47" xr6:coauthVersionMax="47" xr10:uidLastSave="{00000000-0000-0000-0000-000000000000}"/>
  <bookViews>
    <workbookView xWindow="900" yWindow="345" windowWidth="27420" windowHeight="14175" tabRatio="695" firstSheet="2" activeTab="9" xr2:uid="{695463BF-DB31-46B4-8421-929087B9FE7C}"/>
  </bookViews>
  <sheets>
    <sheet name="JF Sheet 1 (2024 TYSP)" sheetId="1" r:id="rId1"/>
    <sheet name="JF Sheet 1 (2023 TYSP)" sheetId="11" r:id="rId2"/>
    <sheet name="Sheet 2" sheetId="2" r:id="rId3"/>
    <sheet name="Bill Calcs =&gt;" sheetId="9" r:id="rId4"/>
    <sheet name="Bill Impacts (2024 TYSP)" sheetId="3" r:id="rId5"/>
    <sheet name="Bill Impacts (2023 TYSP)" sheetId="10" r:id="rId6"/>
    <sheet name="Support =&gt;" sheetId="7" r:id="rId7"/>
    <sheet name="2024 TYSP" sheetId="4" r:id="rId8"/>
    <sheet name="2023 TYSP" sheetId="5" r:id="rId9"/>
    <sheet name="Page 4 C-1 Calculation Factors" sheetId="6" r:id="rId10"/>
  </sheets>
  <definedNames>
    <definedName name="\0" localSheetId="9">#REF!</definedName>
    <definedName name="\0">#REF!</definedName>
    <definedName name="\A" localSheetId="9">#REF!</definedName>
    <definedName name="\A">#REF!</definedName>
    <definedName name="\B" localSheetId="9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K">#REF!</definedName>
    <definedName name="\l">#REF!</definedName>
    <definedName name="\m">#REF!</definedName>
    <definedName name="\o">#REF!</definedName>
    <definedName name="\P">#REF!</definedName>
    <definedName name="\q">#REF!</definedName>
    <definedName name="\s">#REF!</definedName>
    <definedName name="\t">#REF!</definedName>
    <definedName name="\W">#REF!</definedName>
    <definedName name="\y">#REF!</definedName>
    <definedName name="\Z">#REF!</definedName>
    <definedName name="___________n4" localSheetId="9" hidden="1">{"EXCELHLP.HLP!1802";5;10;5;10;13;13;13;8;5;5;10;14;13;13;13;13;5;10;14;13;5;10;1;2;24}</definedName>
    <definedName name="___________n4" hidden="1">{"EXCELHLP.HLP!1802";5;10;5;10;13;13;13;8;5;5;10;14;13;13;13;13;5;10;14;13;5;10;1;2;24}</definedName>
    <definedName name="__________n4" localSheetId="9" hidden="1">{"EXCELHLP.HLP!1802";5;10;5;10;13;13;13;8;5;5;10;14;13;13;13;13;5;10;14;13;5;10;1;2;24}</definedName>
    <definedName name="__________n4" hidden="1">{"EXCELHLP.HLP!1802";5;10;5;10;13;13;13;8;5;5;10;14;13;13;13;13;5;10;14;13;5;10;1;2;24}</definedName>
    <definedName name="_________n4" localSheetId="9" hidden="1">{"EXCELHLP.HLP!1802";5;10;5;10;13;13;13;8;5;5;10;14;13;13;13;13;5;10;14;13;5;10;1;2;24}</definedName>
    <definedName name="_________n4" hidden="1">{"EXCELHLP.HLP!1802";5;10;5;10;13;13;13;8;5;5;10;14;13;13;13;13;5;10;14;13;5;10;1;2;24}</definedName>
    <definedName name="________C44">#REF!</definedName>
    <definedName name="________n4" localSheetId="9" hidden="1">{"EXCELHLP.HLP!1802";5;10;5;10;13;13;13;8;5;5;10;14;13;13;13;13;5;10;14;13;5;10;1;2;24}</definedName>
    <definedName name="________n4" hidden="1">{"EXCELHLP.HLP!1802";5;10;5;10;13;13;13;8;5;5;10;14;13;13;13;13;5;10;14;13;5;10;1;2;24}</definedName>
    <definedName name="_______C44">#REF!</definedName>
    <definedName name="_______DOC1">#REF!</definedName>
    <definedName name="_______DOC2">#REF!</definedName>
    <definedName name="_______ESY12">#REF!</definedName>
    <definedName name="_______INP5">#REF!</definedName>
    <definedName name="_______n4" localSheetId="9" hidden="1">{"EXCELHLP.HLP!1802";5;10;5;10;13;13;13;8;5;5;10;14;13;13;13;13;5;10;14;13;5;10;1;2;24}</definedName>
    <definedName name="_______n4" hidden="1">{"EXCELHLP.HLP!1802";5;10;5;10;13;13;13;8;5;5;10;14;13;13;13;13;5;10;14;13;5;10;1;2;24}</definedName>
    <definedName name="_______PG1">#N/A</definedName>
    <definedName name="_______PG2">#N/A</definedName>
    <definedName name="_______PG3">#N/A</definedName>
    <definedName name="_______SCH1">#REF!</definedName>
    <definedName name="_______SCH2">#REF!</definedName>
    <definedName name="______C44">#REF!</definedName>
    <definedName name="______DOC1">#REF!</definedName>
    <definedName name="______DOC2">#REF!</definedName>
    <definedName name="______ESY12">#REF!</definedName>
    <definedName name="______INP5">#REF!</definedName>
    <definedName name="______n4" localSheetId="9" hidden="1">{"EXCELHLP.HLP!1802";5;10;5;10;13;13;13;8;5;5;10;14;13;13;13;13;5;10;14;13;5;10;1;2;24}</definedName>
    <definedName name="______n4" hidden="1">{"EXCELHLP.HLP!1802";5;10;5;10;13;13;13;8;5;5;10;14;13;13;13;13;5;10;14;13;5;10;1;2;24}</definedName>
    <definedName name="______PG1">#N/A</definedName>
    <definedName name="______PG2">#N/A</definedName>
    <definedName name="______PG3">#N/A</definedName>
    <definedName name="______PP8">#REF!</definedName>
    <definedName name="______PP9">#REF!</definedName>
    <definedName name="______SCH1">#REF!</definedName>
    <definedName name="______SCH2">#REF!</definedName>
    <definedName name="______WN1">#REF!</definedName>
    <definedName name="______WN2">#REF!</definedName>
    <definedName name="_____C44">#REF!</definedName>
    <definedName name="_____DOC1">#REF!</definedName>
    <definedName name="_____DOC2">#REF!</definedName>
    <definedName name="_____ESY12">#REF!</definedName>
    <definedName name="_____INP5">#REF!</definedName>
    <definedName name="_____n4" localSheetId="9" hidden="1">{"EXCELHLP.HLP!1802";5;10;5;10;13;13;13;8;5;5;10;14;13;13;13;13;5;10;14;13;5;10;1;2;24}</definedName>
    <definedName name="_____n4" hidden="1">{"EXCELHLP.HLP!1802";5;10;5;10;13;13;13;8;5;5;10;14;13;13;13;13;5;10;14;13;5;10;1;2;24}</definedName>
    <definedName name="_____PG1">#N/A</definedName>
    <definedName name="_____PG2">#N/A</definedName>
    <definedName name="_____PG3">#N/A</definedName>
    <definedName name="_____PP8">#REF!</definedName>
    <definedName name="_____PP9">#REF!</definedName>
    <definedName name="_____SCH1">#REF!</definedName>
    <definedName name="_____SCH2">#REF!</definedName>
    <definedName name="_____WN1">#REF!</definedName>
    <definedName name="_____WN2">#REF!</definedName>
    <definedName name="____C44">#REF!</definedName>
    <definedName name="____DOC1">#REF!</definedName>
    <definedName name="____DOC2">#REF!</definedName>
    <definedName name="____ESY12">#REF!</definedName>
    <definedName name="____INP5">#REF!</definedName>
    <definedName name="____n4" localSheetId="9" hidden="1">{"EXCELHLP.HLP!1802";5;10;5;10;13;13;13;8;5;5;10;14;13;13;13;13;5;10;14;13;5;10;1;2;24}</definedName>
    <definedName name="____n4" hidden="1">{"EXCELHLP.HLP!1802";5;10;5;10;13;13;13;8;5;5;10;14;13;13;13;13;5;10;14;13;5;10;1;2;24}</definedName>
    <definedName name="____PG1">#N/A</definedName>
    <definedName name="____PG2">#N/A</definedName>
    <definedName name="____PG3">#N/A</definedName>
    <definedName name="____PP8">#REF!</definedName>
    <definedName name="____PP9">#REF!</definedName>
    <definedName name="____SCH1">#REF!</definedName>
    <definedName name="____SCH2">#REF!</definedName>
    <definedName name="____WN1">#REF!</definedName>
    <definedName name="____WN2">#REF!</definedName>
    <definedName name="___C44">#REF!</definedName>
    <definedName name="___DAT1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#REF!</definedName>
    <definedName name="___DOC1">#REF!</definedName>
    <definedName name="___DOC2">#REF!</definedName>
    <definedName name="___ESY12">#REF!</definedName>
    <definedName name="___INP5">#REF!</definedName>
    <definedName name="___n4" localSheetId="9" hidden="1">{"EXCELHLP.HLP!1802";5;10;5;10;13;13;13;8;5;5;10;14;13;13;13;13;5;10;14;13;5;10;1;2;24}</definedName>
    <definedName name="___n4" hidden="1">{"EXCELHLP.HLP!1802";5;10;5;10;13;13;13;8;5;5;10;14;13;13;13;13;5;10;14;13;5;10;1;2;24}</definedName>
    <definedName name="___PG1">#N/A</definedName>
    <definedName name="___PG2">#N/A</definedName>
    <definedName name="___PG3">#N/A</definedName>
    <definedName name="___PP8">#REF!</definedName>
    <definedName name="___PP9">#REF!</definedName>
    <definedName name="___SCH1">#REF!</definedName>
    <definedName name="___SCH2">#REF!</definedName>
    <definedName name="___WN1">#REF!</definedName>
    <definedName name="___WN2">#REF!</definedName>
    <definedName name="__C44">#REF!</definedName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16">#REF!</definedName>
    <definedName name="__DAT17">#REF!</definedName>
    <definedName name="__DAT18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DOC1">#REF!</definedName>
    <definedName name="__DOC2">#REF!</definedName>
    <definedName name="__ESY12">#REF!</definedName>
    <definedName name="__FDS_HYPERLINK_TOGGLE_STATE__" hidden="1">"ON"</definedName>
    <definedName name="__INP1">#REF!</definedName>
    <definedName name="__INP2">#REF!</definedName>
    <definedName name="__INP5">#REF!</definedName>
    <definedName name="__IntlFixup" hidden="1">TRUE</definedName>
    <definedName name="__n4" localSheetId="9" hidden="1">{"EXCELHLP.HLP!1802";5;10;5;10;13;13;13;8;5;5;10;14;13;13;13;13;5;10;14;13;5;10;1;2;24}</definedName>
    <definedName name="__n4" hidden="1">{"EXCELHLP.HLP!1802";5;10;5;10;13;13;13;8;5;5;10;14;13;13;13;13;5;10;14;13;5;10;1;2;24}</definedName>
    <definedName name="__PG1">#N/A</definedName>
    <definedName name="__PG2">#N/A</definedName>
    <definedName name="__PG3">#N/A</definedName>
    <definedName name="__PP8">#REF!</definedName>
    <definedName name="__PP9">#REF!</definedName>
    <definedName name="__SCH1">#REF!</definedName>
    <definedName name="__SCH2">#REF!</definedName>
    <definedName name="__VNT86">#REF!</definedName>
    <definedName name="__WN1">#REF!</definedName>
    <definedName name="__WN2">#REF!</definedName>
    <definedName name="_10B_9A">#REF!</definedName>
    <definedName name="_10C_38B">#REF!</definedName>
    <definedName name="_10C_56">#REF!</definedName>
    <definedName name="_10D_1">#REF!</definedName>
    <definedName name="_10PG_1">#REF!</definedName>
    <definedName name="_11C_56">#REF!</definedName>
    <definedName name="_11C_58">#REF!</definedName>
    <definedName name="_11PG_1">#REF!</definedName>
    <definedName name="_12C_58">#REF!</definedName>
    <definedName name="_12C_9">#REF!</definedName>
    <definedName name="_12MOS">#REF!</definedName>
    <definedName name="_12MOSA">#REF!</definedName>
    <definedName name="_13B_9B">#REF!</definedName>
    <definedName name="_13C_9">#REF!</definedName>
    <definedName name="_14C_12">#REF!</definedName>
    <definedName name="_14D_1">#REF!</definedName>
    <definedName name="_15PG_1">#REF!</definedName>
    <definedName name="_16C_2">#REF!</definedName>
    <definedName name="_16PG_1">#REF!</definedName>
    <definedName name="_17C_38A">#REF!</definedName>
    <definedName name="_18C_38B">#REF!</definedName>
    <definedName name="_1990">#REF!</definedName>
    <definedName name="_1990C">#REF!</definedName>
    <definedName name="_1991">#REF!</definedName>
    <definedName name="_199112C">#REF!</definedName>
    <definedName name="_199112M0">#REF!</definedName>
    <definedName name="_1991C">#REF!</definedName>
    <definedName name="_19C_56">#REF!</definedName>
    <definedName name="_1B_6">#REF!</definedName>
    <definedName name="_1B_7_2OF3">#REF!</definedName>
    <definedName name="_1C_12">#REF!</definedName>
    <definedName name="_1D_1">#REF!</definedName>
    <definedName name="_21C_58">#REF!</definedName>
    <definedName name="_25C_9">#REF!</definedName>
    <definedName name="_28D_1">#REF!</definedName>
    <definedName name="_2B_6">#REF!</definedName>
    <definedName name="_2B_7_1OF3">#REF!</definedName>
    <definedName name="_2B_7_3OF3">#REF!</definedName>
    <definedName name="_2C_12">#REF!</definedName>
    <definedName name="_2C_38B">#REF!</definedName>
    <definedName name="_2PG_1">#REF!</definedName>
    <definedName name="_31PG_1">#REF!</definedName>
    <definedName name="_3B_6">#REF!</definedName>
    <definedName name="_3B_7_2OF3">#REF!</definedName>
    <definedName name="_3B_9A">#REF!</definedName>
    <definedName name="_3C_19">#REF!</definedName>
    <definedName name="_3C_38B">#REF!</definedName>
    <definedName name="_3C_56">#REF!</definedName>
    <definedName name="_4B_7_3OF3">#REF!</definedName>
    <definedName name="_4B_9B">#REF!</definedName>
    <definedName name="_4C_12">#REF!</definedName>
    <definedName name="_4C_2">#REF!</definedName>
    <definedName name="_4C_56">#REF!</definedName>
    <definedName name="_5B_7_1OF3">#REF!</definedName>
    <definedName name="_5B_9A">#REF!</definedName>
    <definedName name="_5C_12" localSheetId="9">#REF!</definedName>
    <definedName name="_5C_12">#REF!</definedName>
    <definedName name="_5C_38B">#REF!</definedName>
    <definedName name="_6B_7_2OF3">#REF!</definedName>
    <definedName name="_6B_9B">#REF!</definedName>
    <definedName name="_6C_19">#REF!</definedName>
    <definedName name="_6C_38B" localSheetId="9">#REF!</definedName>
    <definedName name="_6C_38B">#REF!</definedName>
    <definedName name="_6C_56">#REF!</definedName>
    <definedName name="_7B_7_3OF3">#REF!</definedName>
    <definedName name="_7C_12">#REF!</definedName>
    <definedName name="_7C_2">#REF!</definedName>
    <definedName name="_7C_38B">#REF!</definedName>
    <definedName name="_7C_56" localSheetId="9">#REF!</definedName>
    <definedName name="_7C_56">#REF!</definedName>
    <definedName name="_7C_58">#REF!</definedName>
    <definedName name="_8C_2">#REF!</definedName>
    <definedName name="_8C_56">#REF!</definedName>
    <definedName name="_8C_9">#REF!</definedName>
    <definedName name="_8D_1">#REF!</definedName>
    <definedName name="_90THOUS">#REF!</definedName>
    <definedName name="_90WHOLE">#REF!</definedName>
    <definedName name="_91THOUS">#REF!</definedName>
    <definedName name="_91WHOLE">#REF!</definedName>
    <definedName name="_9C_38A">#REF!</definedName>
    <definedName name="_9C_38B">#REF!</definedName>
    <definedName name="_9C_9">#REF!</definedName>
    <definedName name="_9D_1">#REF!</definedName>
    <definedName name="_9PG_1">#REF!</definedName>
    <definedName name="_ATPRegress_Dlg_Results" localSheetId="9" hidden="1">{2;#N/A;"R13C16:R17C16";#N/A;"R13C14:R17C15";FALSE;FALSE;FALSE;95;#N/A;#N/A;"R13C19";#N/A;FALSE;FALSE;FALSE;FALSE;#N/A;"";#N/A;FALSE;"";"";#N/A;#N/A;#N/A}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Results_1" localSheetId="9" hidden="1">{2;#N/A;"R13C16:R17C16";#N/A;"R13C14:R17C15";FALSE;FALSE;FALSE;95;#N/A;#N/A;"R13C19";#N/A;FALSE;FALSE;FALSE;FALSE;#N/A;"";#N/A;FALSE;"";"";#N/A;#N/A;#N/A}</definedName>
    <definedName name="_ATPRegress_Dlg_Results_1" hidden="1">{2;#N/A;"R13C16:R17C16";#N/A;"R13C14:R17C15";FALSE;FALSE;FALSE;95;#N/A;#N/A;"R13C19";#N/A;FALSE;FALSE;FALSE;FALSE;#N/A;"";#N/A;FALSE;"";"";#N/A;#N/A;#N/A}</definedName>
    <definedName name="_ATPRegress_Dlg_Types" localSheetId="9" hidden="1">{"EXCELHLP.HLP!1802";5;10;5;10;13;13;13;8;5;5;10;14;13;13;13;13;5;10;14;13;5;10;1;2;24}</definedName>
    <definedName name="_ATPRegress_Dlg_Types" hidden="1">{"EXCELHLP.HLP!1802";5;10;5;10;13;13;13;8;5;5;10;14;13;13;13;13;5;10;14;13;5;10;1;2;24}</definedName>
    <definedName name="_ATPRegress_Dlg_Types_1" localSheetId="9" hidden="1">{"EXCELHLP.HLP!1802";5;10;5;10;13;13;13;8;5;5;10;14;13;13;13;13;5;10;14;13;5;10;1;2;24}</definedName>
    <definedName name="_ATPRegress_Dlg_Types_1" hidden="1">{"EXCELHLP.HLP!1802";5;10;5;10;13;13;13;8;5;5;10;14;13;13;13;13;5;10;14;13;5;10;1;2;24}</definedName>
    <definedName name="_ATPRegress_Range1" hidden="1">#REF!</definedName>
    <definedName name="_ATPRegress_Range2" hidden="1">#REF!</definedName>
    <definedName name="_ATPRegress_Range3" hidden="1">#REF!</definedName>
    <definedName name="_ATPRegress_Range4" hidden="1">"="</definedName>
    <definedName name="_ATPRegress_Range5" hidden="1">"="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B">#REF!</definedName>
    <definedName name="_C44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22">#REF!</definedName>
    <definedName name="_DAT23">#REF!</definedName>
    <definedName name="_DAT24">#REF!</definedName>
    <definedName name="_DAT25">#REF!</definedName>
    <definedName name="_DAT26">#REF!</definedName>
    <definedName name="_DAT27">#REF!</definedName>
    <definedName name="_DAT28">#REF!</definedName>
    <definedName name="_DAT29">#REF!</definedName>
    <definedName name="_DAT3">#REF!</definedName>
    <definedName name="_DAT30">#REF!</definedName>
    <definedName name="_DAT31">#REF!</definedName>
    <definedName name="_DAT32">#REF!</definedName>
    <definedName name="_DAT33">#REF!</definedName>
    <definedName name="_DAT34">#REF!</definedName>
    <definedName name="_DAT35">#REF!</definedName>
    <definedName name="_DAT36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Dist_Values" hidden="1">#REF!</definedName>
    <definedName name="_DOC1">#REF!</definedName>
    <definedName name="_DOC2">#REF!</definedName>
    <definedName name="_ESY12">#REF!</definedName>
    <definedName name="_Fill" hidden="1">#REF!</definedName>
    <definedName name="_hpe1">#REF!</definedName>
    <definedName name="_hpe2">#REF!</definedName>
    <definedName name="_hwp1">#REF!</definedName>
    <definedName name="_hwp2">#REF!</definedName>
    <definedName name="_INP1">#REF!</definedName>
    <definedName name="_INP2">#REF!</definedName>
    <definedName name="_INP5">#REF!</definedName>
    <definedName name="_Key1" hidden="1">#REF!</definedName>
    <definedName name="_key2" hidden="1">#REF!</definedName>
    <definedName name="_mm2001">#REF!</definedName>
    <definedName name="_mm2002">#REF!</definedName>
    <definedName name="_mm2003">#REF!</definedName>
    <definedName name="_mm2004">#REF!</definedName>
    <definedName name="_mm2005">#REF!</definedName>
    <definedName name="_n4" localSheetId="9" hidden="1">{"EXCELHLP.HLP!1802";5;10;5;10;13;13;13;8;5;5;10;14;13;13;13;13;5;10;14;13;5;10;1;2;24}</definedName>
    <definedName name="_n4" hidden="1">{"EXCELHLP.HLP!1802";5;10;5;10;13;13;13;8;5;5;10;14;13;13;13;13;5;10;14;13;5;10;1;2;24}</definedName>
    <definedName name="_n4_1" localSheetId="9" hidden="1">{"EXCELHLP.HLP!1802";5;10;5;10;13;13;13;8;5;5;10;14;13;13;13;13;5;10;14;13;5;10;1;2;24}</definedName>
    <definedName name="_n4_1" hidden="1">{"EXCELHLP.HLP!1802";5;10;5;10;13;13;13;8;5;5;10;14;13;13;13;13;5;10;14;13;5;10;1;2;24}</definedName>
    <definedName name="_Order1" hidden="1">255</definedName>
    <definedName name="_Order2" hidden="1">255</definedName>
    <definedName name="_Own10">#REF!</definedName>
    <definedName name="_Own11">#REF!</definedName>
    <definedName name="_Own4">#REF!</definedName>
    <definedName name="_Own5">#REF!</definedName>
    <definedName name="_Own6">#REF!</definedName>
    <definedName name="_Own8">#REF!</definedName>
    <definedName name="_p">#REF!</definedName>
    <definedName name="_PG1">#N/A</definedName>
    <definedName name="_PG2">#N/A</definedName>
    <definedName name="_PG3">#N/A</definedName>
    <definedName name="_PP8">#REF!</definedName>
    <definedName name="_PP9">#REF!</definedName>
    <definedName name="_SCH1">#REF!</definedName>
    <definedName name="_SCH2">#REF!</definedName>
    <definedName name="_Sort" hidden="1">#REF!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VNT86">#REF!</definedName>
    <definedName name="_W">#REF!</definedName>
    <definedName name="_WN1">#REF!</definedName>
    <definedName name="_WN2">#REF!</definedName>
    <definedName name="a" localSheetId="9" hidden="1">{"Martin Oct94_Mar95",#N/A,FALSE,"Martin Oct94 - Mar95"}</definedName>
    <definedName name="a" hidden="1">{"Martin Oct94_Mar95",#N/A,FALSE,"Martin Oct94 - Mar95"}</definedName>
    <definedName name="A_">#REF!</definedName>
    <definedName name="A_1">#REF!</definedName>
    <definedName name="A_1A_2">#REF!</definedName>
    <definedName name="A_1A_3">#REF!</definedName>
    <definedName name="A_1A_4">#REF!</definedName>
    <definedName name="A_1A_5">#REF!</definedName>
    <definedName name="A6_" localSheetId="9">#REF!</definedName>
    <definedName name="A6_">#REF!</definedName>
    <definedName name="A6_OS" localSheetId="9">#REF!</definedName>
    <definedName name="A6_OS">#REF!</definedName>
    <definedName name="A6_PTD_DATA" localSheetId="9">#REF!</definedName>
    <definedName name="A6_PTD_DATA">#REF!</definedName>
    <definedName name="A6a" localSheetId="9">#REF!</definedName>
    <definedName name="A6a">#REF!</definedName>
    <definedName name="A6a_C" localSheetId="9">#REF!</definedName>
    <definedName name="A6a_C">#REF!</definedName>
    <definedName name="A8_">#REF!</definedName>
    <definedName name="A9_" localSheetId="9">#REF!</definedName>
    <definedName name="A9_">#REF!</definedName>
    <definedName name="A9_PTD_DATA" localSheetId="9">#REF!</definedName>
    <definedName name="A9_PTD_DATA">#REF!</definedName>
    <definedName name="A9Worksheet" localSheetId="9">#REF!</definedName>
    <definedName name="A9Worksheet">#REF!</definedName>
    <definedName name="aa" localSheetId="9" hidden="1">{"Martin Oct94_Mar95",#N/A,FALSE,"Martin Oct94 - Mar95"}</definedName>
    <definedName name="aa" hidden="1">{"Martin Oct94_Mar95",#N/A,FALSE,"Martin Oct94 - Mar95"}</definedName>
    <definedName name="aaa" localSheetId="9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aaa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aaaa" localSheetId="9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aaaa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abc" localSheetId="9" hidden="1">{#N/A,#N/A,TRUE,"TOTAL DISTRIBUTION";#N/A,#N/A,TRUE,"SOUTH";#N/A,#N/A,TRUE,"NORTHEAST";#N/A,#N/A,TRUE,"WEST"}</definedName>
    <definedName name="abc" hidden="1">{#N/A,#N/A,TRUE,"TOTAL DISTRIBUTION";#N/A,#N/A,TRUE,"SOUTH";#N/A,#N/A,TRUE,"NORTHEAST";#N/A,#N/A,TRUE,"WEST"}</definedName>
    <definedName name="abcd" localSheetId="9" hidden="1">{#N/A,#N/A,TRUE,"TOTAL DSBN";#N/A,#N/A,TRUE,"WEST";#N/A,#N/A,TRUE,"SOUTH";#N/A,#N/A,TRUE,"NORTHEAST"}</definedName>
    <definedName name="abcd" hidden="1">{#N/A,#N/A,TRUE,"TOTAL DSBN";#N/A,#N/A,TRUE,"WEST";#N/A,#N/A,TRUE,"SOUTH";#N/A,#N/A,TRUE,"NORTHEAST"}</definedName>
    <definedName name="abd">#REF!</definedName>
    <definedName name="abit">0.000000001</definedName>
    <definedName name="ACCNT">#REF!</definedName>
    <definedName name="ACCOUNTS">#REF!</definedName>
    <definedName name="acct_desc" localSheetId="9">#REF!</definedName>
    <definedName name="acct_desc">#REF!</definedName>
    <definedName name="ACE">#REF!</definedName>
    <definedName name="ACGDIST">#REF!</definedName>
    <definedName name="ACTUALS">#REF!</definedName>
    <definedName name="ADDCOST">#REF!</definedName>
    <definedName name="ALANDCO">#REF!</definedName>
    <definedName name="ALL" localSheetId="9">#REF!</definedName>
    <definedName name="ALL">#REF!</definedName>
    <definedName name="alloc1">#REF!</definedName>
    <definedName name="alloc2">#REF!</definedName>
    <definedName name="ALTADJ">#REF!</definedName>
    <definedName name="AMOUNT">#REF!</definedName>
    <definedName name="AMT">#REF!</definedName>
    <definedName name="ANALYSIS_OF_BREAKDOWN_OF_OS_SALE_BYACCOUNTS">#REF!</definedName>
    <definedName name="ANNUAL">#REF!</definedName>
    <definedName name="anscount" hidden="1">1</definedName>
    <definedName name="Application">#REF!</definedName>
    <definedName name="apr">#REF!</definedName>
    <definedName name="april">#REF!</definedName>
    <definedName name="AS2DocOpenMode" hidden="1">"AS2DocumentEdit"</definedName>
    <definedName name="asd" localSheetId="9" hidden="1">{2;#N/A;"R13C16:R17C16";#N/A;"R13C14:R17C15";FALSE;FALSE;FALSE;95;#N/A;#N/A;"R13C19";#N/A;FALSE;FALSE;FALSE;FALSE;#N/A;"";#N/A;FALSE;"";"";#N/A;#N/A;#N/A}</definedName>
    <definedName name="asd" hidden="1">{2;#N/A;"R13C16:R17C16";#N/A;"R13C14:R17C15";FALSE;FALSE;FALSE;95;#N/A;#N/A;"R13C19";#N/A;FALSE;FALSE;FALSE;FALSE;#N/A;"";#N/A;FALSE;"";"";#N/A;#N/A;#N/A}</definedName>
    <definedName name="asdfas">#REF!</definedName>
    <definedName name="aserf" localSheetId="9" hidden="1">{"Summary Schedule",#N/A,FALSE,"Sheet1";"Divisional Support",#N/A,FALSE,"Sheet2";"Corporate Support",#N/A,FALSE,"Sheet3"}</definedName>
    <definedName name="aserf" hidden="1">{"Summary Schedule",#N/A,FALSE,"Sheet1";"Divisional Support",#N/A,FALSE,"Sheet2";"Corporate Support",#N/A,FALSE,"Sheet3"}</definedName>
    <definedName name="aserf_1" localSheetId="9" hidden="1">{"Summary Schedule",#N/A,FALSE,"Sheet1";"Divisional Support",#N/A,FALSE,"Sheet2";"Corporate Support",#N/A,FALSE,"Sheet3"}</definedName>
    <definedName name="aserf_1" hidden="1">{"Summary Schedule",#N/A,FALSE,"Sheet1";"Divisional Support",#N/A,FALSE,"Sheet2";"Corporate Support",#N/A,FALSE,"Sheet3"}</definedName>
    <definedName name="assssss" localSheetId="9" hidden="1">{"Summary Schedule",#N/A,FALSE,"Sheet1";"Divisional Support",#N/A,FALSE,"Sheet2";"Corporate Support",#N/A,FALSE,"Sheet3"}</definedName>
    <definedName name="assssss" hidden="1">{"Summary Schedule",#N/A,FALSE,"Sheet1";"Divisional Support",#N/A,FALSE,"Sheet2";"Corporate Support",#N/A,FALSE,"Sheet3"}</definedName>
    <definedName name="assssss_1" localSheetId="9" hidden="1">{"Summary Schedule",#N/A,FALSE,"Sheet1";"Divisional Support",#N/A,FALSE,"Sheet2";"Corporate Support",#N/A,FALSE,"Sheet3"}</definedName>
    <definedName name="assssss_1" hidden="1">{"Summary Schedule",#N/A,FALSE,"Sheet1";"Divisional Support",#N/A,FALSE,"Sheet2";"Corporate Support",#N/A,FALSE,"Sheet3"}</definedName>
    <definedName name="assumptions">#REF!</definedName>
    <definedName name="assumptions97">#REF!</definedName>
    <definedName name="assumptions98">#REF!</definedName>
    <definedName name="assumptions99">#REF!</definedName>
    <definedName name="ATAX">#REF!</definedName>
    <definedName name="aug">#REF!</definedName>
    <definedName name="avail">#REF!</definedName>
    <definedName name="B">#REF!</definedName>
    <definedName name="B_">#REF!</definedName>
    <definedName name="B_1">#REF!</definedName>
    <definedName name="B_2">#REF!</definedName>
    <definedName name="B_3">#REF!</definedName>
    <definedName name="ba_func">#REF!</definedName>
    <definedName name="baird">#REF!</definedName>
    <definedName name="balancesheet">#REF!</definedName>
    <definedName name="bayatxinc">#REF!</definedName>
    <definedName name="Because" localSheetId="9" hidden="1">{#N/A,#N/A,TRUE,"TOTAL DISTRIBUTION";#N/A,#N/A,TRUE,"SOUTH";#N/A,#N/A,TRUE,"NORTHEAST";#N/A,#N/A,TRUE,"WEST"}</definedName>
    <definedName name="Because" hidden="1">{#N/A,#N/A,TRUE,"TOTAL DISTRIBUTION";#N/A,#N/A,TRUE,"SOUTH";#N/A,#N/A,TRUE,"NORTHEAST";#N/A,#N/A,TRUE,"WEST"}</definedName>
    <definedName name="BEx0017DGUEDPCFJUPUZOOLJCS2B" hidden="1">#REF!</definedName>
    <definedName name="BEx001CNWHJ5RULCSFM36ZCGJ1UH" hidden="1">#REF!</definedName>
    <definedName name="BEx004791UAJIJSN57OT7YBLNP82" hidden="1">#REF!</definedName>
    <definedName name="BEx008P2NVFDLBHL7IZ5WTMVOQ1F" hidden="1">#REF!</definedName>
    <definedName name="BEx009G00IN0JUIAQ4WE9NHTMQE2" hidden="1">#REF!</definedName>
    <definedName name="BEx00DXTY2JDVGWQKV8H7FG4SV30" hidden="1">#REF!</definedName>
    <definedName name="BEx00GHLTYRH5N2S6P78YW1CD30N" hidden="1">#REF!</definedName>
    <definedName name="BEx00JC31DY11L45SEU4B10BIN6W" hidden="1">#REF!</definedName>
    <definedName name="BEx00KZHZBHP3TDV1YMX4B19B95O" hidden="1">#REF!</definedName>
    <definedName name="BEx00MBY8XXUOHIZ4LHXHPD7WYD5" hidden="1">#REF!</definedName>
    <definedName name="BEx01HY6E3GJ66ABU5ABN26V6Q13" hidden="1">#REF!</definedName>
    <definedName name="BEx01PW5YQKEGAR8JDDI5OARYXDF" hidden="1">#REF!</definedName>
    <definedName name="BEx01XJ94SHJ1YQ7ORPW0RQGKI2H" hidden="1">#REF!</definedName>
    <definedName name="BEx02Q08R9G839Q4RFGG9026C7PX" hidden="1">#REF!</definedName>
    <definedName name="BEx02SEL3Z1QWGAHXDPUA9WLTTPS" hidden="1">#REF!</definedName>
    <definedName name="BEx02Y3KJZH5BGDM9QEZ1PVVI114" hidden="1">#REF!</definedName>
    <definedName name="BEx0313GRLLASDTVPW5DHTXHE74M" hidden="1">#REF!</definedName>
    <definedName name="BEx1F0SOZ3H5XUHXD7O01TCR8T6J" hidden="1">#REF!</definedName>
    <definedName name="BEx1F9HL824UCNCVZ2U62J4KZCX8" hidden="1">#REF!</definedName>
    <definedName name="BEx1FEVSJKTI1Q1Z874QZVFSJSVA" hidden="1">#REF!</definedName>
    <definedName name="BEx1FGDRUHHLI1GBHELT4PK0LY4V" hidden="1">#REF!</definedName>
    <definedName name="BEx1FJZ7GKO99IYTP6GGGF7EUL3Z" hidden="1">#REF!</definedName>
    <definedName name="BEx1FZV2CM77TBH1R6YYV9P06KA2" hidden="1">#REF!</definedName>
    <definedName name="BEx1G59AY8195JTUM6P18VXUFJ3E" hidden="1">#REF!</definedName>
    <definedName name="BEx1GUQEWHVOTL5UE4TS6N9I9SVP" hidden="1">#REF!</definedName>
    <definedName name="BEx1GVMRHFXUP6XYYY9NR12PV5TF" hidden="1">#REF!</definedName>
    <definedName name="BEx1H6KIT7BHUH6MDDWC935V9N47" hidden="1">#REF!</definedName>
    <definedName name="BEx1HDGOOJ3SKHYMWUZJ1P0RQZ9N" hidden="1">#REF!</definedName>
    <definedName name="BEx1HDM5ZXSJG6JQEMSFV52PZ10V" hidden="1">#REF!</definedName>
    <definedName name="BEx1HETBBZVN5F43LKOFMC4QB0CR" hidden="1">#REF!</definedName>
    <definedName name="BEx1HGWNWPLNXICOTP90TKQVVE4E" hidden="1">#REF!</definedName>
    <definedName name="BEx1HIPLJZABY0EMUOTZN0EQMDPU" hidden="1">#REF!</definedName>
    <definedName name="BEx1HO94JIRX219MPWMB5E5XZ04X" hidden="1">#REF!</definedName>
    <definedName name="BEx1HQNF6KHM21E3XLW0NMSSEI9S" hidden="1">#REF!</definedName>
    <definedName name="BEx1HSLNWIW4S97ZBYY7I7M5YVH4" hidden="1">#REF!</definedName>
    <definedName name="BEx1I4QKTILCKZUSOJCVZN7SNHL5" hidden="1">#REF!</definedName>
    <definedName name="BEx1IE0ZP7RIFM9FI24S9I6AAJ14" hidden="1">#REF!</definedName>
    <definedName name="BEx1IGQ5B697MNDOE06MVSR0H58E" hidden="1">#REF!</definedName>
    <definedName name="BEx1IKRPW8MLB9Y485M1TL2IT9SH" hidden="1">#REF!</definedName>
    <definedName name="BEx1J0CSSHDJGBJUHVOEMCF2P4DL" hidden="1">#REF!</definedName>
    <definedName name="BEx1J61RRF9LJ3V3R5OY3WJ6VBWR" hidden="1">#REF!</definedName>
    <definedName name="BEx1J7E8VCGLPYU82QXVUG5N3ZAI" hidden="1">#REF!</definedName>
    <definedName name="BEx1JGE2YQWH8S25USOY08XVGO0D" hidden="1">#REF!</definedName>
    <definedName name="BEx1JJJC9T1W7HY4V7HP1S1W4JO1" hidden="1">#REF!</definedName>
    <definedName name="BEx1JKKZSJ7DI4PTFVI9VVFMB1X2" hidden="1">#REF!</definedName>
    <definedName name="BEx1JUBQFRVMASSFK4B3V0AD7YP9" hidden="1">#REF!</definedName>
    <definedName name="BEx1JXBM5W4YRWNQ0P95QQS6JWD6" hidden="1">#REF!</definedName>
    <definedName name="BEx1KGY9QEHZ9QSARMQUTQKRK4UX" hidden="1">#REF!</definedName>
    <definedName name="BEx1KKP1ELIF2UII2FWVGL7M1X7J" hidden="1">#REF!</definedName>
    <definedName name="BEx1KUVWMB0QCWA3RBE4CADFVRIS" hidden="1">#REF!</definedName>
    <definedName name="BEx1L2OG1SDFK2TPXELJ77YP4NI2" hidden="1">#REF!</definedName>
    <definedName name="BEx1L6Q60MWRDJB4L20LK0XPA0Z2" hidden="1">#REF!</definedName>
    <definedName name="BEx1LD63FP2Z4BR9TKSHOZW9KKZ5" hidden="1">#REF!</definedName>
    <definedName name="BEx1LDMB9RW982DUILM2WPT5VWQ3" hidden="1">#REF!</definedName>
    <definedName name="BEx1LRPGDQCOEMW8YT80J1XCDCIV" hidden="1">#REF!</definedName>
    <definedName name="BEx1LRUSJW4JG54X07QWD9R27WV9" hidden="1">#REF!</definedName>
    <definedName name="BEx1M1WBK5T0LP1AK2JYV6W87ID6" hidden="1">#REF!</definedName>
    <definedName name="BEx1M51HHDYGIT8PON7U8ICL2S95" hidden="1">#REF!</definedName>
    <definedName name="BEx1MTRKKVCHOZ0YGID6HZ49LJTO" hidden="1">#REF!</definedName>
    <definedName name="BEx1N3CUJ3UX61X38ZAJVPEN4KMC" hidden="1">#REF!</definedName>
    <definedName name="BEx1NAEHWVVI40ROTNWROZLJD81M" hidden="1">#REF!</definedName>
    <definedName name="BEx1NM34KQTO1LDNSAFD1L82UZFG" hidden="1">#REF!</definedName>
    <definedName name="BEx1NO6TXZVOGCUWCCRTXRXWW0XL" hidden="1">#REF!</definedName>
    <definedName name="BEx1NS8EU5P9FQV3S0WRTXI5L361" hidden="1">#REF!</definedName>
    <definedName name="BEx1NUBX5VUYZFKQH69FN6BTLWCR" hidden="1">#REF!</definedName>
    <definedName name="BEx1NZ4K1L8UON80Y2A4RASKWGNP" hidden="1">#REF!</definedName>
    <definedName name="BEx1OLAZ915OGYWP0QP1QQWDLCRX" hidden="1">#REF!</definedName>
    <definedName name="BEx1OO5ER042IS6IC4TLDI75JNVH" hidden="1">#REF!</definedName>
    <definedName name="BEx1OTE54CBSUT8FWKRALEDCUWN4" hidden="1">#REF!</definedName>
    <definedName name="BEx1OVSMPADTX95QUOX34KZQ8EDY" hidden="1">#REF!</definedName>
    <definedName name="BEx1OX544IO9FQJI7YYQGZCEHB3O" hidden="1">#REF!</definedName>
    <definedName name="BEx1OY6SVEUT2EQ26P7EKEND342G" hidden="1">#REF!</definedName>
    <definedName name="BEx1OYN1LPIPI12O9G6F7QAOS9T4" hidden="1">#REF!</definedName>
    <definedName name="BEx1P1HHKJA799O3YZXQAX6KFH58" hidden="1">#REF!</definedName>
    <definedName name="BEx1P34W467WGPOXPK292QFJIPHJ" hidden="1">#REF!</definedName>
    <definedName name="BEx1P7S1J4TKGVJ43C2Q2R3M9WRB" hidden="1">#REF!</definedName>
    <definedName name="BEx1PA11BLPVZM8RC5BL46WX8YB5" hidden="1">#REF!</definedName>
    <definedName name="BEx1PBZ4BEFIPGMQXT9T8S4PZ2IM" hidden="1">#REF!</definedName>
    <definedName name="BEx1PLF2CFSXBZPVI6CJ534EIJDN" hidden="1">#REF!</definedName>
    <definedName name="BEx1PMWZB2DO6EM9BKLUICZJ65HD" hidden="1">#REF!</definedName>
    <definedName name="BEx1PZCOY3MT63U01AGM91LSUDK6" hidden="1">#REF!</definedName>
    <definedName name="BEx1QA54J2A4I7IBQR19BTY28ZMR" hidden="1">#REF!</definedName>
    <definedName name="BEx1QMQAHG3KQUK59DVM68SWKZIZ" hidden="1">#REF!</definedName>
    <definedName name="BEx1QS4I6EOZNLQE54RT7EXOE8YP" hidden="1">#REF!</definedName>
    <definedName name="BEx1R9YFKJCMSEST8OVCAO5E47FO" hidden="1">#REF!</definedName>
    <definedName name="BEx1RBGC06B3T52OIC0EQ1KGVP1I" hidden="1">#REF!</definedName>
    <definedName name="BEx1RRC7X4NI1CU4EO5XYE2GVARJ" hidden="1">#REF!</definedName>
    <definedName name="BEx1RZA1NCGT832L7EMR7GMF588W" hidden="1">#REF!</definedName>
    <definedName name="BEx1S0XGIPUSZQUCSGWSK10GKW7Y" hidden="1">#REF!</definedName>
    <definedName name="BEx1S5VFNKIXHTTCWSV60UC50EZ8" hidden="1">#REF!</definedName>
    <definedName name="BEx1SK3U02H0RGKEYXW7ZMCEOF3V" hidden="1">#REF!</definedName>
    <definedName name="BEx1SSNEZINBJT29QVS62VS1THT4" hidden="1">#REF!</definedName>
    <definedName name="BEx1SVNCHNANBJIDIQVB8AFK4HAN" hidden="1">#REF!</definedName>
    <definedName name="BEx1TJ0WLS9O7KNSGIPWTYHDYI1D" hidden="1">#REF!</definedName>
    <definedName name="BEx1U15M7LVVFZENH830B2BGWC04" hidden="1">#REF!</definedName>
    <definedName name="BEx1U7WFO8OZKB1EBF4H386JW91L" hidden="1">#REF!</definedName>
    <definedName name="BEx1U87938YR9N6HYI24KVBKLOS3" hidden="1">#REF!</definedName>
    <definedName name="BEx1UESH4KDWHYESQU2IE55RS3LI" hidden="1">#REF!</definedName>
    <definedName name="BEx1UI8N9KTCPSOJ7RDW0T8UEBNP" hidden="1">#REF!</definedName>
    <definedName name="BEx1UML0HHJFHA5TBOYQ24I3RV1W" hidden="1">#REF!</definedName>
    <definedName name="BEx1UUDIQPZ23XQ79GUL0RAWRSCK" hidden="1">#REF!</definedName>
    <definedName name="BEx1V67SEV778NVW68J8W5SND1J7" hidden="1">#REF!</definedName>
    <definedName name="BEx1VIY9SQLRESD11CC4PHYT0XSG" hidden="1">#REF!</definedName>
    <definedName name="BEx1WC67EH10SC38QWX3WEA5KH3A" hidden="1">#REF!</definedName>
    <definedName name="BEx1WGYTKZZIPM1577W5FEYKFH3V" hidden="1">#REF!</definedName>
    <definedName name="BEx1WHPURIV3D3PTJJ359H1OP7ZV" hidden="1">#REF!</definedName>
    <definedName name="BEx1WLGP2O2VDVRJRFGH2I62VAI5" hidden="1">#REF!</definedName>
    <definedName name="BEx1WLWY2CR1WRD694JJSWSDFAIR" hidden="1">#REF!</definedName>
    <definedName name="BEx1WMD1LWPWRIK6GGAJRJAHJM8I" hidden="1">#REF!</definedName>
    <definedName name="BEx1WR0D41MR174LBF3P9E3K0J51" hidden="1">#REF!</definedName>
    <definedName name="BEx1WUB1FAS5PHU33TJ60SUHR618" hidden="1">#REF!</definedName>
    <definedName name="BEx1WX04G0INSPPG9NTNR3DYR6PZ" hidden="1">#REF!</definedName>
    <definedName name="BEx1X3LHU9DPG01VWX2IF65TRATF" hidden="1">#REF!</definedName>
    <definedName name="BEx1XK8AAMO0AH0Z1OUKW30CA7EQ" hidden="1">#REF!</definedName>
    <definedName name="BEx1XL4MZ7C80495GHQRWOBS16PQ" hidden="1">#REF!</definedName>
    <definedName name="BEx1Y2IGS2K95E1M51PEF9KJZ0KB" hidden="1">#REF!</definedName>
    <definedName name="BEx1Y3PKK83X2FN9SAALFHOWKMRQ" hidden="1">#REF!</definedName>
    <definedName name="BEx1YL3DJ7Y4AZ01ERCOGW0FJ26T" hidden="1">#REF!</definedName>
    <definedName name="BEx1Z2RYHSVD1H37817SN93VMURZ" hidden="1">#REF!</definedName>
    <definedName name="BEx3AMAKWI6458B67VKZO56MCNJW" hidden="1">#REF!</definedName>
    <definedName name="BEx3AOOVM42G82TNF53W0EKXLUSI" hidden="1">#REF!</definedName>
    <definedName name="BEx3AZH9W4SUFCAHNDOQ728R9V4L" hidden="1">#REF!</definedName>
    <definedName name="BEx3BNR9ES4KY7Q1DK83KC5NDGL8" hidden="1">#REF!</definedName>
    <definedName name="BEx3BQR5VZXNQ4H949ORM8ESU3B3" hidden="1">#REF!</definedName>
    <definedName name="BEx3BTLL3ASJN134DLEQTQM70VZM" hidden="1">#REF!</definedName>
    <definedName name="BEx3BW5CTV0DJU5AQS3ZQFK2VLF3" hidden="1">#REF!</definedName>
    <definedName name="BEx3BYP0FG369M7G3JEFLMMXAKTS" hidden="1">#REF!</definedName>
    <definedName name="BEx3C2QR0WUD19QSVO8EMIPNQJKH" hidden="1">#REF!</definedName>
    <definedName name="BEx3CCS3VNR1KW2R7DKSQFZ17QW0" hidden="1">#REF!</definedName>
    <definedName name="BEx3CKFCCPZZ6ROLAT5C1DZNIC1U" hidden="1">#REF!</definedName>
    <definedName name="BEx3CO0SVO4WLH0DO43DCHYDTH1P" hidden="1">#REF!</definedName>
    <definedName name="BEx3D9G6QTSPF9UYI4X0XY0VE896" hidden="1">#REF!</definedName>
    <definedName name="BEx3DCQU9PBRXIMLO62KS5RLH447" hidden="1">#REF!</definedName>
    <definedName name="BEx3EF99FD6QNNCNOKDEE67JHTUJ" hidden="1">#REF!</definedName>
    <definedName name="BEx3EHCSERZ2O2OAG8Y95UPG2IY9" hidden="1">#REF!</definedName>
    <definedName name="BEx3EJR3TCJDYS7ZXNDS5N9KTGIK" hidden="1">#REF!</definedName>
    <definedName name="BEx3ELJTTBS6P05CNISMGOJOA60V" hidden="1">#REF!</definedName>
    <definedName name="BEx3EQSLJBDDJRHNX19PBFCKNY2I" hidden="1">#REF!</definedName>
    <definedName name="BEx3EUUAX947Q5N6MY6W0KSNY78Y" hidden="1">#REF!</definedName>
    <definedName name="BEx3FHMD1P5XBCH23ZKIFO6ZTCNB" hidden="1">#REF!</definedName>
    <definedName name="BEx3FI2G3YYIACQHXNXEA15M8ZK5" hidden="1">#REF!</definedName>
    <definedName name="BEx3FJ9MHSLDK8W91GO85FX1GX57" hidden="1">#REF!</definedName>
    <definedName name="BEx3FR251HFU7A33PU01SJUENL2B" hidden="1">#REF!</definedName>
    <definedName name="BEx3FX7EJL47JSLSWP3EOC265WAE" hidden="1">#REF!</definedName>
    <definedName name="BEx3G201R8NLJ6FIHO2QS0SW9QVV" hidden="1">#REF!</definedName>
    <definedName name="BEx3G2LL2II66XY5YCDPG4JE13A3" hidden="1">#REF!</definedName>
    <definedName name="BEx3G2WA0DTYY9D8AGHHOBTPE2B2" hidden="1">#REF!</definedName>
    <definedName name="BEx3GCXR6IAS0B6WJ03GJVH7CO52" hidden="1">#REF!</definedName>
    <definedName name="BEx3GEVV18SEQDI1JGY7EN6D1GT1" hidden="1">#REF!</definedName>
    <definedName name="BEx3GKFH64MKQX61S7DYTZ15JCPY" hidden="1">#REF!</definedName>
    <definedName name="BEx3GMJ1Y6UU02DLRL0QXCEKDA6C" hidden="1">#REF!</definedName>
    <definedName name="BEx3GN4LY0135CBDIN1TU2UEODGF" hidden="1">#REF!</definedName>
    <definedName name="BEx3GPDH2AH4QKT4OOSN563XUHBD" hidden="1">#REF!</definedName>
    <definedName name="BEx3H5UX2GZFZZT657YR76RHW5I6" hidden="1">#REF!</definedName>
    <definedName name="BEx3HMSEFOP6DBM4R97XA6B7NFG6" hidden="1">#REF!</definedName>
    <definedName name="BEx3HWJ5SQSD2CVCQNR183X44FR8" hidden="1">#REF!</definedName>
    <definedName name="BEx3I09YVXO0G4X7KGSA4WGORM35" hidden="1">#REF!</definedName>
    <definedName name="BEx3ICF1GY8HQEBIU9S43PDJ90BX" hidden="1">#REF!</definedName>
    <definedName name="BEx3IYAH2DEBFWO8F94H4MXE3RLY" hidden="1">#REF!</definedName>
    <definedName name="BEx3IZXXSYEW50379N2EAFWO8DZV" hidden="1">#REF!</definedName>
    <definedName name="BEx3J1VZVGTKT4ATPO9O5JCSFTTR" hidden="1">#REF!</definedName>
    <definedName name="BEx3JC2TY7JNAAC3L7QHVPQXLGQ8" hidden="1">#REF!</definedName>
    <definedName name="BEx3JX23SYDIGOGM4Y0CQFBW8ZBV" hidden="1">#REF!</definedName>
    <definedName name="BEx3JXCXCVBZJGV5VEG9MJEI01AL" hidden="1">#REF!</definedName>
    <definedName name="BEx3JYK2N7X59TPJSKYZ77ENY8SS" hidden="1">#REF!</definedName>
    <definedName name="BEx3K4EII7GU1CG0BN7UL15M6J8Z" hidden="1">#REF!</definedName>
    <definedName name="BEx3K4ZXQUQ2KYZF74B84SO48XMW" hidden="1">#REF!</definedName>
    <definedName name="BEx3KEFXUCVNVPH7KSEGAZYX13B5" hidden="1">#REF!</definedName>
    <definedName name="BEx3KFXUAF6YXAA47B7Q6X9B3VGB" hidden="1">#REF!</definedName>
    <definedName name="BEx3KIXQYOGMPK4WJJAVBRX4NR28" hidden="1">#REF!</definedName>
    <definedName name="BEx3KJOMVOSFZVJUL3GKCNP6DQDS" hidden="1">#REF!</definedName>
    <definedName name="BEx3KP2VRBMORK0QEAZUYCXL3DHJ" hidden="1">#REF!</definedName>
    <definedName name="BEx3L4IN3LI4C26SITKTGAH27CDU" hidden="1">#REF!</definedName>
    <definedName name="BEx3L4YQ0J7ZU0M5QM6YIPCEYC9K" hidden="1">#REF!</definedName>
    <definedName name="BEx3L60DJOR7NQN42G7YSAODP1EX" hidden="1">#REF!</definedName>
    <definedName name="BEx3L7D0PI38HWZ7VADU16C9E33D" hidden="1">#REF!</definedName>
    <definedName name="BEx3LM1PR4Y7KINKMTMKR984GX8Q" hidden="1">#REF!</definedName>
    <definedName name="BEx3LPCEZ1C0XEKNCM3YT09JWCUO" hidden="1">#REF!</definedName>
    <definedName name="BEx3M1MR1K1NQD03H74BFWOK4MWQ" hidden="1">#REF!</definedName>
    <definedName name="BEx3M4H77MYUKOOD31H9F80NMVK8" hidden="1">#REF!</definedName>
    <definedName name="BEx3M9VFX329PZWYC4DMZ6P3W9R2" hidden="1">#REF!</definedName>
    <definedName name="BEx3MCQ0VEBV0CZXDS505L38EQ8N" hidden="1">#REF!</definedName>
    <definedName name="BEx3MEYV5LQY0BAL7V3CFAFVOM3T" hidden="1">#REF!</definedName>
    <definedName name="BEx3ML44EJ5QLVJMAFPN6J1V4GPU" hidden="1">#REF!</definedName>
    <definedName name="BEx3MREOFWJQEYMCMBL7ZE06NBN6" hidden="1">#REF!</definedName>
    <definedName name="BEx3NKXF7GYXHBK75UI6MDRUSU0J" hidden="1">#REF!</definedName>
    <definedName name="BEx3NLIZ7PHF2XE59ECZ3MD04ZG1" hidden="1">#REF!</definedName>
    <definedName name="BEx3NMQ4BVC94728AUM7CCX7UHTU" hidden="1">#REF!</definedName>
    <definedName name="BEx3NR2I4OUFP3Z2QZEDU2PIFIDI" hidden="1">#REF!</definedName>
    <definedName name="BEx3O19B8FTTAPVT5DZXQGQXWFR8" hidden="1">#REF!</definedName>
    <definedName name="BEx3O85IKWARA6NCJOLRBRJFMEWW" hidden="1">#REF!</definedName>
    <definedName name="BEx3OJZSCGFRW7SVGBFI0X9DNVMM" hidden="1">#REF!</definedName>
    <definedName name="BEx3ORSBUXAF21MKEY90YJV9AY9A" hidden="1">#REF!</definedName>
    <definedName name="BEx3OV8BH6PYNZT7C246LOAU9SVX" hidden="1">#REF!</definedName>
    <definedName name="BEx3OXRYJZUEY6E72UJU0PHLMYAR" hidden="1">#REF!</definedName>
    <definedName name="BEx3P59TTRSGQY888P5C1O7M2PQT" hidden="1">#REF!</definedName>
    <definedName name="BEx3PDNRRNKD5GOUBUQFXAHIXLD9" hidden="1">#REF!</definedName>
    <definedName name="BEx3PDT8GNPWLLN02IH1XPV90XYK" hidden="1">#REF!</definedName>
    <definedName name="BEx3PKEMDW8KZEP11IL927C5O7I2" hidden="1">#REF!</definedName>
    <definedName name="BEx3PKJZ1Z7L9S6KV8KXVS6B2FX4" hidden="1">#REF!</definedName>
    <definedName name="BEx3PMNG53Z5HY138H99QOMTX8W3" hidden="1">#REF!</definedName>
    <definedName name="BEx3PP1RRSFZ8UC0JC9R91W6LNKW" hidden="1">#REF!</definedName>
    <definedName name="BEx3PVXYZC8WB9ZJE7OCKUXZ46EA" hidden="1">#REF!</definedName>
    <definedName name="BEx3Q0VWPU5EQECK7MQ47TYJ3SWW" hidden="1">#REF!</definedName>
    <definedName name="BEx3Q7BZ9PUXK2RLIOFSIS9AHU1B" hidden="1">#REF!</definedName>
    <definedName name="BEx3Q8J42S9VU6EAN2Y28MR6DF88" hidden="1">#REF!</definedName>
    <definedName name="BEx3QEDFOYFY5NBTININ5W4RLD4Q" hidden="1">#REF!</definedName>
    <definedName name="BEx3QIKJ3U962US1Q564NZDLU8LD" hidden="1">#REF!</definedName>
    <definedName name="BEx3QR9D45DHW50VQ7Y3Q1AXPOB9" hidden="1">#REF!</definedName>
    <definedName name="BEx3QSWT2S5KWG6U2V9711IYDQBM" hidden="1">#REF!</definedName>
    <definedName name="BEx3QVGG7Q2X4HZHJAM35A8T3VR7" hidden="1">#REF!</definedName>
    <definedName name="BEx3R0JUB9YN8PHPPQTAMIT1IHWK" hidden="1">#REF!</definedName>
    <definedName name="BEx3R81NFRO7M81VHVKOBFT0QBIL" hidden="1">#REF!</definedName>
    <definedName name="BEx3RHC2ZD5UFS6QD4OPFCNNMWH1" hidden="1">#REF!</definedName>
    <definedName name="BEx3RQ10QIWBAPHALAA91BUUCM2X" hidden="1">#REF!</definedName>
    <definedName name="BEx3RV4E1WT43SZBUN09RTB8EK1O" hidden="1">#REF!</definedName>
    <definedName name="BEx3RXYU0QLFXSFTM5EB20GD03W5" hidden="1">#REF!</definedName>
    <definedName name="BEx3RYKLC3QQO3XTUN7BEW2AQL98" hidden="1">#REF!</definedName>
    <definedName name="BEx3SICJ45BYT6FHBER86PJT25FC" hidden="1">#REF!</definedName>
    <definedName name="BEx3SMUCMJVGQ2H4EHQI5ZFHEF0P" hidden="1">#REF!</definedName>
    <definedName name="BEx3SN56F03CPDRDA7LZ763V0N4I" hidden="1">#REF!</definedName>
    <definedName name="BEx3SPE6N1ORXPRCDL3JPZD73Z9F" hidden="1">#REF!</definedName>
    <definedName name="BEx3T29ZTULQE0OMSMWUMZDU9ZZ0" hidden="1">#REF!</definedName>
    <definedName name="BEx3T6MJ1QDJ929WMUDVZ0O3UW0Y" hidden="1">#REF!</definedName>
    <definedName name="BEx3TPCSI16OAB2L9M9IULQMQ9J9" hidden="1">#REF!</definedName>
    <definedName name="BEx3U64YUOZ419BAJS2W78UMATAW" hidden="1">#REF!</definedName>
    <definedName name="BEx3U94WCEA5DKMWBEX1GU0LKYG2" hidden="1">#REF!</definedName>
    <definedName name="BEx3U9VZ8SQVYS6ZA038J7AP7ZGW" hidden="1">#REF!</definedName>
    <definedName name="BEx3UIQ5WRJBGNTFCCLOR4N7B1OQ" hidden="1">#REF!</definedName>
    <definedName name="BEx3UJMIX2NUSSWGMSI25A5DM4CH" hidden="1">#REF!</definedName>
    <definedName name="BEx3UKOCOQG7S1YQ436S997K1KWV" hidden="1">#REF!</definedName>
    <definedName name="BEx3UYM19VIXLA0EU7LB9NHA77PB" hidden="1">#REF!</definedName>
    <definedName name="BEx3VML7CG70HPISMVYIUEN3711Q" hidden="1">#REF!</definedName>
    <definedName name="BEx56ZID5H04P9AIYLP1OASFGV56" hidden="1">#REF!</definedName>
    <definedName name="BEx587EYSS57E3PI8DT973HLJM9E" hidden="1">#REF!</definedName>
    <definedName name="BEx587KFQ3VKCOCY1SA5F24PQGUI" hidden="1">#REF!</definedName>
    <definedName name="BEx58O780PQ05NF0Z1SKKRB3N099" hidden="1">#REF!</definedName>
    <definedName name="BEx58XHO7ZULLF2EUD7YIS0MGQJ5" hidden="1">#REF!</definedName>
    <definedName name="BEx58ZW0HAIGIPEX9CVA1PQQTR6X" hidden="1">#REF!</definedName>
    <definedName name="BEx59BA1KH3RG6K1LHL7YS2VB79N" hidden="1">#REF!</definedName>
    <definedName name="BEx59E9WABJP2TN71QAIKK79HPK9" hidden="1">#REF!</definedName>
    <definedName name="BEx59P7MAPNU129ZTC5H3EH892G1" hidden="1">#REF!</definedName>
    <definedName name="BEx5A11WZRQSIE089QE119AOX9ZG" hidden="1">#REF!</definedName>
    <definedName name="BEx5A7CIGCOTHJKHGUBDZG91JGPZ" hidden="1">#REF!</definedName>
    <definedName name="BEx5A8UFLT2SWVSG5COFA9B8P376" hidden="1">#REF!</definedName>
    <definedName name="BEx5AFFTN3IXIBHDKM0FYC4OFL1S" hidden="1">#REF!</definedName>
    <definedName name="BEx5AOFIO8KVRHIZ1RII337AA8ML" hidden="1">#REF!</definedName>
    <definedName name="BEx5APRZ66L5BWHFE8E4YYNEDTI4" hidden="1">#REF!</definedName>
    <definedName name="BEx5AUVDSQ35VO4BD9AKKGBM5S7D" hidden="1">#REF!</definedName>
    <definedName name="BEx5B4RHHX0J1BF2FZKEA0SPP29O" hidden="1">#REF!</definedName>
    <definedName name="BEx5B5YMSWP0OVI5CIQRP5V18D0C" hidden="1">#REF!</definedName>
    <definedName name="BEx5B825RW35M5H0UB2IZGGRS4ER" hidden="1">#REF!</definedName>
    <definedName name="BEx5BAWPMY0TL684WDXX6KKJLRCN" hidden="1">#REF!</definedName>
    <definedName name="BEx5BBI61U4Y65GD0ARMTALPP7SJ" hidden="1">#REF!</definedName>
    <definedName name="BEx5BDR56MEV4IHY6CIH2SVNG1UB" hidden="1">#REF!</definedName>
    <definedName name="BEx5BESZC5H329SKHGJOHZFILYJJ" hidden="1">#REF!</definedName>
    <definedName name="BEx5BHSQ42B50IU1TEQFUXFX9XQD" hidden="1">#REF!</definedName>
    <definedName name="BEx5BKSM4UN4C1DM3EYKM79MRC5K" hidden="1">#REF!</definedName>
    <definedName name="BEx5BNN8NPH9KVOBARB9CDD9WLB6" hidden="1">#REF!</definedName>
    <definedName name="BEx5BYFMZ80TDDN2EZO8CF39AIAC" hidden="1">#REF!</definedName>
    <definedName name="BEx5C2BWFW6SHZBFDEISKGXHZCQW" hidden="1">#REF!</definedName>
    <definedName name="BEx5C49ZFH8TO9ZU55729C3F7XG7" hidden="1">#REF!</definedName>
    <definedName name="BEx5C8GZQK13G60ZM70P63I5OS0L" hidden="1">#REF!</definedName>
    <definedName name="BEx5CAPTVN2NBT3UOMA1UFAL1C2R" hidden="1">#REF!</definedName>
    <definedName name="BEx5CEM3SYF9XP0ZZVE0GEPCLV3F" hidden="1">#REF!</definedName>
    <definedName name="BEx5CFYQ0F1Z6P8SCVJ0I3UPVFE4" hidden="1">#REF!</definedName>
    <definedName name="BEx5CINUDCSDCAJSNNV7XVNU8Q79" hidden="1">#REF!</definedName>
    <definedName name="BEx5CNLUIOYU8EODGA03Z3547I9T" hidden="1">#REF!</definedName>
    <definedName name="BEx5CPEKNSJORIPFQC2E1LTRYY8L" hidden="1">#REF!</definedName>
    <definedName name="BEx5CQ5LCE82CJ1E3XQ4JBMAA37C" hidden="1">#REF!</definedName>
    <definedName name="BEx5CSUOL05D8PAM2TRDA9VRJT1O" hidden="1">#REF!</definedName>
    <definedName name="BEx5CUNFOO4YDFJ22HCMI2QKIGKM" hidden="1">#REF!</definedName>
    <definedName name="BEx5D8L47OF0WHBPFWXGZINZWUBZ" hidden="1">#REF!</definedName>
    <definedName name="BEx5DAJAHQ2SKUPCKSCR3PYML67L" hidden="1">#REF!</definedName>
    <definedName name="BEx5DC18JM1KJCV44PF18E0LNRKA" hidden="1">#REF!</definedName>
    <definedName name="BEx5DJIZBTNS011R9IIG2OQ2L6ZX" hidden="1">#REF!</definedName>
    <definedName name="BEx5E123OLO9WQUOIRIDJ967KAGK" hidden="1">#REF!</definedName>
    <definedName name="BEx5E2UU5NES6W779W2OZTZOB4O7" hidden="1">#REF!</definedName>
    <definedName name="BEx5E4CSE5G83J5K32WENF7BXL82" hidden="1">#REF!</definedName>
    <definedName name="BEx5ELQL9B0VR6UT18KP11DHOTFX" hidden="1">#REF!</definedName>
    <definedName name="BEx5ER4TJTFPN7IB1MNEB1ZFR5M6" hidden="1">#REF!</definedName>
    <definedName name="BEx5F6V72QTCK7O39Y59R0EVM6CW" hidden="1">#REF!</definedName>
    <definedName name="BEx5FGLQVACD5F5YZG4DGSCHCGO2" hidden="1">#REF!</definedName>
    <definedName name="BEx5FLJWHLW3BTZILDPN5NMA449V" hidden="1">#REF!</definedName>
    <definedName name="BEx5FNI2O10YN2SI1NO4X5GP3GTF" hidden="1">#REF!</definedName>
    <definedName name="BEx5FO8YRFSZCG3L608EHIHIHFY4" hidden="1">#REF!</definedName>
    <definedName name="BEx5FQNA6V4CNYSH013K45RI4BCV" hidden="1">#REF!</definedName>
    <definedName name="BEx5FVQPPEU32CPNV9RRQ9MNLLVE" hidden="1">#REF!</definedName>
    <definedName name="BEx5G08KGMG5X2AQKDGPFYG5GH94" hidden="1">#REF!</definedName>
    <definedName name="BEx5G1A8TFN4C4QII35U9DKYNIS8" hidden="1">#REF!</definedName>
    <definedName name="BEx5G1L0QO91KEPDMV1D8OT4BT73" hidden="1">#REF!</definedName>
    <definedName name="BEx5G86DZL1VYUX6KWODAP3WFAWP" hidden="1">#REF!</definedName>
    <definedName name="BEx5G8BV2GIOCM3C7IUFK8L04A6M" hidden="1">#REF!</definedName>
    <definedName name="BEx5GID9MVBUPFFT9M8K8B5MO9NV" hidden="1">#REF!</definedName>
    <definedName name="BEx5GN0EWA9SCQDPQ7NTUQH82QVK" hidden="1">#REF!</definedName>
    <definedName name="BEx5GNBCU4WZ74I0UXFL9ZG2XSGJ" hidden="1">#REF!</definedName>
    <definedName name="BEx5GUCTYC7QCWGWU5BTO7Y7HDZX" hidden="1">#REF!</definedName>
    <definedName name="BEx5GYUPJULJQ624TEESYFG1NFOH" hidden="1">#REF!</definedName>
    <definedName name="BEx5H0NEE0AIN5E2UHJ9J9ISU9N1" hidden="1">#REF!</definedName>
    <definedName name="BEx5H1UJSEUQM2K8QHQXO5THVHSO" hidden="1">#REF!</definedName>
    <definedName name="BEx5HAOT9XWUF7XIFRZZS8B9F5TZ" hidden="1">#REF!</definedName>
    <definedName name="BEx5HE4XRF9BUY04MENWY9CHHN5H" hidden="1">#REF!</definedName>
    <definedName name="BEx5HFHMABAT0H9KKS754X4T304E" hidden="1">#REF!</definedName>
    <definedName name="BEx5HGDZ7MX1S3KNXLRL9WU565V4" hidden="1">#REF!</definedName>
    <definedName name="BEx5HJZ9FAVNZSSBTAYRPZDYM9NU" hidden="1">#REF!</definedName>
    <definedName name="BEx5HZ9JMKHNLFWLVUB1WP5B39BL" hidden="1">#REF!</definedName>
    <definedName name="BEx5I244LQHZTF3XI66J8705R9XX" hidden="1">#REF!</definedName>
    <definedName name="BEx5I8PBP4LIXDGID5BP0THLO0AQ" hidden="1">#REF!</definedName>
    <definedName name="BEx5I8USVUB3JP4S9OXGMZVMOQXR" hidden="1">#REF!</definedName>
    <definedName name="BEx5I9GDQSYIAL65UQNDMNFQCS9Y" hidden="1">#REF!</definedName>
    <definedName name="BEx5IBUPG9AWNW5PK7JGRGEJ4OLM" hidden="1">#REF!</definedName>
    <definedName name="BEx5IC06RVN8BSAEPREVKHKLCJ2L" hidden="1">#REF!</definedName>
    <definedName name="BEx5J0FFP1KS4NGY20AEJI8VREEA" hidden="1">#REF!</definedName>
    <definedName name="BEx5JF3ZXLDIS8VNKDCY7ZI7H1CI" hidden="1">#REF!</definedName>
    <definedName name="BEx5JHCZJ8G6OOOW6EF3GABXKH6F" hidden="1">#REF!</definedName>
    <definedName name="BEx5JJB6W446THXQCRUKD3I7RKLP" hidden="1">#REF!</definedName>
    <definedName name="BEx5JJWTMI37U3RDEJOYLO93RJ6Z" hidden="1">#REF!</definedName>
    <definedName name="BEx5JNCT8Z7XSSPD5EMNAJELCU2V" hidden="1">#REF!</definedName>
    <definedName name="BEx5JQCNT9Y4RM306CHC8IPY3HBZ" hidden="1">#REF!</definedName>
    <definedName name="BEx5K08PYKE6JOKBYIB006TX619P" hidden="1">#REF!</definedName>
    <definedName name="BEx5K51DSERT1TR7B4A29R41W4NX" hidden="1">#REF!</definedName>
    <definedName name="BEx5K934AVZON26XBV721V59GSB5" hidden="1">#REF!</definedName>
    <definedName name="BEx5KYER580I4T7WTLMUN7NLNP5K" hidden="1">#REF!</definedName>
    <definedName name="BEx5LHLB3M6K4ZKY2F42QBZT30ZH" hidden="1">#REF!</definedName>
    <definedName name="BEx5LRMNU3HXIE1BUMDHRU31F7JJ" hidden="1">#REF!</definedName>
    <definedName name="BEx5LSJ1LPUAX3ENSPECWPG4J7D1" hidden="1">#REF!</definedName>
    <definedName name="BEx5LTKQ8RQWJE4BC88OP928893U" hidden="1">#REF!</definedName>
    <definedName name="BEx5MB9BR71LZDG7XXQ2EO58JC5F" hidden="1">#REF!</definedName>
    <definedName name="BEx5MLQZM68YQSKARVWTTPINFQ2C" hidden="1">#REF!</definedName>
    <definedName name="BEx5MVXTKNBXHNWTL43C670E4KXC" hidden="1">#REF!</definedName>
    <definedName name="BEx5N4XI4PWB1W9PMZ4O5R0HWTYD" hidden="1">#REF!</definedName>
    <definedName name="BEx5NA68N6FJFX9UJXK4M14U487F" hidden="1">#REF!</definedName>
    <definedName name="BEx5NIKBG2GDJOYGE3WCXKU7YY51" hidden="1">#REF!</definedName>
    <definedName name="BEx5NV06L5J5IMKGOMGKGJ4PBZCD" hidden="1">#REF!</definedName>
    <definedName name="BEx5NZSSQ6PY99ZX2D7Q9IGOR34W" hidden="1">#REF!</definedName>
    <definedName name="BEx5O3ZUQ2OARA1CDOZ3NC4UE5AA" hidden="1">#REF!</definedName>
    <definedName name="BEx5OAFS0NJ2CB86A02E1JYHMLQ1" hidden="1">#REF!</definedName>
    <definedName name="BEx5OG4RPU8W1ETWDWM234NYYYEN" hidden="1">#REF!</definedName>
    <definedName name="BEx5OP9Y43F99O2IT69MKCCXGL61" hidden="1">#REF!</definedName>
    <definedName name="BEx5P9Y9RDXNUAJ6CZ2LHMM8IM7T" hidden="1">#REF!</definedName>
    <definedName name="BEx5PHWB2C0D5QLP3BZIP3UO7DIZ" hidden="1">#REF!</definedName>
    <definedName name="BEx5PJP02W68K2E46L5C5YBSNU6T" hidden="1">#REF!</definedName>
    <definedName name="BEx5PLCA8DOMAU315YCS5275L2HS" hidden="1">#REF!</definedName>
    <definedName name="BEx5PRXMZ5M65Z732WNNGV564C2J" hidden="1">#REF!</definedName>
    <definedName name="BEx5QPSW4IPLH50WSR87HRER05RF" hidden="1">#REF!</definedName>
    <definedName name="BEx73V0EP8EMNRC3EZJJKKVKWQVB" hidden="1">#REF!</definedName>
    <definedName name="BEx741WJHIJVXUX131SBXTVW8D71" hidden="1">#REF!</definedName>
    <definedName name="BEx74ESIB9Y8KGETIERMKU5PLCQR" hidden="1">#REF!</definedName>
    <definedName name="BEx74Q6H3O7133AWQXWC21MI2UFT" hidden="1">#REF!</definedName>
    <definedName name="BEx74W6BJ8ENO3J25WNM5H5APKA3" hidden="1">#REF!</definedName>
    <definedName name="BEx755GRRD9BL27YHLH5QWIYLWB7" hidden="1">#REF!</definedName>
    <definedName name="BEx759D1D5SXS5ELLZVBI0SXYUNF" hidden="1">#REF!</definedName>
    <definedName name="BEx75GJZSZHUDN6OOAGQYFUDA2LP" hidden="1">#REF!</definedName>
    <definedName name="BEx75HGCCV5K4UCJWYV8EV9AG5YT" hidden="1">#REF!</definedName>
    <definedName name="BEx75PZT8TY5P13U978NVBUXKHT4" hidden="1">#REF!</definedName>
    <definedName name="BEx75T55F7GML8V1DMWL26WRT006" hidden="1">#REF!</definedName>
    <definedName name="BEx75VJGR07JY6UUWURQ4PJ29UKC" hidden="1">#REF!</definedName>
    <definedName name="BEx7741OUGLA0WJQLQRUJSL4DE00" hidden="1">#REF!</definedName>
    <definedName name="BEx774N83DXLJZ54Q42PWIJZ2DN1" hidden="1">#REF!</definedName>
    <definedName name="BEx779QNIY3061ZV9BR462WKEGRW" hidden="1">#REF!</definedName>
    <definedName name="BEx77G19QU9A95CNHE6QMVSQR2T3" hidden="1">#REF!</definedName>
    <definedName name="BEx77P0S3GVMS7BJUL9OWUGJ1B02" hidden="1">#REF!</definedName>
    <definedName name="BEx77QDESURI6WW5582YXSK3A972" hidden="1">#REF!</definedName>
    <definedName name="BEx77VBI9XOPFHKEWU5EHQ9J675Y" hidden="1">#REF!</definedName>
    <definedName name="BEx7809GQOCLHSNH95VOYIX7P1TV" hidden="1">#REF!</definedName>
    <definedName name="BEx780K8XAXUHGVZGZWQ74DK4CI3" hidden="1">#REF!</definedName>
    <definedName name="BEx78226TN58UE0CTY98YEDU0LSL" hidden="1">#REF!</definedName>
    <definedName name="BEx7881ZZBWHRAX6W2GY19J8MGEQ" hidden="1">#REF!</definedName>
    <definedName name="BEx78HHRIWDLHQX2LG0HWFRYEL1T" hidden="1">#REF!</definedName>
    <definedName name="BEx78QMXZ2P1ZB3HJ9O50DWHCMXR" hidden="1">#REF!</definedName>
    <definedName name="BEx78SFO5VR28677DWZEMDN7G86X" hidden="1">#REF!</definedName>
    <definedName name="BEx78SFOYH1Z0ZDTO47W2M60TW6K" hidden="1">#REF!</definedName>
    <definedName name="BEx794VD4T0DTGUN66N0CH4AGZ9V" hidden="1">#REF!</definedName>
    <definedName name="BEx79JK3E6JO8MX4O35A5G8NZCC8" hidden="1">#REF!</definedName>
    <definedName name="BEx79OCP4HQ6XP8EWNGEUDLOZBBS" hidden="1">#REF!</definedName>
    <definedName name="BEx79SEAYKUZB0H4LYBCD6WWJBG2" hidden="1">#REF!</definedName>
    <definedName name="BEx79SJRHTLS9PYM69O9BWW1FMJK" hidden="1">#REF!</definedName>
    <definedName name="BEx79YJJLBELICW9F9FRYSCQ101L" hidden="1">#REF!</definedName>
    <definedName name="BEx79YUC7B0V77FSBGIRCY1BR4VK" hidden="1">#REF!</definedName>
    <definedName name="BEx7A06T3RC2891FUX05G3QPRAUE" hidden="1">#REF!</definedName>
    <definedName name="BEx7A9S3JA1X7FH4CFSQLTZC4691" hidden="1">#REF!</definedName>
    <definedName name="BEx7ABA2C9IWH5VSLVLLLCY62161" hidden="1">#REF!</definedName>
    <definedName name="BEx7AE4LPLX8N85BYB0WCO5S7ZPV" hidden="1">#REF!</definedName>
    <definedName name="BEx7ASD1I654MEDCO6GGWA95PXSC" hidden="1">#REF!</definedName>
    <definedName name="BEx7AVCX9S5RJP3NSZ4QM4E6ERDT" hidden="1">#REF!</definedName>
    <definedName name="BEx7AVYIGP0930MV5JEBWRYCJN68" hidden="1">#REF!</definedName>
    <definedName name="BEx7B1NJPS79AP7NTIJRES3YPWU7" hidden="1">#REF!</definedName>
    <definedName name="BEx7B6LH6917TXOSAAQ6U7HVF018" hidden="1">#REF!</definedName>
    <definedName name="BEx7BPXFZXJ79FQ0E8AQE21PGVHA" hidden="1">#REF!</definedName>
    <definedName name="BEx7C04AM39DQMC1TIX7CFZ2ADHX" hidden="1">#REF!</definedName>
    <definedName name="BEx7C40F0PQURHPI6YQ39NFIR86Z" hidden="1">#REF!</definedName>
    <definedName name="BEx7C93VR7SYRIJS1JO8YZKSFAW9" hidden="1">#REF!</definedName>
    <definedName name="BEx7CCPC6R1KQQZ2JQU6EFI1G0RM" hidden="1">#REF!</definedName>
    <definedName name="BEx7CIJST9GLS2QD383UK7VUDTGL" hidden="1">#REF!</definedName>
    <definedName name="BEx7CO8T2XKC7GHDSYNAWTZ9L7YR" hidden="1">#REF!</definedName>
    <definedName name="BEx7CW1CF00DO8A36UNC2X7K65C2" hidden="1">#REF!</definedName>
    <definedName name="BEx7CW6NFRL2P4XWP0MWHIYA97KF" hidden="1">#REF!</definedName>
    <definedName name="BEx7D5RWKRS4W71J4NZ6ZSFHPKFT" hidden="1">#REF!</definedName>
    <definedName name="BEx7D8H1TPOX1UN17QZYEV7Q58GA" hidden="1">#REF!</definedName>
    <definedName name="BEx7DGF13H2074LRWFZQ45PZ6JPX" hidden="1">#REF!</definedName>
    <definedName name="BEx7DKWUXEDIISSX4GDD4YYT887F" hidden="1">#REF!</definedName>
    <definedName name="BEx7DMUYR2HC26WW7AOB1TULERMB" hidden="1">#REF!</definedName>
    <definedName name="BEx7DVJTRV44IMJIBFXELE67SZ7S" hidden="1">#REF!</definedName>
    <definedName name="BEx7DVUMFCI5INHMVFIJ44RTTSTT" hidden="1">#REF!</definedName>
    <definedName name="BEx7E2QT2U8THYOKBPXONB1B47WH" hidden="1">#REF!</definedName>
    <definedName name="BEx7E5QP7W6UKO74F5Y0VJ741HS5" hidden="1">#REF!</definedName>
    <definedName name="BEx7E6N29HGH3I47AFB2DCS6MVS6" hidden="1">#REF!</definedName>
    <definedName name="BEx7EBA8IYHQKT7IQAOAML660SYA" hidden="1">#REF!</definedName>
    <definedName name="BEx7EI6C8MCRZFEQYUBE5FSUTIHK" hidden="1">#REF!</definedName>
    <definedName name="BEx7EI6DL1Z6UWLFBXAKVGZTKHWJ" hidden="1">#REF!</definedName>
    <definedName name="BEx7EQKHX7GZYOLXRDU534TT4H64" hidden="1">#REF!</definedName>
    <definedName name="BEx7ETV6L1TM7JSXJIGK3FC6RVZW" hidden="1">#REF!</definedName>
    <definedName name="BEx7EWK9GUVV6FXWYIGH0TAI4V2O" hidden="1">#REF!</definedName>
    <definedName name="BEx7EYYLHMBYQTH6I377FCQS7CSX" hidden="1">#REF!</definedName>
    <definedName name="BEx7FCLG1RYI2SNOU1Y2GQZNZSWA" hidden="1">#REF!</definedName>
    <definedName name="BEx7FN32ZGWOAA4TTH79KINTDWR9" hidden="1">#REF!</definedName>
    <definedName name="BEx7G82CKM3NIY1PHNFK28M09PCH" hidden="1">#REF!</definedName>
    <definedName name="BEx7GR3ENYWRXXS5IT0UMEGOLGUH" hidden="1">#REF!</definedName>
    <definedName name="BEx7GSAL6P7TASL8MB63RFST1LJL" hidden="1">#REF!</definedName>
    <definedName name="BEx7H0JD6I5I8WQLLWOYWY5YWPQE" hidden="1">#REF!</definedName>
    <definedName name="BEx7H14XCXH7WEXEY1HVO53A6AGH" hidden="1">#REF!</definedName>
    <definedName name="BEx7HFTIA8AC8BR8HKIN81VE1SGW" hidden="1">#REF!</definedName>
    <definedName name="BEx7HGVBEF4LEIF6RC14N3PSU461" hidden="1">#REF!</definedName>
    <definedName name="BEx7HQ5T9FZ42QWS09UO4DT42Y0R" hidden="1">#REF!</definedName>
    <definedName name="BEx7HRCZE3CVGON1HV07MT5MNDZ3" hidden="1">#REF!</definedName>
    <definedName name="BEx7HWGE2CANG5M17X4C8YNC3N8F" hidden="1">#REF!</definedName>
    <definedName name="BEx7I8FZ96C5JAHXS18ZV0912LZP" hidden="1">#REF!</definedName>
    <definedName name="BEx7IBVYN47SFZIA0K4MDKQZNN9V" hidden="1">#REF!</definedName>
    <definedName name="BEx7IV2IJ5WT7UC0UG7WP0WF2JZI" hidden="1">#REF!</definedName>
    <definedName name="BEx7IXGU74GE5E4S6W4Z13AR092Y" hidden="1">#REF!</definedName>
    <definedName name="BEx7J4YL8Q3BI1MLH16YYQ18IJRD" hidden="1">#REF!</definedName>
    <definedName name="BEx7JH3HGBPI07OHZ5LFYK0UFZQR" hidden="1">#REF!</definedName>
    <definedName name="BEx7JV194190CNM6WWGQ3UBJ3CHH" hidden="1">#REF!</definedName>
    <definedName name="BEx7K7GZ607XQOGB81A1HINBTGOZ" hidden="1">#REF!</definedName>
    <definedName name="BEx7KEYPBDXSNROH8M6CDCBN6B50" hidden="1">#REF!</definedName>
    <definedName name="BEx7KSAS8BZT6H8OQCZ5DNSTMO07" hidden="1">#REF!</definedName>
    <definedName name="BEx7KWHTBD21COXVI4HNEQH0Z3L8" hidden="1">#REF!</definedName>
    <definedName name="BEx7KXUGRMRSUXCM97Z7VRZQ9JH2" hidden="1">#REF!</definedName>
    <definedName name="BEx7L21IQVP1N1TTQLRMANSSLSLE" hidden="1">#REF!</definedName>
    <definedName name="BEx7L5C6U8MP6IZ67BD649WQYJEK" hidden="1">#REF!</definedName>
    <definedName name="BEx7L8HEYEVTATR0OG5JJO647KNI" hidden="1">#REF!</definedName>
    <definedName name="BEx7L8XOV64OMS15ZFURFEUXLMWF" hidden="1">#REF!</definedName>
    <definedName name="BEx7LJVFQACL9F4DRS9YZQ9R2N30" hidden="1">#REF!</definedName>
    <definedName name="BEx7MAUI1JJFDIJGDW4RWY5384LY" hidden="1">#REF!</definedName>
    <definedName name="BEx7MJZO3UKAMJ53UWOJ5ZD4GGMQ" hidden="1">#REF!</definedName>
    <definedName name="BEx7MT4MFNXIVQGAT6D971GZW7CA" hidden="1">#REF!</definedName>
    <definedName name="BEx7NI062THZAM6I8AJWTFJL91CS" hidden="1">#REF!</definedName>
    <definedName name="BEx904S75BPRYMHF0083JF7ES4NG" hidden="1">#REF!</definedName>
    <definedName name="BEx90HDD4RWF7JZGA8GCGG7D63MG" hidden="1">#REF!</definedName>
    <definedName name="BEx90VGH5H09ON2QXYC9WIIEU98T" hidden="1">#REF!</definedName>
    <definedName name="BEx9175B70QXYAU5A8DJPGZQ46L9" hidden="1">#REF!</definedName>
    <definedName name="BEx91AQQRTV87AO27VWHSFZAD4ZR" hidden="1">#REF!</definedName>
    <definedName name="BEx91L8FLL5CWLA2CDHKCOMGVDZN" hidden="1">#REF!</definedName>
    <definedName name="BEx91OTVH9ZDBC3QTORU8RZX4EOC" hidden="1">#REF!</definedName>
    <definedName name="BEx91QH5JRZKQP1GPN2SQMR3CKAG" hidden="1">#REF!</definedName>
    <definedName name="BEx91ROALDNHO7FI4X8L61RH4UJE" hidden="1">#REF!</definedName>
    <definedName name="BEx91TMID71GVYH0U16QM1RV3PX0" hidden="1">#REF!</definedName>
    <definedName name="BEx91VF2D78PAF337E3L2L81K9W2" hidden="1">#REF!</definedName>
    <definedName name="BEx921PNZ46VORG2VRMWREWIC0SE" hidden="1">#REF!</definedName>
    <definedName name="BEx92DPEKL5WM5A3CN8674JI0PR3" hidden="1">#REF!</definedName>
    <definedName name="BEx92ER2RMY93TZK0D9L9T3H0GI5" hidden="1">#REF!</definedName>
    <definedName name="BEx92FI04PJT4LI23KKIHRXWJDTT" hidden="1">#REF!</definedName>
    <definedName name="BEx92HR14HQ9D5JXCSPA4SS4RT62" hidden="1">#REF!</definedName>
    <definedName name="BEx92HWA2D6A5EX9MFG68G0NOMSN" hidden="1">#REF!</definedName>
    <definedName name="BEx92PUBDIXAU1FW5ZAXECMAU0LN" hidden="1">#REF!</definedName>
    <definedName name="BEx92S8MHFFIVRQ2YSHZNQGOFUHD" hidden="1">#REF!</definedName>
    <definedName name="BEx93B9OULL2YGC896XXYAAJSTRK" hidden="1">#REF!</definedName>
    <definedName name="BEx93FRKF99NRT3LH99UTIH7AAYF" hidden="1">#REF!</definedName>
    <definedName name="BEx93M7FSHP50OG34A4W8W8DF12U" hidden="1">#REF!</definedName>
    <definedName name="BEx93OLWY2O3PRA74U41VG5RXT4Q" hidden="1">#REF!</definedName>
    <definedName name="BEx93RWFAF6YJGYUTITVM445C02U" hidden="1">#REF!</definedName>
    <definedName name="BEx93SY9RWG3HUV4YXQKXJH9FH14" hidden="1">#REF!</definedName>
    <definedName name="BEx93TJUX3U0FJDBG6DDSNQ91R5J" hidden="1">#REF!</definedName>
    <definedName name="BEx942UCRHMI4B0US31HO95GSC2X" hidden="1">#REF!</definedName>
    <definedName name="BEx948ZFFQWVIDNG4AZAUGGGEB5U" hidden="1">#REF!</definedName>
    <definedName name="BEx94CKXG92OMURH41SNU6IOHK4J" hidden="1">#REF!</definedName>
    <definedName name="BEx94GXG30CIVB6ZQN3X3IK6BZXQ" hidden="1">#REF!</definedName>
    <definedName name="BEx94HZ5LURYM9ST744ALV6ZCKYP" hidden="1">#REF!</definedName>
    <definedName name="BEx94IQ75E90YUMWJ9N591LR7DQQ" hidden="1">#REF!</definedName>
    <definedName name="BEx94L9TBK45AUQSX1IUZ86U1GPQ" hidden="1">#REF!</definedName>
    <definedName name="BEx94N7W5T3U7UOE97D6OVIBUCXS" hidden="1">#REF!</definedName>
    <definedName name="BEx953PB6S6ECMD8N0JSW0CBG0DA" hidden="1">#REF!</definedName>
    <definedName name="BEx955NIAWX5OLAHMTV6QFUZPR30" hidden="1">#REF!</definedName>
    <definedName name="BEx9581TYVI2M5TT4ISDAJV4W7Z6" hidden="1">#REF!</definedName>
    <definedName name="BEx95NHF4RVUE0YDOAFZEIVBYJXD" hidden="1">#REF!</definedName>
    <definedName name="BEx95QBZMG0E2KQ9BERJ861QLYN3" hidden="1">#REF!</definedName>
    <definedName name="BEx95QHBVDN795UNQJLRXG3RDU49" hidden="1">#REF!</definedName>
    <definedName name="BEx95TBVUWV7L7OMFMZDQEXGVHU6" hidden="1">#REF!</definedName>
    <definedName name="BEx95U89DZZSVO39TGS62CX8G9N4" hidden="1">#REF!</definedName>
    <definedName name="BEx9602K2GHNBUEUVT9ONRQU1GMD" hidden="1">#REF!</definedName>
    <definedName name="BEx962BL3Y4LA53EBYI64ZYMZE8U" hidden="1">#REF!</definedName>
    <definedName name="BEx96KR21O7H9R29TN0S45Y3QPUK" hidden="1">#REF!</definedName>
    <definedName name="BEx96SUFKHHFE8XQ6UUO6ILDOXHO" hidden="1">#REF!</definedName>
    <definedName name="BEx96UN4YWXBDEZ1U1ZUIPP41Z7I" hidden="1">#REF!</definedName>
    <definedName name="BEx970MYCPJ6DQ44TKLOIGZO5LHH" hidden="1">#REF!</definedName>
    <definedName name="BEx978KSD61YJH3S9DGO050R2EHA" hidden="1">#REF!</definedName>
    <definedName name="BEx97H9O1NAKAPK4MX4PKO34ICL5" hidden="1">#REF!</definedName>
    <definedName name="BEx97HVA5F2I0D6ID81KCUDEQOIH" hidden="1">#REF!</definedName>
    <definedName name="BEx97MNUZQ1Z0AO2FL7XQYVNCPR7" hidden="1">#REF!</definedName>
    <definedName name="BEx97NPQBACJVD9K1YXI08RTW9E2" hidden="1">#REF!</definedName>
    <definedName name="BEx97RWQLXS0OORDCN69IGA58CWU" hidden="1">#REF!</definedName>
    <definedName name="BEx97YNGGDFIXHTMGFL2IHAQX9MI" hidden="1">#REF!</definedName>
    <definedName name="BEx981HW73BUZWT14TBTZHC0ZTJ4" hidden="1">#REF!</definedName>
    <definedName name="BEx9871KU0N99P0900EAK69VFYT2" hidden="1">#REF!</definedName>
    <definedName name="BEx98IFKNJFGZFLID1YTRFEG1SXY" hidden="1">#REF!</definedName>
    <definedName name="BEx9915UVD4G7RA3IMLFZ0LG3UA2" hidden="1">#REF!</definedName>
    <definedName name="BEx992CZON8AO7U7V88VN1JBO0MG" hidden="1">#REF!</definedName>
    <definedName name="BEx9952469XMFGSPXL7CMXHPJF90" hidden="1">#REF!</definedName>
    <definedName name="BEx99B77I7TUSHRR4HIZ9FU2EIUT" hidden="1">#REF!</definedName>
    <definedName name="BEx99Q6PH5F3OQKCCAAO75PYDEFN" hidden="1">#REF!</definedName>
    <definedName name="BEx99WBYT2D6UUC1PT7A40ENYID4" hidden="1">#REF!</definedName>
    <definedName name="BEx99XOGHOM28CNCYKQWYGL56W2S" hidden="1">#REF!</definedName>
    <definedName name="BEx99ZRZ4I7FHDPGRAT5VW7NVBPU" hidden="1">#REF!</definedName>
    <definedName name="BEx9AT5E3ZSHKSOL35O38L8HF9TH" hidden="1">#REF!</definedName>
    <definedName name="BEx9AV8W1FAWF5BHATYEN47X12JN" hidden="1">#REF!</definedName>
    <definedName name="BEx9B8A5186FNTQQNLIO5LK02ABI" hidden="1">#REF!</definedName>
    <definedName name="BEx9B8VR20E2CILU4CDQUQQ9ONXK" hidden="1">#REF!</definedName>
    <definedName name="BEx9B917EUP13X6FQ3NPQL76XM5V" hidden="1">#REF!</definedName>
    <definedName name="BEx9BAJ5WYEQ623HUT9NNCMP3RUG" hidden="1">#REF!</definedName>
    <definedName name="BEx9BYSYW7QCPXS2NAVLFAU5Y2Z2" hidden="1">#REF!</definedName>
    <definedName name="BEx9C590HJ2O31IWJB73C1HR74AI" hidden="1">#REF!</definedName>
    <definedName name="BEx9CBE4S9184TPG4N4F1YFK0M56" hidden="1">#REF!</definedName>
    <definedName name="BEx9CCQRMYYOGIOYTOM73VKDIPS1" hidden="1">#REF!</definedName>
    <definedName name="BEx9D1BC9FT19KY0INAABNDBAMR1" hidden="1">#REF!</definedName>
    <definedName name="BEx9D9UXR8K0DXME2N75CB045C5C" hidden="1">#REF!</definedName>
    <definedName name="BEx9DN6ZMF18Q39MPMXSDJTZQNJ3" hidden="1">#REF!</definedName>
    <definedName name="BEx9DUU8DALPSCW66GTMQRPXZ6GL" hidden="1">#REF!</definedName>
    <definedName name="BEx9E14TDNSEMI784W0OTIEQMWN6" hidden="1">#REF!</definedName>
    <definedName name="BEx9E2BZ2B1R41FMGJCJ7JLGLUAJ" hidden="1">#REF!</definedName>
    <definedName name="BEx9EG9KBJ77M8LEOR9ITOKN5KXY" hidden="1">#REF!</definedName>
    <definedName name="BEx9EMK6HAJJMVYZTN5AUIV7O1E6" hidden="1">#REF!</definedName>
    <definedName name="BEx9EQLVZHYQ1TPX7WH3SOWXCZLE" hidden="1">#REF!</definedName>
    <definedName name="BEx9ETLU0EK5LGEM1QCNYN2S8O5F" hidden="1">#REF!</definedName>
    <definedName name="BEx9F0Y2ESUNE3U7TQDLMPE9BO67" hidden="1">#REF!</definedName>
    <definedName name="BEx9F5W18ZGFOKGRE8PR6T1MO6GT" hidden="1">#REF!</definedName>
    <definedName name="BEx9F78N4HY0XFGBQ4UJRD52L1EI" hidden="1">#REF!</definedName>
    <definedName name="BEx9FF16LOQP5QIR4UHW5EIFGQB8" hidden="1">#REF!</definedName>
    <definedName name="BEx9FJTSRCZ3ZXT3QVBJT5NF8T7V" hidden="1">#REF!</definedName>
    <definedName name="BEx9FRBEEYPS5HLS3XT34AKZN94G" hidden="1">#REF!</definedName>
    <definedName name="BEx9GDY4D8ZPQJCYFIMYM0V0C51Y" hidden="1">#REF!</definedName>
    <definedName name="BEx9GGY04V0ZWI6O9KZH4KSBB389" hidden="1">#REF!</definedName>
    <definedName name="BEx9GNOPB6OZ2RH3FCDNJR38RJOS" hidden="1">#REF!</definedName>
    <definedName name="BEx9GUQALUWCD30UKUQGSWW8KBQ7" hidden="1">#REF!</definedName>
    <definedName name="BEx9GY6BVFQGCLMOWVT6PIC9WP5X" hidden="1">#REF!</definedName>
    <definedName name="BEx9GZ2P3FDHKXEBXX2VS0BG2NP2" hidden="1">#REF!</definedName>
    <definedName name="BEx9H04IB14E1437FF2OIRRWBSD7" hidden="1">#REF!</definedName>
    <definedName name="BEx9H5O1KDZJCW91Q29VRPY5YS6P" hidden="1">#REF!</definedName>
    <definedName name="BEx9H8YR0E906F1JXZMBX3LNT004" hidden="1">#REF!</definedName>
    <definedName name="BEx9I8XIG7E5NB48QQHXP23FIN60" hidden="1">#REF!</definedName>
    <definedName name="BEx9IQRF01ATLVK0YE60ARKQJ68L" hidden="1">#REF!</definedName>
    <definedName name="BEx9IT5QNZWKM6YQ5WER0DC2PMMU" hidden="1">#REF!</definedName>
    <definedName name="BEx9IW5MFLXTVCJHVUZTUH93AXOS" hidden="1">#REF!</definedName>
    <definedName name="BEx9IXCSPSZC80YZUPRCYTG326KV" hidden="1">#REF!</definedName>
    <definedName name="BEx9IZR39NHDGOM97H4E6F81RTQW" hidden="1">#REF!</definedName>
    <definedName name="BEx9J6CH5E7YZPER7HXEIOIKGPCA" hidden="1">#REF!</definedName>
    <definedName name="BEx9JJTZKVUJAVPTRE0RAVTEH41G" hidden="1">#REF!</definedName>
    <definedName name="BEx9JLBYK239B3F841C7YG1GT7ST" hidden="1">#REF!</definedName>
    <definedName name="BExAW4IIW5D0MDY6TJ3G4FOLPYIR" hidden="1">#REF!</definedName>
    <definedName name="BExAX410NB4F2XOB84OR2197H8M5" hidden="1">#REF!</definedName>
    <definedName name="BExAX46H76XGXGTD2FB7ORTZHVJF" hidden="1">#REF!</definedName>
    <definedName name="BExAX8TNG8LQ5Q4904SAYQIPGBSV" hidden="1">#REF!</definedName>
    <definedName name="BExAY0EAT2LXR5MFGM0DLIB45PLO" hidden="1">#REF!</definedName>
    <definedName name="BExAYE6LNIEBR9DSNI5JGNITGKIT" hidden="1">#REF!</definedName>
    <definedName name="BExAYHMLXGGO25P8HYB2S75DEB4F" hidden="1">#REF!</definedName>
    <definedName name="BExAYKXAUWGDOPG952TEJ2UKZKWN" hidden="1">#REF!</definedName>
    <definedName name="BExAYP9TDTI2MBP6EYE0H39CPMXN" hidden="1">#REF!</definedName>
    <definedName name="BExAYPPWJPWDKU59O051WMGB7O0J" hidden="1">#REF!</definedName>
    <definedName name="BExAYR2JZCJBUH6F1LZC2A7JIVRJ" hidden="1">#REF!</definedName>
    <definedName name="BExAYTGVRD3DLKO75RFPMBKCIWB8" hidden="1">#REF!</definedName>
    <definedName name="BExAYY9H9COOT46HJLPVDLTO12UL" hidden="1">#REF!</definedName>
    <definedName name="BExAZCNEGB4JYHC8CZ51KTN890US" hidden="1">#REF!</definedName>
    <definedName name="BExAZFCI302YFYRDJYQDWQQL0Q0O" hidden="1">#REF!</definedName>
    <definedName name="BExAZLHLST9OP89R1HJMC1POQG8H" hidden="1">#REF!</definedName>
    <definedName name="BExAZMDYMIAA7RX1BMCKU1VLBRGY" hidden="1">#REF!</definedName>
    <definedName name="BExAZNL6BHI8DCQWXOX4I2P839UX" hidden="1">#REF!</definedName>
    <definedName name="BExAZRMWSONMCG9KDUM4KAQ7BONM" hidden="1">#REF!</definedName>
    <definedName name="BExAZTFG4SJRG4TW6JXRF7N08JFI" hidden="1">#REF!</definedName>
    <definedName name="BExAZUS4A8OHDZK0MWAOCCCKTH73" hidden="1">#REF!</definedName>
    <definedName name="BExAZX6FECVK3E07KXM2XPYKGM6U" hidden="1">#REF!</definedName>
    <definedName name="BExB012NJ8GASTNNPBRRFTLHIOC9" hidden="1">#REF!</definedName>
    <definedName name="BExB072HHXVMUC0VYNGG48GRSH5Q" hidden="1">#REF!</definedName>
    <definedName name="BExB0FRDEYDEUEAB1W8KD6D965XA" hidden="1">#REF!</definedName>
    <definedName name="BExB0KPCN7YJORQAYUCF4YKIKPMC" hidden="1">#REF!</definedName>
    <definedName name="BExB0WE4PI3NOBXXVO9CTEN4DIU2" hidden="1">#REF!</definedName>
    <definedName name="BExB10QNIVITUYS55OAEKK3VLJFE" hidden="1">#REF!</definedName>
    <definedName name="BExB15ZDRY4CIJ911DONP0KCY9KU" hidden="1">#REF!</definedName>
    <definedName name="BExB16VQY0O0RLZYJFU3OFEONVTE" hidden="1">#REF!</definedName>
    <definedName name="BExB1FKNY2UO4W5FUGFHJOA2WFGG" hidden="1">#REF!</definedName>
    <definedName name="BExB1GMD0PIDGTFBGQOPRWQSP9I4" hidden="1">#REF!</definedName>
    <definedName name="BExB1Q29OO6LNFNT1EQLA3KYE7MX" hidden="1">#REF!</definedName>
    <definedName name="BExB1TNRV5EBWZEHYLHI76T0FVA7" hidden="1">#REF!</definedName>
    <definedName name="BExB1WI6M8I0EEP1ANUQZCFY24EV" hidden="1">#REF!</definedName>
    <definedName name="BExB203OWC9QZA3BYOKQ18L4FUJE" hidden="1">#REF!</definedName>
    <definedName name="BExB2CJHTU7C591BR4WRL5L2F2K6" hidden="1">#REF!</definedName>
    <definedName name="BExB2K1AV4PGNS1O6C7D7AO411AX" hidden="1">#REF!</definedName>
    <definedName name="BExB2O2UYHKI324YE324E1N7FVIB" hidden="1">#REF!</definedName>
    <definedName name="BExB2Q0VJ0MU2URO3JOVUAVHEI3V" hidden="1">#REF!</definedName>
    <definedName name="BExB30IP1DNKNQ6PZ5ERUGR5MK4Z" hidden="1">#REF!</definedName>
    <definedName name="BExB442RX0T3L6HUL6X5T21CENW6" hidden="1">#REF!</definedName>
    <definedName name="BExB4ADD0L7417CII901XTFKXD1J" hidden="1">#REF!</definedName>
    <definedName name="BExB4DO1V1NL2AVK5YE1RSL5RYHL" hidden="1">#REF!</definedName>
    <definedName name="BExB4DYU06HCGRIPBSWRCXK804UM" hidden="1">#REF!</definedName>
    <definedName name="BExB4Z3EZBGYYI33U0KQ8NEIH8PY" hidden="1">#REF!</definedName>
    <definedName name="BExB55368XW7UX657ZSPC6BFE92S" hidden="1">#REF!</definedName>
    <definedName name="BExB57MZEPL2SA2ONPK66YFLZWJU" hidden="1">#REF!</definedName>
    <definedName name="BExB5833OAOJ22VK1YK47FHUSVK2" hidden="1">#REF!</definedName>
    <definedName name="BExB58JDIHS42JZT9DJJMKA8QFCO" hidden="1">#REF!</definedName>
    <definedName name="BExB58U5FQC5JWV9CGC83HLLZUZI" hidden="1">#REF!</definedName>
    <definedName name="BExB5EDO9XUKHF74X3HAU2WPPHZH" hidden="1">#REF!</definedName>
    <definedName name="BExB5G6EH68AYEP1UT0GHUEL3SLN" hidden="1">#REF!</definedName>
    <definedName name="BExB5QYVEZWFE5DQVHAM760EV05X" hidden="1">#REF!</definedName>
    <definedName name="BExB5U9IRH14EMOE0YGIE3WIVLFS" hidden="1">#REF!</definedName>
    <definedName name="BExB5VWYMOV6BAIH7XUBBVPU7MMD" hidden="1">#REF!</definedName>
    <definedName name="BExB610DZWIJP1B72U9QM42COH2B" hidden="1">#REF!</definedName>
    <definedName name="BExB6C3FUAKK9ML5T767NMWGA9YB" hidden="1">#REF!</definedName>
    <definedName name="BExB6C8X6JYRLKZKK17VE3QUNL3D" hidden="1">#REF!</definedName>
    <definedName name="BExB6HN3QRFPXM71MDUK21BKM7PF" hidden="1">#REF!</definedName>
    <definedName name="BExB6IZMHCZ3LB7N73KD90YB1HBZ" hidden="1">#REF!</definedName>
    <definedName name="BExB719SGNX4Y8NE6JEXC555K596" hidden="1">#REF!</definedName>
    <definedName name="BExB7265DCHKS7V2OWRBXCZTEIW9" hidden="1">#REF!</definedName>
    <definedName name="BExB74PS5P9G0P09Y6DZSCX0FLTJ" hidden="1">#REF!</definedName>
    <definedName name="BExB78RH79J0MIF7H8CAZ0CFE88Q" hidden="1">#REF!</definedName>
    <definedName name="BExB7ELT09HGDVO5BJC1ZY9D09GZ" hidden="1">#REF!</definedName>
    <definedName name="BExB806PAXX70XUTA3ZI7OORD78R" hidden="1">#REF!</definedName>
    <definedName name="BExB8HF4UBVZKQCSRFRUQL2EE6VL" hidden="1">#REF!</definedName>
    <definedName name="BExB8HKHKZ1ORJZUYGG2M4VSCC39" hidden="1">#REF!</definedName>
    <definedName name="BExB8QPH8DC5BESEVPSMBCWVN6PO" hidden="1">#REF!</definedName>
    <definedName name="BExB8U5N0D85YR8APKN3PPKG0FWP" hidden="1">#REF!</definedName>
    <definedName name="BExB9DHI5I2TJ2LXYPM98EE81L27" hidden="1">#REF!</definedName>
    <definedName name="BExB9Q2MZZHBGW8QQKVEYIMJBPIE" hidden="1">#REF!</definedName>
    <definedName name="BExBA1GON0EZRJ20UYPILAPLNQWM" hidden="1">#REF!</definedName>
    <definedName name="BExBA69ASGYRZW1G1DYIS9QRRTBN" hidden="1">#REF!</definedName>
    <definedName name="BExBA6K42582A14WFFWQ3Q8QQWB6" hidden="1">#REF!</definedName>
    <definedName name="BExBA8I5D4R8R2PYQ1K16TWGTOEP" hidden="1">#REF!</definedName>
    <definedName name="BExBA93PE0DGUUTA7LLSIGBIXWE5" hidden="1">#REF!</definedName>
    <definedName name="BExBAI8X0FKDQJ6YZJQDTTG4ZCWY" hidden="1">#REF!</definedName>
    <definedName name="BExBAKN7XIBAXCF9PCNVS038PCQO" hidden="1">#REF!</definedName>
    <definedName name="BExBAKXZ7PBW3DDKKA5MWC1ZUC7O" hidden="1">#REF!</definedName>
    <definedName name="BExBAO8NLXZXHO6KCIECSFCH3RR0" hidden="1">#REF!</definedName>
    <definedName name="BExBAOOT1KBSIEISN1ADL4RMY879" hidden="1">#REF!</definedName>
    <definedName name="BExBAVKX8Q09370X1GCZWJ4E91YJ" hidden="1">#REF!</definedName>
    <definedName name="BExBAX2X2ENJYO4QTR5VAIQ86L7B" hidden="1">#REF!</definedName>
    <definedName name="BExBAZ13D3F1DVJQ6YJ8JGUYEYJE" hidden="1">#REF!</definedName>
    <definedName name="BExBBTG649R9I0CT042JLL8LXV18" hidden="1">#REF!</definedName>
    <definedName name="BExBBUCJQRR74Q7GPWDEZXYK2KJL" hidden="1">#REF!</definedName>
    <definedName name="BExBBV8XVMD9CKZY711T0BN7H3PM" hidden="1">#REF!</definedName>
    <definedName name="BExBC78HXWXHO3XAB6E8NVTBGLJS" hidden="1">#REF!</definedName>
    <definedName name="BExBCKKJTIRKC1RZJRTK65HHLX4W" hidden="1">#REF!</definedName>
    <definedName name="BExBCLMEPAN3XXX174TU8SS0627Q" hidden="1">#REF!</definedName>
    <definedName name="BExBCRBEYR2KZ8FAQFZ2NHY13WIY" hidden="1">#REF!</definedName>
    <definedName name="BExBD4I559NXSV6J07Q343TKYMVJ" hidden="1">#REF!</definedName>
    <definedName name="BExBDBZQLTX3OGFYGULQFK5WEZU5" hidden="1">#REF!</definedName>
    <definedName name="BExBDJS9TUEU8Z84IV59E5V4T8K6" hidden="1">#REF!</definedName>
    <definedName name="BExBDKOMSVH4XMH52CFJ3F028I9R" hidden="1">#REF!</definedName>
    <definedName name="BExBDSRXVZQ0W5WXQMP5XD00GRRL" hidden="1">#REF!</definedName>
    <definedName name="BExBDUVGK3E1J4JY9ZYTS7V14BLY" hidden="1">#REF!</definedName>
    <definedName name="BExBE162OSBKD30I7T1DKKPT3I9I" hidden="1">#REF!</definedName>
    <definedName name="BExBE5YPUY1T7N7DHMMIGGXK8TMP" hidden="1">#REF!</definedName>
    <definedName name="BExBEC9ATLQZF86W1M3APSM4HEOH" hidden="1">#REF!</definedName>
    <definedName name="BExBEYFQJE9YK12A6JBMRFKEC7RN" hidden="1">#REF!</definedName>
    <definedName name="BExBG1ED81J2O4A2S5F5Y3BPHMCR" hidden="1">#REF!</definedName>
    <definedName name="BExCRLIHS7466WFJ3RPIUGGXYESZ" hidden="1">#REF!</definedName>
    <definedName name="BExCS1EDDUEAEWHVYXHIP9I1WCJH" hidden="1">#REF!</definedName>
    <definedName name="BExCS6SLRCBH006GNRE27HFRHP40" hidden="1">#REF!</definedName>
    <definedName name="BExCS7ZPMHFJ4UJDAL8CQOLSZ13B" hidden="1">#REF!</definedName>
    <definedName name="BExCS8W4NJUZH9S1CYB6XSDLEPBW" hidden="1">#REF!</definedName>
    <definedName name="BExCSAE1M6G20R41J0Y24YNN0YC1" hidden="1">#REF!</definedName>
    <definedName name="BExCSAOUZOYKHN7HV511TO8VDJ02" hidden="1">#REF!</definedName>
    <definedName name="BExCSMOFTXSUEC1T46LR1UPYRCX5" hidden="1">#REF!</definedName>
    <definedName name="BExCSSDG3TM6TPKS19E9QYJEELZ6" hidden="1">#REF!</definedName>
    <definedName name="BExCSZV7U67UWXL2HKJNM5W1E4OO" hidden="1">#REF!</definedName>
    <definedName name="BExCT4NSDT61OCH04Y2QIFIOP75H" hidden="1">#REF!</definedName>
    <definedName name="BExCTW8G3VCZ55S09HTUGXKB1P2M" hidden="1">#REF!</definedName>
    <definedName name="BExCTYS2KX0QANOLT8LGZ9WV3S3T" hidden="1">#REF!</definedName>
    <definedName name="BExCTZZ9JNES4EDHW97NP0EGQALX" hidden="1">#REF!</definedName>
    <definedName name="BExCU0A1V6NMZQ9ASYJ8QIVQ5UR2" hidden="1">#REF!</definedName>
    <definedName name="BExCU2834920JBHSPCRC4UF80OLL" hidden="1">#REF!</definedName>
    <definedName name="BExCU8O54I3P3WRYWY1CRP3S78QY" hidden="1">#REF!</definedName>
    <definedName name="BExCUDRJO23YOKT8GPWOVQ4XEHF5" hidden="1">#REF!</definedName>
    <definedName name="BExCUPAXFR16YMWL30ME3F3BSRDZ" hidden="1">#REF!</definedName>
    <definedName name="BExCUR94DHCE47PUUWEMT5QZOYR2" hidden="1">#REF!</definedName>
    <definedName name="BExCV634L7SVHGB0UDDTRRQ2Q72H" hidden="1">#REF!</definedName>
    <definedName name="BExCVBXGSXT9FWJRG62PX9S1RK83" hidden="1">#REF!</definedName>
    <definedName name="BExCVHBNLOHNFS0JAV3I1XGPNH9W" hidden="1">#REF!</definedName>
    <definedName name="BExCVI86R31A2IOZIEBY1FJLVILD" hidden="1">#REF!</definedName>
    <definedName name="BExCVKGZXE0I9EIXKBZVSGSEY2RR" hidden="1">#REF!</definedName>
    <definedName name="BExCVV44WY5807WGMTGKPW0GT256" hidden="1">#REF!</definedName>
    <definedName name="BExCVZ5PN4V6MRBZ04PZJW3GEF8S" hidden="1">#REF!</definedName>
    <definedName name="BExCW13R0GWJYGXZBNCPAHQN4NR2" hidden="1">#REF!</definedName>
    <definedName name="BExCW9Y5HWU4RJTNX74O6L24VGCK" hidden="1">#REF!</definedName>
    <definedName name="BExCWPDPESGZS07QGBLSBWDNVJLZ" hidden="1">#REF!</definedName>
    <definedName name="BExCWTVKHIVCRHF8GC39KI58YM5K" hidden="1">#REF!</definedName>
    <definedName name="BExCX2KGRZBRVLZNM8SUSIE6A0RL" hidden="1">#REF!</definedName>
    <definedName name="BExCX3X451T70LZ1VF95L7W4Y4TM" hidden="1">#REF!</definedName>
    <definedName name="BExCX4NZ2N1OUGXM7EV0U7VULJMM" hidden="1">#REF!</definedName>
    <definedName name="BExCXILMURGYMAH6N5LF5DV6K3GM" hidden="1">#REF!</definedName>
    <definedName name="BExCXQUFBMXQ1650735H48B1AZT3" hidden="1">#REF!</definedName>
    <definedName name="BExCY2DQO9VLA77Q7EG3T0XNXX4F" hidden="1">#REF!</definedName>
    <definedName name="BExCY6VMJ68MX3C981R5Q0BX5791" hidden="1">#REF!</definedName>
    <definedName name="BExCYAH2SAZCPW6XCB7V7PMMCAWO" hidden="1">#REF!</definedName>
    <definedName name="BExCYJBB52X8B3AREHCC1L5QNPX7" hidden="1">#REF!</definedName>
    <definedName name="BExCYPRC5HJE6N2XQTHCT6NXGP8N" hidden="1">#REF!</definedName>
    <definedName name="BExCYUK0I3UEXZNFDW71G6Z6D8XR" hidden="1">#REF!</definedName>
    <definedName name="BExCZFZCXMLY5DWESYJ9NGTJYQ8M" hidden="1">#REF!</definedName>
    <definedName name="BExCZJ4P8WS0BDT31WDXI0ROE7D6" hidden="1">#REF!</definedName>
    <definedName name="BExCZKH6CTY5Z38O85JV2KF50P4E" hidden="1">#REF!</definedName>
    <definedName name="BExCZKH6NI0EE02L995IFVBD1J59" hidden="1">#REF!</definedName>
    <definedName name="BExCZUD9FEOJBKDJ51Z3JON9LKJ8" hidden="1">#REF!</definedName>
    <definedName name="BExD0508DAALLU00PHFPBC8SRRKT" hidden="1">#REF!</definedName>
    <definedName name="BExD0HALIN0JR4JTPGDEVAEE5EX5" hidden="1">#REF!</definedName>
    <definedName name="BExD0LCCDPG16YLY5WQSZF1XI5DA" hidden="1">#REF!</definedName>
    <definedName name="BExD0RMWSB4TRECEHTH6NN4K9DFZ" hidden="1">#REF!</definedName>
    <definedName name="BExD0U6KG10QGVDI1XSHK0J10A2V" hidden="1">#REF!</definedName>
    <definedName name="BExD13RUIBGRXDL4QDZ305UKUR12" hidden="1">#REF!</definedName>
    <definedName name="BExD14DETV5R4OOTMAXD5NAKWRO3" hidden="1">#REF!</definedName>
    <definedName name="BExD1OAU9OXQAZA4D70HP72CU6GB" hidden="1">#REF!</definedName>
    <definedName name="BExD1Y1JV61416YA1XRQHKWPZIE7" hidden="1">#REF!</definedName>
    <definedName name="BExD2CFHIRMBKN5KXE5QP4XXEWFS" hidden="1">#REF!</definedName>
    <definedName name="BExD2DMHH1HWXQ9W0YYMDP8AAX8Q" hidden="1">#REF!</definedName>
    <definedName name="BExD2HTPC7IWBAU6OSQ67MQA8BYZ" hidden="1">#REF!</definedName>
    <definedName name="BExD363H2VGFIQUCE6LS4AC5J0ZT" hidden="1">#REF!</definedName>
    <definedName name="BExD3A588E939V61P1XEW0FI5Q0S" hidden="1">#REF!</definedName>
    <definedName name="BExD3CJJDKVR9M18XI3WDZH80WL6" hidden="1">#REF!</definedName>
    <definedName name="BExD3ESD9WYJIB3TRDPJ1CKXRAVL" hidden="1">#REF!</definedName>
    <definedName name="BExD3F368X5S25MWSUNIV57RDB57" hidden="1">#REF!</definedName>
    <definedName name="BExD3IJ5IT335SOSNV9L85WKAOSI" hidden="1">#REF!</definedName>
    <definedName name="BExD3KBVUY57GMMQTOFEU6S6G1AY" hidden="1">#REF!</definedName>
    <definedName name="BExD3NMR7AW2Z6V8SC79VQR37NA6" hidden="1">#REF!</definedName>
    <definedName name="BExD3QXA2UQ2W4N7NYLUEOG40BZB" hidden="1">#REF!</definedName>
    <definedName name="BExD3U2N041TEJ7GCN005UTPHNXY" hidden="1">#REF!</definedName>
    <definedName name="BExD40O0CFTNJFOFMMM1KH0P7BUI" hidden="1">#REF!</definedName>
    <definedName name="BExD4BR9HJ3MWWZ5KLVZWX9FJAUS" hidden="1">#REF!</definedName>
    <definedName name="BExD4F1WTKT3H0N9MF4H1LX7MBSY" hidden="1">#REF!</definedName>
    <definedName name="BExD4H5GQWXBS6LUL3TSP36DVO38" hidden="1">#REF!</definedName>
    <definedName name="BExD4JJSS3QDBLABCJCHD45SRNPI" hidden="1">#REF!</definedName>
    <definedName name="BExD4R1I0MKF033I5LPUYIMTZ6E8" hidden="1">#REF!</definedName>
    <definedName name="BExD50MT3M6XZLNUP9JL93EG6D9R" hidden="1">#REF!</definedName>
    <definedName name="BExD5EV7KDSVF1CJT38M4IBPFLPY" hidden="1">#REF!</definedName>
    <definedName name="BExD5FRK547OESJRYAW574DZEZ7J" hidden="1">#REF!</definedName>
    <definedName name="BExD5I5X2YA2YNCTCDSMEL4CWF4N" hidden="1">#REF!</definedName>
    <definedName name="BExD5QUSRFJWRQ1ZM50WYLCF74DF" hidden="1">#REF!</definedName>
    <definedName name="BExD5SSUIF6AJQHBHK8PNMFBPRYB" hidden="1">#REF!</definedName>
    <definedName name="BExD623C9LRX18BE0W2V6SZLQUXX" hidden="1">#REF!</definedName>
    <definedName name="BExD6CQA7UMJBXV7AIFAIHUF2ICX" hidden="1">#REF!</definedName>
    <definedName name="BExD6FKVK8WJWNYPVENR7Q8Q30PK" hidden="1">#REF!</definedName>
    <definedName name="BExD6GMP0LK8WKVWMIT1NNH8CHLF" hidden="1">#REF!</definedName>
    <definedName name="BExD6H2TE0WWAUIWVSSCLPZ6B88N" hidden="1">#REF!</definedName>
    <definedName name="BExD71LTOE015TV5RSAHM8NT8GVW" hidden="1">#REF!</definedName>
    <definedName name="BExD73USXVADC7EHGHVTQNCT06ZA" hidden="1">#REF!</definedName>
    <definedName name="BExD7GAIGULTB3YHM1OS9RBQOTEC" hidden="1">#REF!</definedName>
    <definedName name="BExD7IE1DHIS52UFDCTSKPJQNRD5" hidden="1">#REF!</definedName>
    <definedName name="BExD7IUBGUWHYC9UNZ1IY5XFYKQN" hidden="1">#REF!</definedName>
    <definedName name="BExD7JQOJ35HGL8U2OCEI2P2JT7I" hidden="1">#REF!</definedName>
    <definedName name="BExD7KSDKNDNH95NDT3S7GM3MUU2" hidden="1">#REF!</definedName>
    <definedName name="BExD8H5O087KQVWIVPUUID5VMGMS" hidden="1">#REF!</definedName>
    <definedName name="BExD8OCLZMFN5K3VZYI4Q4ITVKUA" hidden="1">#REF!</definedName>
    <definedName name="BExD93C1R6LC0631ECHVFYH0R0PD" hidden="1">#REF!</definedName>
    <definedName name="BExD97TXIO0COVNN4OH3DEJ33YLM" hidden="1">#REF!</definedName>
    <definedName name="BExD99RZ1RFIMK6O1ZHSPJ68X9Y5" hidden="1">#REF!</definedName>
    <definedName name="BExD9L0ID3VSOU609GKWYTA5BFMA" hidden="1">#REF!</definedName>
    <definedName name="BExD9M7SEMG0JK2FUTTZXWIEBTKB" hidden="1">#REF!</definedName>
    <definedName name="BExD9MNYBYB1AICQL5165G472IE2" hidden="1">#REF!</definedName>
    <definedName name="BExD9PNSYT7GASEGUVL48MUQ02WO" hidden="1">#REF!</definedName>
    <definedName name="BExD9TK2MIWFH5SKUYU9ZKF4NPHQ" hidden="1">#REF!</definedName>
    <definedName name="BExDA6LD9061UULVKUUI4QP8SK13" hidden="1">#REF!</definedName>
    <definedName name="BExDAGMVMNLQ6QXASB9R6D8DIT12" hidden="1">#REF!</definedName>
    <definedName name="BExDAYBHU9ADLXI8VRC7F608RVGM" hidden="1">#REF!</definedName>
    <definedName name="BExDBDR1XR0FV0CYUCB2OJ7CJCZU" hidden="1">#REF!</definedName>
    <definedName name="BExDC7F818VN0S18ID7XRCRVYPJ4" hidden="1">#REF!</definedName>
    <definedName name="BExDCL7K96PC9VZYB70ZW3QPVIJE" hidden="1">#REF!</definedName>
    <definedName name="BExDCP3UZ3C2O4C1F7KMU0Z9U32N" hidden="1">#REF!</definedName>
    <definedName name="BExEOBX3WECDMYCV9RLN49APTXMM" hidden="1">#REF!</definedName>
    <definedName name="BExEP4E4F36662JDI0TOD85OP7X9" hidden="1">#REF!</definedName>
    <definedName name="BExEPN9VIYI0FVL0HLZQXJFO6TT0" hidden="1">#REF!</definedName>
    <definedName name="BExEPYT6VDSMR8MU2341Q5GM2Y9V" hidden="1">#REF!</definedName>
    <definedName name="BExEQ2ENYLMY8K1796XBB31CJHNN" hidden="1">#REF!</definedName>
    <definedName name="BExEQ2PFE4N40LEPGDPS90WDL6BN" hidden="1">#REF!</definedName>
    <definedName name="BExEQ2PFURT24NQYGYVE8NKX1EGA" hidden="1">#REF!</definedName>
    <definedName name="BExEQB8ZWXO6IIGOEPWTLOJGE2NR" hidden="1">#REF!</definedName>
    <definedName name="BExEQBZX0EL6LIKPY01197ACK65H" hidden="1">#REF!</definedName>
    <definedName name="BExEQDXZALJLD4OBF74IKZBR13SR" hidden="1">#REF!</definedName>
    <definedName name="BExEQFLE2RPWGMWQAI4JMKUEFRPT" hidden="1">#REF!</definedName>
    <definedName name="BExEQTZAP8R69U31W4LKGTKKGKQE" hidden="1">#REF!</definedName>
    <definedName name="BExER2O72H1F9WV6S1J04C15PXX7" hidden="1">#REF!</definedName>
    <definedName name="BExERRUIKIOATPZ9U4HQ0V52RJAU" hidden="1">#REF!</definedName>
    <definedName name="BExERSANFNM1O7T65PC5MJ301YET" hidden="1">#REF!</definedName>
    <definedName name="BExERWCEBKQRYWRQLYJ4UCMMKTHG" hidden="1">#REF!</definedName>
    <definedName name="BExES44RHHDL3V7FLV6M20834WF1" hidden="1">#REF!</definedName>
    <definedName name="BExES4A7VE2X3RYYTVRLKZD4I7WU" hidden="1">#REF!</definedName>
    <definedName name="BExES6ZC8R7PHJ21OVJFLIR7DY30" hidden="1">#REF!</definedName>
    <definedName name="BExESMKD95A649M0WRSG6CXXP326" hidden="1">#REF!</definedName>
    <definedName name="BExESR27ZXJG5VMY4PR9D940VS7T" hidden="1">#REF!</definedName>
    <definedName name="BExESZ03KXL8DQ2591HLR56ZML94" hidden="1">#REF!</definedName>
    <definedName name="BExESZAW5N443NRTKIP59OEI1CR6" hidden="1">#REF!</definedName>
    <definedName name="BExET3HXQ60A4O2OLKX8QNXRI6LQ" hidden="1">#REF!</definedName>
    <definedName name="BExETA3B1FCIOA80H94K90FWXQKE" hidden="1">#REF!</definedName>
    <definedName name="BExETAZOYT4CJIT8RRKC9F2HJG1D" hidden="1">#REF!</definedName>
    <definedName name="BExETF6QD5A9GEINE1KZRRC2LXWM" hidden="1">#REF!</definedName>
    <definedName name="BExETQ9XRXLUACN82805SPSPNKHI" hidden="1">#REF!</definedName>
    <definedName name="BExETR0YRMOR63E6DHLEHV9QVVON" hidden="1">#REF!</definedName>
    <definedName name="BExETVTGY38YXYYF7N73OYN6FYY3" hidden="1">#REF!</definedName>
    <definedName name="BExEUNE4T242Y59C6MS28MXEUGCP" hidden="1">#REF!</definedName>
    <definedName name="BExEV2TP7NA3ZR6RJGH5ER370OUM" hidden="1">#REF!</definedName>
    <definedName name="BExEV69USLNYO2QRJRC0J92XUF00" hidden="1">#REF!</definedName>
    <definedName name="BExEV6KNTQOCFD7GV726XQEVQ7R6" hidden="1">#REF!</definedName>
    <definedName name="BExEV6VGM4POO9QT9KH3QA3VYCWM" hidden="1">#REF!</definedName>
    <definedName name="BExEVET98G3FU6QBF9LHYWSAMV0O" hidden="1">#REF!</definedName>
    <definedName name="BExEVNCUT0PDUYNJH7G6BSEWZOT2" hidden="1">#REF!</definedName>
    <definedName name="BExEVPGF4V5J0WQRZKUM8F9TTKZJ" hidden="1">#REF!</definedName>
    <definedName name="BExEVPWH8S9GER9M14SPIT6XZ8SG" hidden="1">#REF!</definedName>
    <definedName name="BExEVVLIEVWYRF2UUC1H0H5QU1CP" hidden="1">#REF!</definedName>
    <definedName name="BExEVWCKO8T84GW9Z3X47915XKSH" hidden="1">#REF!</definedName>
    <definedName name="BExEVZSJWMZ5L2ZE7AZC57CXKW6T" hidden="1">#REF!</definedName>
    <definedName name="BExEW0JL1GFFCXMDGW54CI7Y8FZN" hidden="1">#REF!</definedName>
    <definedName name="BExEW68M9WL8214QH9C7VCK7BN08" hidden="1">#REF!</definedName>
    <definedName name="BExEW8HFKH6F47KIHYBDRUEFZ2ZZ" hidden="1">#REF!</definedName>
    <definedName name="BExEWLO75K95C6IRKHXSP7VP81T4" hidden="1">#REF!</definedName>
    <definedName name="BExEWNBGQS1U2LW3W84T4LSJ9K00" hidden="1">#REF!</definedName>
    <definedName name="BExEWO7STL7HNZSTY8VQBPTX1WK6" hidden="1">#REF!</definedName>
    <definedName name="BExEWQ0M1N3KMKTDJ73H10QSG4W1" hidden="1">#REF!</definedName>
    <definedName name="BExEX85F3OSW8NSCYGYPS9372Z1Q" hidden="1">#REF!</definedName>
    <definedName name="BExEX9HWY2G6928ZVVVQF77QCM2C" hidden="1">#REF!</definedName>
    <definedName name="BExEXBQWAYKMVBRJRHB8PFCSYFVN" hidden="1">#REF!</definedName>
    <definedName name="BExEXRBZ0DI9E2UFLLKYWGN66B61" hidden="1">#REF!</definedName>
    <definedName name="BExEYLG9FL9V1JPPNZ3FUDNSEJ4V" hidden="1">#REF!</definedName>
    <definedName name="BExEYOW8C1B3OUUCIGEC7L8OOW1Z" hidden="1">#REF!</definedName>
    <definedName name="BExEYUQJXZT6N5HJH8ACJF6SRWEE" hidden="1">#REF!</definedName>
    <definedName name="BExEZ1S6VZCG01ZPLBSS9Z1SBOJ2" hidden="1">#REF!</definedName>
    <definedName name="BExEZGBFNJR8DLPN0V11AU22L6WY" hidden="1">#REF!</definedName>
    <definedName name="BExF02Y3V3QEPO2XLDSK47APK9XJ" hidden="1">#REF!</definedName>
    <definedName name="BExF09OS91RT7N7IW8JLMZ121ZP3" hidden="1">#REF!</definedName>
    <definedName name="BExF0LOEHV42P2DV7QL8O7HOQ3N9" hidden="1">#REF!</definedName>
    <definedName name="BExF0WRM9VO25RLSO03ZOCE8H7K5" hidden="1">#REF!</definedName>
    <definedName name="BExF0ZRI7W4RSLIDLHTSM0AWXO3S" hidden="1">#REF!</definedName>
    <definedName name="BExF19CT3MMZZ2T5EWMDNG3UOJ01" hidden="1">#REF!</definedName>
    <definedName name="BExF1EAPPL24809U36ARIMYRD5NF" hidden="1">#REF!</definedName>
    <definedName name="BExF1M38U6NX17YJA8YU359B5Z4M" hidden="1">#REF!</definedName>
    <definedName name="BExF1MU4W3NPEY0OHRDWP5IANCBB" hidden="1">#REF!</definedName>
    <definedName name="BExF1MZN8MWMOKOARHJ1QAF9HPGT" hidden="1">#REF!</definedName>
    <definedName name="BExF1US4ZIQYSU5LBFYNRA9N0K2O" hidden="1">#REF!</definedName>
    <definedName name="BExF2CWZN6E87RGTBMD4YQI2QT7R" hidden="1">#REF!</definedName>
    <definedName name="BExF2DYO1WQ7GMXSTAQRDBW1NSFG" hidden="1">#REF!</definedName>
    <definedName name="BExF2MSWNUY9Z6BZJQZ538PPTION" hidden="1">#REF!</definedName>
    <definedName name="BExF2QZYWHTYGUTTXR15CKCV3LS7" hidden="1">#REF!</definedName>
    <definedName name="BExF2T8Y6TSJ74RMSZOA9CEH4OZ6" hidden="1">#REF!</definedName>
    <definedName name="BExF31N3YM4F37EOOY8M8VI1KXN8" hidden="1">#REF!</definedName>
    <definedName name="BExF37C1YKBT79Z9SOJAG5MXQGTU" hidden="1">#REF!</definedName>
    <definedName name="BExF3A6HPA6DGYALZNHHJPMCUYZR" hidden="1">#REF!</definedName>
    <definedName name="BExF3I9T44X7DV9HHV51DVDDPPZG" hidden="1">#REF!</definedName>
    <definedName name="BExF3JMFX5DILOIFUDIO1HZUK875" hidden="1">#REF!</definedName>
    <definedName name="BExF3NTC4BGZEM6B87TCFX277QCS" hidden="1">#REF!</definedName>
    <definedName name="BExF3Q7NI90WT31QHYSJDIG0LLLJ" hidden="1">#REF!</definedName>
    <definedName name="BExF3QD55TIY1MSBSRK9TUJKBEWO" hidden="1">#REF!</definedName>
    <definedName name="BExF3QT8J6RIF1L3R700MBSKIOKW" hidden="1">#REF!</definedName>
    <definedName name="BExF42SSBVPMLK2UB3B7FPEIY9TU" hidden="1">#REF!</definedName>
    <definedName name="BExF4HXSWB50BKYPWA0HTT8W56H6" hidden="1">#REF!</definedName>
    <definedName name="BExF4KHF04IWW4LQ95FHQPFE4Y9K" hidden="1">#REF!</definedName>
    <definedName name="BExF4LU2NV3A47BCWPM3EZXUEH37" hidden="1">#REF!</definedName>
    <definedName name="BExF4MVQM5Y0QRDLDFSKWWTF709C" hidden="1">#REF!</definedName>
    <definedName name="BExF4PVMZYV36E8HOYY06J81AMBI" hidden="1">#REF!</definedName>
    <definedName name="BExF4SF9NEX1FZE9N8EXT89PM54D" hidden="1">#REF!</definedName>
    <definedName name="BExF52GTGP8MHGII4KJ8TJGR8W8U" hidden="1">#REF!</definedName>
    <definedName name="BExF57K7L3UC1I2FSAWURR4SN0UN" hidden="1">#REF!</definedName>
    <definedName name="BExF5D96JEPDW6LV89G2REZJ1ES7" hidden="1">#REF!</definedName>
    <definedName name="BExF5HR2GFV7O8LKG9SJ4BY78LYA" hidden="1">#REF!</definedName>
    <definedName name="BExF5ZFO2A29GHWR5ES64Z9OS16J" hidden="1">#REF!</definedName>
    <definedName name="BExF63S045JO7H2ZJCBTBVH3SUIF" hidden="1">#REF!</definedName>
    <definedName name="BExF642TEGTXCI9A61ZOONJCB0U1" hidden="1">#REF!</definedName>
    <definedName name="BExF67O951CF8UJF3KBDNR0E83C1" hidden="1">#REF!</definedName>
    <definedName name="BExF6EV7I35NVMIJGYTB6E24YVPA" hidden="1">#REF!</definedName>
    <definedName name="BExF6FGUF393KTMBT40S5BYAFG00" hidden="1">#REF!</definedName>
    <definedName name="BExF6GNYXWY8A0SY4PW1B6KJMMTM" hidden="1">#REF!</definedName>
    <definedName name="BExF6IB8K74Z0AFT05GPOKKZW7C9" hidden="1">#REF!</definedName>
    <definedName name="BExF6NUXJI11W2IAZNAM1QWC0459" hidden="1">#REF!</definedName>
    <definedName name="BExF6RR76KNVIXGJOVFO8GDILKGZ" hidden="1">#REF!</definedName>
    <definedName name="BExF6ZE8D5CMPJPRWT6S4HM56LPF" hidden="1">#REF!</definedName>
    <definedName name="BExF76FV8SF7AJK7B35AL7VTZF6D" hidden="1">#REF!</definedName>
    <definedName name="BExF7EOIMC1OYL1N7835KGOI0FIZ" hidden="1">#REF!</definedName>
    <definedName name="BExF7K88K7ASGV6RAOAGH52G04VR" hidden="1">#REF!</definedName>
    <definedName name="BExF7OVDRP3LHNAF2CX4V84CKKIR" hidden="1">#REF!</definedName>
    <definedName name="BExF7QO41X2A2SL8UXDNP99GY7U9" hidden="1">#REF!</definedName>
    <definedName name="BExF81GI8B8WBHXFTET68A9358BR" hidden="1">#REF!</definedName>
    <definedName name="BExGL97US0Y3KXXASUTVR26XLT70" hidden="1">#REF!</definedName>
    <definedName name="BExGLC7R4C33RO0PID97ZPPVCW4M" hidden="1">#REF!</definedName>
    <definedName name="BExGLFIF7HCFSHNQHKEV6RY0WCO3" hidden="1">#REF!</definedName>
    <definedName name="BExGLTARRL0J772UD2TXEYAVPY6E" hidden="1">#REF!</definedName>
    <definedName name="BExGLVP1IU8K5A8J1340XFMYPR88" hidden="1">#REF!</definedName>
    <definedName name="BExGLYE6RZTAAWHJBG2QFJPTDS2Q" hidden="1">#REF!</definedName>
    <definedName name="BExGM4DZ65OAQP7MA4LN6QMYZOFF" hidden="1">#REF!</definedName>
    <definedName name="BExGMCXCWEC9XNUOEMZ61TMI6CUO" hidden="1">#REF!</definedName>
    <definedName name="BExGMDDMTKZ2HBA8F9QZ7SS45OS7" hidden="1">#REF!</definedName>
    <definedName name="BExGMJDGIH0MEPC2TUSFUCY2ROTB" hidden="1">#REF!</definedName>
    <definedName name="BExGMKPW2HPKN0M0XKF3AZ8YP0D6" hidden="1">#REF!</definedName>
    <definedName name="BExGMP2F175LGL6QVSJGP6GKYHHA" hidden="1">#REF!</definedName>
    <definedName name="BExGMPIIP8GKML2VVA8OEFL43NCS" hidden="1">#REF!</definedName>
    <definedName name="BExGMZ3SRIXLXMWBVOXXV3M4U4YL" hidden="1">#REF!</definedName>
    <definedName name="BExGMZ3UBN48IXU1ZEFYECEMZ1IM" hidden="1">#REF!</definedName>
    <definedName name="BExGN4I0QATXNZCLZJM1KH1OIJQH" hidden="1">#REF!</definedName>
    <definedName name="BExGN9FZ2RWCMSY1YOBJKZMNIM9R" hidden="1">#REF!</definedName>
    <definedName name="BExGNDSIMTHOCXXG6QOGR6DA8SGG" hidden="1">#REF!</definedName>
    <definedName name="BExGNN2YQ9BDAZXT2GLCSAPXKIM7" hidden="1">#REF!</definedName>
    <definedName name="BExGNSS0CKRPKHO25R3TDBEL2NHX" hidden="1">#REF!</definedName>
    <definedName name="BExGNYH0MO8NOVS85L15G0RWX4GW" hidden="1">#REF!</definedName>
    <definedName name="BExGNZO44DEG8CGIDYSEGDUQ531R" hidden="1">#REF!</definedName>
    <definedName name="BExGO2O0V6UYDY26AX8OSN72F77N" hidden="1">#REF!</definedName>
    <definedName name="BExGO2YUBOVLYHY1QSIHRE1KLAFV" hidden="1">#REF!</definedName>
    <definedName name="BExGO70E2O70LF46V8T26YFPL4V8" hidden="1">#REF!</definedName>
    <definedName name="BExGOB25QJMQCQE76MRW9X58OIOO" hidden="1">#REF!</definedName>
    <definedName name="BExGODAZKJ9EXMQZNQR5YDBSS525" hidden="1">#REF!</definedName>
    <definedName name="BExGODR8ZSMUC11I56QHSZ686XV5" hidden="1">#REF!</definedName>
    <definedName name="BExGOF977NMX3QY6AUFGKM5NGSO5" hidden="1">#REF!</definedName>
    <definedName name="BExGOT6UXUX5FVTAYL9SOBZ1D0II" hidden="1">#REF!</definedName>
    <definedName name="BExGOXJDHUDPDT8I8IVGVW9J0R5Q" hidden="1">#REF!</definedName>
    <definedName name="BExGPHGT5KDOCMV2EFS4OVKTWBRD" hidden="1">#REF!</definedName>
    <definedName name="BExGPID72Y4Y619LWASUQZKZHJNC" hidden="1">#REF!</definedName>
    <definedName name="BExGPPENQIANVGLVQJ77DK5JPRTB" hidden="1">#REF!</definedName>
    <definedName name="BExGQ1ZU4967P72AHF4V1D0FOL5C" hidden="1">#REF!</definedName>
    <definedName name="BExGQ36ZOMR9GV8T05M605MMOY3Y" hidden="1">#REF!</definedName>
    <definedName name="BExGQ61DTJ0SBFMDFBAK3XZ9O0ZO" hidden="1">#REF!</definedName>
    <definedName name="BExGQ6SG9XEOD0VMBAR22YPZWSTA" hidden="1">#REF!</definedName>
    <definedName name="BExGQGJ1A7LNZUS8QSMOG8UNGLMK" hidden="1">#REF!</definedName>
    <definedName name="BExGQPO7ENFEQC0NC6MC9OZR2LHY" hidden="1">#REF!</definedName>
    <definedName name="BExGQX0H4EZMXBJTKJJE4ICJWN5O" hidden="1">#REF!</definedName>
    <definedName name="BExGR4CW3WRIID17GGX4MI9ZDHFE" hidden="1">#REF!</definedName>
    <definedName name="BExGR65GJX27MU2OL6NI5PB8XVB4" hidden="1">#REF!</definedName>
    <definedName name="BExGR6LQ97HETGS3CT96L4IK0JSH" hidden="1">#REF!</definedName>
    <definedName name="BExGR9ATP2LVT7B9OCPSLJ11H9SX" hidden="1">#REF!</definedName>
    <definedName name="BExGrid1">#REF!</definedName>
    <definedName name="BExGRUKVVKDL8483WI70VN2QZDGD" hidden="1">#REF!</definedName>
    <definedName name="BExGS2IWR5DUNJ1U9PAKIV8CMBNI" hidden="1">#REF!</definedName>
    <definedName name="BExGS69P9FFTEOPDS0MWFKF45G47" hidden="1">#REF!</definedName>
    <definedName name="BExGS6F1JFHM5MUJ1RFO50WP6D05" hidden="1">#REF!</definedName>
    <definedName name="BExGSA5YB5ZGE4NHDVCZ55TQAJTL" hidden="1">#REF!</definedName>
    <definedName name="BExGSCEUCQQVDEEKWJ677QTGUVTE" hidden="1">#REF!</definedName>
    <definedName name="BExGSQY65LH1PCKKM5WHDW83F35O" hidden="1">#REF!</definedName>
    <definedName name="BExGSYW1GKISF0PMUAK3XJK9PEW9" hidden="1">#REF!</definedName>
    <definedName name="BExGT0DZJB6LSF6L693UUB9EY1VQ" hidden="1">#REF!</definedName>
    <definedName name="BExGTGVFIF8HOQXR54SK065A8M4K" hidden="1">#REF!</definedName>
    <definedName name="BExGTIYX3OWPIINOGY1E4QQYSKHP" hidden="1">#REF!</definedName>
    <definedName name="BExGTKGUN0KUU3C0RL2LK98D8MEK" hidden="1">#REF!</definedName>
    <definedName name="BExGTZ046J7VMUG4YPKFN2K8TWB7" hidden="1">#REF!</definedName>
    <definedName name="BExGU2G9OPRZRIU9YGF6NX9FUW0J" hidden="1">#REF!</definedName>
    <definedName name="BExGU6HTKLRZO8UOI3DTAM5RFDBA" hidden="1">#REF!</definedName>
    <definedName name="BExGUDDZXFFQHAF4UZF8ZB1HO7H6" hidden="1">#REF!</definedName>
    <definedName name="BExGUIBXBRHGM97ZX6GBA4ZDQ79C" hidden="1">#REF!</definedName>
    <definedName name="BExGUM8D91UNPCOO4TKP9FGX85TF" hidden="1">#REF!</definedName>
    <definedName name="BExGUQF9N9FKI7S0H30WUAEB5LPD" hidden="1">#REF!</definedName>
    <definedName name="BExGUR6BA03XPBK60SQUW197GJ5X" hidden="1">#REF!</definedName>
    <definedName name="BExGUVIP60TA4B7X2PFGMBFUSKGX" hidden="1">#REF!</definedName>
    <definedName name="BExGUZKF06F209XL1IZWVJEQ82EE" hidden="1">#REF!</definedName>
    <definedName name="BExGV2EVT380QHD4AP2RL9MR8L5L" hidden="1">#REF!</definedName>
    <definedName name="BExGVV6OOLDQ3TXZK51TTF3YX0WN" hidden="1">#REF!</definedName>
    <definedName name="BExGW0KVS7U0C87XFZ78QW991IEV" hidden="1">#REF!</definedName>
    <definedName name="BExGW2Z7AMPG6H9EXA9ML6EZVGGA" hidden="1">#REF!</definedName>
    <definedName name="BExGWABG5VT5XO1A196RK61AXA8C" hidden="1">#REF!</definedName>
    <definedName name="BExGWEO0JDG84NYLEAV5NSOAGMJZ" hidden="1">#REF!</definedName>
    <definedName name="BExGWLEOC70Z8QAJTPT2PDHTNM4L" hidden="1">#REF!</definedName>
    <definedName name="BExGWNCXLCRTLBVMTXYJ5PHQI6SS" hidden="1">#REF!</definedName>
    <definedName name="BExGX6U988MCFIGDA1282F92U9AA" hidden="1">#REF!</definedName>
    <definedName name="BExGX7FTB1CKAT5HUW6H531FIY6I" hidden="1">#REF!</definedName>
    <definedName name="BExGX9DVACJQIZ4GH6YAD2A7F70O" hidden="1">#REF!</definedName>
    <definedName name="BExGXDVP2S2Y8Z8Q43I78RCIK3DD" hidden="1">#REF!</definedName>
    <definedName name="BExGXJ9W5JU7TT9S0BKL5Y6VVB39" hidden="1">#REF!</definedName>
    <definedName name="BExGXWB73RJ4BASBQTQ8EY0EC1EB" hidden="1">#REF!</definedName>
    <definedName name="BExGXZ0ABB43C7SMRKZHWOSU9EQX" hidden="1">#REF!</definedName>
    <definedName name="BExGY6SU3SYVCJ3AG2ITY59SAZ5A" hidden="1">#REF!</definedName>
    <definedName name="BExGY6YA4P5KMY2VHT0DYK3YTFAX" hidden="1">#REF!</definedName>
    <definedName name="BExGY8G88PVVRYHPHRPJZFSX6HSC" hidden="1">#REF!</definedName>
    <definedName name="BExGYC718HTZ80PNKYPVIYGRJVF6" hidden="1">#REF!</definedName>
    <definedName name="BExGYCNATXZY2FID93B17YWIPPRD" hidden="1">#REF!</definedName>
    <definedName name="BExGYGJJJ3BBCQAOA51WHP01HN73" hidden="1">#REF!</definedName>
    <definedName name="BExGYOS6TV2C72PLRFU8RP1I58GY" hidden="1">#REF!</definedName>
    <definedName name="BExGZ7NXZ0IBS44C2NZ9VMD6T6K2" hidden="1">#REF!</definedName>
    <definedName name="BExGZJ78ZWZCVHZ3BKEKFJZ6MAEO" hidden="1">#REF!</definedName>
    <definedName name="BExGZOLH2QV73J3M9IWDDPA62TP4" hidden="1">#REF!</definedName>
    <definedName name="BExGZP1PWGFKVVVN4YDIS22DZPCR" hidden="1">#REF!</definedName>
    <definedName name="BExH00L21GZX5YJJGVMOAWBERLP5" hidden="1">#REF!</definedName>
    <definedName name="BExH02ZD6VAY1KQLAQYBBI6WWIZB" hidden="1">#REF!</definedName>
    <definedName name="BExH08Z6LQCGGSGSAILMHX4X7JMD" hidden="1">#REF!</definedName>
    <definedName name="BExH0KT9Z8HEVRRQRGQ8YHXRLIJA" hidden="1">#REF!</definedName>
    <definedName name="BExH0M0FDN12YBOCKL3XL2Z7T7Y8" hidden="1">#REF!</definedName>
    <definedName name="BExH0O9G06YPZ5TN9RYT326I1CP2" hidden="1">#REF!</definedName>
    <definedName name="BExH0WNJAKTJRCKMTX8O4KNMIIJM" hidden="1">#REF!</definedName>
    <definedName name="BExH12Y4WX542WI3ZEM15AK4UM9J" hidden="1">#REF!</definedName>
    <definedName name="BExH1FDTQXR9QQ31WDB7OPXU7MPT" hidden="1">#REF!</definedName>
    <definedName name="BExH1FOMEUIJNIDJAUY0ZQFBJSY9" hidden="1">#REF!</definedName>
    <definedName name="BExH1JFFHEBFX9BWJMNIA3N66R3Z" hidden="1">#REF!</definedName>
    <definedName name="BExH1Z0GIUSVTF2H1G1I3PDGBNK2" hidden="1">#REF!</definedName>
    <definedName name="BExH225UTM6S9FW4MUDZS7F1PQSH" hidden="1">#REF!</definedName>
    <definedName name="BExH23271RF7AYZ542KHQTH68GQ7" hidden="1">#REF!</definedName>
    <definedName name="BExH2GJQR4JALNB314RY0LDI49VH" hidden="1">#REF!</definedName>
    <definedName name="BExH2JZR49T7644JFVE7B3N7RZM9" hidden="1">#REF!</definedName>
    <definedName name="BExH2UHF0QTJG107MULYB16WBJM9" hidden="1">#REF!</definedName>
    <definedName name="BExH2WKXV8X5S2GSBBTWGI0NLNAH" hidden="1">#REF!</definedName>
    <definedName name="BExH2XS1UFYFGU0S0EBXX90W2WE8" hidden="1">#REF!</definedName>
    <definedName name="BExH2XS2TND9SB0GC295R4FP6K5Y" hidden="1">#REF!</definedName>
    <definedName name="BExH2ZA0SZ4SSITL50NA8LZ3OEX6" hidden="1">#REF!</definedName>
    <definedName name="BExH31Z3JNVJPESWKXHILGXZHP2M" hidden="1">#REF!</definedName>
    <definedName name="BExH3E9HZ3QJCDZW7WI7YACFQCHE" hidden="1">#REF!</definedName>
    <definedName name="BExH3IRB6764RQ5HBYRLH6XCT29X" hidden="1">#REF!</definedName>
    <definedName name="BExIG2U8V6RSB47SXLCQG3Q68YRO" hidden="1">#REF!</definedName>
    <definedName name="BExIGJBO8R13LV7CZ7C1YCP974NN" hidden="1">#REF!</definedName>
    <definedName name="BExIGWT86FPOEYTI8GXCGU5Y3KGK" hidden="1">#REF!</definedName>
    <definedName name="BExIHBHXA7E7VUTBVHXXXCH3A5CL" hidden="1">#REF!</definedName>
    <definedName name="BExIHPQCQTGEW8QOJVIQ4VX0P6DX" hidden="1">#REF!</definedName>
    <definedName name="BExII1KN91Q7DLW0UB7W2TJ5ACT9" hidden="1">#REF!</definedName>
    <definedName name="BExII50LI8I0CDOOZEMIVHVA2V95" hidden="1">#REF!</definedName>
    <definedName name="BExIIXMY38TQD12CVV4S57L3I809" hidden="1">#REF!</definedName>
    <definedName name="BExIIY37NEVU2LGS1JE4VR9AN6W4" hidden="1">#REF!</definedName>
    <definedName name="BExIIYJAGXR8TPZ1KCYM7EGJ79UW" hidden="1">#REF!</definedName>
    <definedName name="BExIJ3160YCWGAVEU0208ZGXXG3P" hidden="1">#REF!</definedName>
    <definedName name="BExIJFGZJ5ED9D6KAY4PGQYLELAX" hidden="1">#REF!</definedName>
    <definedName name="BExIJQK80ZEKSTV62E59AYJYUNLI" hidden="1">#REF!</definedName>
    <definedName name="BExIJRLX3M0YQLU1D5Y9V7HM5QNM" hidden="1">#REF!</definedName>
    <definedName name="BExIJV22J0QA7286KNPMHO1ZUCB3" hidden="1">#REF!</definedName>
    <definedName name="BExIJVI6OC7B6ZE9V4PAOYZXKNER" hidden="1">#REF!</definedName>
    <definedName name="BExIJWK0NGTGQ4X7D5VIVXD14JHI" hidden="1">#REF!</definedName>
    <definedName name="BExIJWPCIYINEJUTXU74VK7WG031" hidden="1">#REF!</definedName>
    <definedName name="BExIKHTXPZR5A8OHB6HDP6QWDHAD" hidden="1">#REF!</definedName>
    <definedName name="BExIKMMJOETSAXJYY1SIKM58LMA2" hidden="1">#REF!</definedName>
    <definedName name="BExIKRF6AQ6VOO9KCIWSM6FY8M7D" hidden="1">#REF!</definedName>
    <definedName name="BExIKTYZESFT3LC0ASFMFKSE0D1X" hidden="1">#REF!</definedName>
    <definedName name="BExIKXVA6M8K0PTRYAGXS666L335" hidden="1">#REF!</definedName>
    <definedName name="BExIL0PMZ2SXK9R6MLP43KBU1J2P" hidden="1">#REF!</definedName>
    <definedName name="BExILAAXRTRAD18K74M6MGUEEPUM" hidden="1">#REF!</definedName>
    <definedName name="BExILG5F338C0FFLMVOKMKF8X5ZP" hidden="1">#REF!</definedName>
    <definedName name="BExILGQTQM0HOD0BJI90YO7GOIN3" hidden="1">#REF!</definedName>
    <definedName name="BExIM9DBUB7ZGF4B20FVUO9QGOX2" hidden="1">#REF!</definedName>
    <definedName name="BExIMGK9Z94TFPWWZFMD10HV0IF6" hidden="1">#REF!</definedName>
    <definedName name="BExIMPEGKG18TELVC33T4OQTNBWC" hidden="1">#REF!</definedName>
    <definedName name="BExIN4OR435DL1US13JQPOQK8GD5" hidden="1">#REF!</definedName>
    <definedName name="BExINI6A7H3KSFRFA6UBBDPKW37F" hidden="1">#REF!</definedName>
    <definedName name="BExINIMK8XC3JOBT2EXYFHHH52H0" hidden="1">#REF!</definedName>
    <definedName name="BExINLX401ZKEGWU168DS4JUM2J6" hidden="1">#REF!</definedName>
    <definedName name="BExINMYYJO1FTV1CZF6O5XCFAMQX" hidden="1">#REF!</definedName>
    <definedName name="BExINP2H4KI05FRFV5PKZFE00HKO" hidden="1">#REF!</definedName>
    <definedName name="BExINZELVWYGU876QUUZCIMXPBQC" hidden="1">#REF!</definedName>
    <definedName name="BExIOCQUQHKUU1KONGSDOLQTQEIC" hidden="1">#REF!</definedName>
    <definedName name="BExIOFL8Y5O61VLKTB4H20IJNWS1" hidden="1">#REF!</definedName>
    <definedName name="BExIOMBXRW5NS4ZPYX9G5QREZ5J6" hidden="1">#REF!</definedName>
    <definedName name="BExIORA3GK78T7C7SNBJJUONJ0LS" hidden="1">#REF!</definedName>
    <definedName name="BExIORFDXP4AVIEBLSTZ8ETSXMNM" hidden="1">#REF!</definedName>
    <definedName name="BExIOTZ5EFZ2NASVQ05RH15HRSW6" hidden="1">#REF!</definedName>
    <definedName name="BExIP8YNN6UUE1GZ223SWH7DLGKO" hidden="1">#REF!</definedName>
    <definedName name="BExIPAB4AOL592OJCC1CFAXTLF1A" hidden="1">#REF!</definedName>
    <definedName name="BExIPB25DKX4S2ZCKQN7KWSC3JBF" hidden="1">#REF!</definedName>
    <definedName name="BExIPDLT8JYAMGE5HTN4D1YHZF3V" hidden="1">#REF!</definedName>
    <definedName name="BExIPG040Q08EWIWL6CAVR3GRI43" hidden="1">#REF!</definedName>
    <definedName name="BExIPKNFUDPDKOSH5GHDVNA8D66S" hidden="1">#REF!</definedName>
    <definedName name="BExIQ1VS9A2FHVD9TUHKG9K8EVVP" hidden="1">#REF!</definedName>
    <definedName name="BExIQ3J19L30PSQ2CXNT6IHW0I7V" hidden="1">#REF!</definedName>
    <definedName name="BExIQ3OJ7M04XCY276IO0LJA5XUK" hidden="1">#REF!</definedName>
    <definedName name="BExIQ5S19ITB0NDRUN4XV7B905ED" hidden="1">#REF!</definedName>
    <definedName name="BExIQ9TMQT2EIXSVQW7GVSOAW2VJ" hidden="1">#REF!</definedName>
    <definedName name="BExIQBMDE1L6J4H27K1FMSHQKDSE" hidden="1">#REF!</definedName>
    <definedName name="BExIQE65LVXUOF3UZFO7SDHFJH22" hidden="1">#REF!</definedName>
    <definedName name="BExIQG9OO2KKBOWTMD1OXY36TEGA" hidden="1">#REF!</definedName>
    <definedName name="BExIQX1XBB31HZTYEEVOBSE3C5A6" hidden="1">#REF!</definedName>
    <definedName name="BExIQYP5T1TPAQYW7QU1Q98BKX7W" hidden="1">#REF!</definedName>
    <definedName name="BExIR2ALYRP9FW99DK2084J7IIDC" hidden="1">#REF!</definedName>
    <definedName name="BExIR8FQETPTQYW37DBVDWG3J4JW" hidden="1">#REF!</definedName>
    <definedName name="BExIRRBGTY01OQOI3U5SW59RFDFI" hidden="1">#REF!</definedName>
    <definedName name="BExIS4T0DRF57HYO7OGG72KBOFOI" hidden="1">#REF!</definedName>
    <definedName name="BExIS77BJDDK18PGI9DSEYZPIL7P" hidden="1">#REF!</definedName>
    <definedName name="BExIS8USL1T3Z97CZ30HJ98E2GXQ" hidden="1">#REF!</definedName>
    <definedName name="BExISC5B700MZUBFTQ9K4IKTF7HR" hidden="1">#REF!</definedName>
    <definedName name="BExISDHXS49S1H56ENBPRF1NLD5C" hidden="1">#REF!</definedName>
    <definedName name="BExISM1JLV54A21A164IURMPGUMU" hidden="1">#REF!</definedName>
    <definedName name="BExISRFKJYUZ4AKW44IJF7RF9Y90" hidden="1">#REF!</definedName>
    <definedName name="BExIT1MK8TBAK3SNP36A8FKDQSOK" hidden="1">#REF!</definedName>
    <definedName name="BExITBNYANV2S8KD56GOGCKW393R" hidden="1">#REF!</definedName>
    <definedName name="BExItemGrid">#REF!</definedName>
    <definedName name="BExIUD4OJGH65NFNQ4VMCE3R4J1X" hidden="1">#REF!</definedName>
    <definedName name="BExIUTB5OAAXYW0OFMP0PS40SPOB" hidden="1">#REF!</definedName>
    <definedName name="BExIUUT2MHIOV6R3WHA0DPM1KBKY" hidden="1">#REF!</definedName>
    <definedName name="BExIUYPDT1AM6MWGWQS646PIZIWC" hidden="1">#REF!</definedName>
    <definedName name="BExIV0I2O9F8D1UK1SI8AEYR6U0A" hidden="1">#REF!</definedName>
    <definedName name="BExIV2LM38XPLRTWT0R44TMQ59E5" hidden="1">#REF!</definedName>
    <definedName name="BExIV3HY4S0YRV1F7XEMF2YHAR2I" hidden="1">#REF!</definedName>
    <definedName name="BExIV6HUZFRIFLXW2SICKGTAH1PV" hidden="1">#REF!</definedName>
    <definedName name="BExIVC6WZMHRBRGIBUVX0CO2RK05" hidden="1">#REF!</definedName>
    <definedName name="BExIVCXWL6H5LD9DHDIA4F5U9TQL" hidden="1">#REF!</definedName>
    <definedName name="BExIVMOIPSEWSIHIDDLOXESQ28A0" hidden="1">#REF!</definedName>
    <definedName name="BExIVNVNJX9BYDLC88NG09YF5XQ6" hidden="1">#REF!</definedName>
    <definedName name="BExIVQVKLMGSRYT1LFZH0KUIA4OR" hidden="1">#REF!</definedName>
    <definedName name="BExIVYTFI35KNR2XSA6N8OJYUTUR" hidden="1">#REF!</definedName>
    <definedName name="BExIWB3SY3WRIVIOF988DNNODBOA" hidden="1">#REF!</definedName>
    <definedName name="BExIWB99CG0H52LRD6QWPN4L6DV2" hidden="1">#REF!</definedName>
    <definedName name="BExIWG1W7XP9DFYYSZAIOSHM0QLQ" hidden="1">#REF!</definedName>
    <definedName name="BExIWH3KUK94B7833DD4TB0Y6KP9" hidden="1">#REF!</definedName>
    <definedName name="BExIWKE9MGIDWORBI43AWTUNYFAN" hidden="1">#REF!</definedName>
    <definedName name="BExIX34PM5DBTRHRQWP6PL6WIX88" hidden="1">#REF!</definedName>
    <definedName name="BExIX5OAP9KSUE5SIZCW9P39Q4WE" hidden="1">#REF!</definedName>
    <definedName name="BExIXGRJPVJMUDGSG7IHPXPNO69B" hidden="1">#REF!</definedName>
    <definedName name="BExIXM5R87ZL3FHALWZXYCPHGX3E" hidden="1">#REF!</definedName>
    <definedName name="BExIXS036ZCKT2Z8XZKLZ8PFWQGL" hidden="1">#REF!</definedName>
    <definedName name="BExIXY5CF9PFM0P40AZ4U51TMWV0" hidden="1">#REF!</definedName>
    <definedName name="BExIYEXJBK8JDWIRSVV4RJSKZVV1" hidden="1">#REF!</definedName>
    <definedName name="BExIYI2RH0K4225XO970K2IQ1E79" hidden="1">#REF!</definedName>
    <definedName name="BExIYMPZ0KS2KOJFQAUQJ77L7701" hidden="1">#REF!</definedName>
    <definedName name="BExIYP9Q6FV9T0R9G3UDKLS4TTYX" hidden="1">#REF!</definedName>
    <definedName name="BExIYZGLDQ1TN7BIIN4RLDP31GIM" hidden="1">#REF!</definedName>
    <definedName name="BExIZ4K0EZJK6PW3L8SVKTJFSWW9" hidden="1">#REF!</definedName>
    <definedName name="BExIZAECOEZGBAO29QMV14E6XDIV" hidden="1">#REF!</definedName>
    <definedName name="BExIZKVXYD5O2JBU81F2UFJZLLSI" hidden="1">#REF!</definedName>
    <definedName name="BExIZPZDHC8HGER83WHCZAHOX7LK" hidden="1">#REF!</definedName>
    <definedName name="BExIZY2PUZ0OF9YKK1B13IW0VS6G" hidden="1">#REF!</definedName>
    <definedName name="BExJ08KBRR2XMWW3VZMPSQKXHZUH" hidden="1">#REF!</definedName>
    <definedName name="BExJ0DYJWXGE7DA39PYL3WM05U9O" hidden="1">#REF!</definedName>
    <definedName name="BExJ0MY8SY5J5V50H3UKE78ODTVB" hidden="1">#REF!</definedName>
    <definedName name="BExJ0YC98G37ML4N8FLP8D95EFRF" hidden="1">#REF!</definedName>
    <definedName name="BExKCDYKAEV45AFXHVHZZ62E5BM3" hidden="1">#REF!</definedName>
    <definedName name="BExKDKO0W4AGQO1V7K6Q4VM750FT" hidden="1">#REF!</definedName>
    <definedName name="BExKDLF10G7W77J87QWH3ZGLUCLW" hidden="1">#REF!</definedName>
    <definedName name="BExKEFE0I3MT6ZLC4T1L9465HKTN" hidden="1">#REF!</definedName>
    <definedName name="BExKEK6O5BVJP4VY02FY7JNAZ6BT" hidden="1">#REF!</definedName>
    <definedName name="BExKEKXK6E6QX339ELPXDIRZSJE0" hidden="1">#REF!</definedName>
    <definedName name="BExKEOOIBMP7N8033EY2CJYCBX6H" hidden="1">#REF!</definedName>
    <definedName name="BExKEW0RR5LA3VC46A2BEOOMQE56" hidden="1">#REF!</definedName>
    <definedName name="BExKFA3VI1CZK21SM0N3LZWT9LA1" hidden="1">#REF!</definedName>
    <definedName name="BExKFINBFV5J2NFRCL4YUO3YF0ZE" hidden="1">#REF!</definedName>
    <definedName name="BExKFISRBFACTAMJSALEYMY66F6X" hidden="1">#REF!</definedName>
    <definedName name="BExKFOSK5DJ151C4E8544UWMYTOC" hidden="1">#REF!</definedName>
    <definedName name="BExKFYJC4EVEV54F82K6VKP7Q3OU" hidden="1">#REF!</definedName>
    <definedName name="BExKG4IYHBKQQ8J8FN10GB2IKO33" hidden="1">#REF!</definedName>
    <definedName name="BExKGF0L44S78D33WMQ1A75TRKB9" hidden="1">#REF!</definedName>
    <definedName name="BExKGFRN31B3G20LMQ4LRF879J68" hidden="1">#REF!</definedName>
    <definedName name="BExKGJD3U3ADZILP20U3EURP0UQP" hidden="1">#REF!</definedName>
    <definedName name="BExKGNK5YGKP0YHHTAAOV17Z9EIM" hidden="1">#REF!</definedName>
    <definedName name="BExKGV77YH9YXIQTRKK2331QGYKF" hidden="1">#REF!</definedName>
    <definedName name="BExKH3FTZ5VGTB86W9M4AB39R0G8" hidden="1">#REF!</definedName>
    <definedName name="BExKH3FV5U5O6XZM7STS3NZKQFGJ" hidden="1">#REF!</definedName>
    <definedName name="BExKHAMUH8NR3HRV0V6FHJE3ROLN" hidden="1">#REF!</definedName>
    <definedName name="BExKHCFKOWFHO2WW0N7Y5XDXEWAO" hidden="1">#REF!</definedName>
    <definedName name="BExKHIVLONZ46HLMR50DEXKEUNEP" hidden="1">#REF!</definedName>
    <definedName name="BExKHKDK2PRBCUJS8TEDP8K3VODQ" hidden="1">#REF!</definedName>
    <definedName name="BExKHPM9XA0ADDK7TUR0N38EXWEP" hidden="1">#REF!</definedName>
    <definedName name="BExKI4076KXCDE5KXL79KT36OKLO" hidden="1">#REF!</definedName>
    <definedName name="BExKI7LO70WYISR7Q0Y1ZDWO9M3B" hidden="1">#REF!</definedName>
    <definedName name="BExKIGQV6TXIZG039HBOJU62WP2U" hidden="1">#REF!</definedName>
    <definedName name="BExKILE008SF3KTAN8WML3XKI1NZ" hidden="1">#REF!</definedName>
    <definedName name="BExKINSBB6RS7I489QHMCOMU4Z2X" hidden="1">#REF!</definedName>
    <definedName name="BExKIU87ZKSOC2DYZWFK6SAK9I8E" hidden="1">#REF!</definedName>
    <definedName name="BExKJ449HLYX2DJ9UF0H9GTPSQ73" hidden="1">#REF!</definedName>
    <definedName name="BExKJELX2RUC8UEC56IZPYYZXHA7" hidden="1">#REF!</definedName>
    <definedName name="BExKJINMXS61G2TZEXCJAWVV4F57" hidden="1">#REF!</definedName>
    <definedName name="BExKJK5ME8KB7HA0180L7OUZDDGV" hidden="1">#REF!</definedName>
    <definedName name="BExKJN5IF0VMDILJ5K8ZENF2QYV1" hidden="1">#REF!</definedName>
    <definedName name="BExKJUSJPFUIK20FTVAFJWR2OUYX" hidden="1">#REF!</definedName>
    <definedName name="BExKK8VP5RS3D0UXZVKA37C4SYBP" hidden="1">#REF!</definedName>
    <definedName name="BExKKIM9NPF6B3SPMPIQB27HQME4" hidden="1">#REF!</definedName>
    <definedName name="BExKKIX1BCBQ4R3K41QD8NTV0OV0" hidden="1">#REF!</definedName>
    <definedName name="BExKKQ3ZWADYV03YHMXDOAMU90EB" hidden="1">#REF!</definedName>
    <definedName name="BExKKUGD2HMJWQEYZ8H3X1BMXFS9" hidden="1">#REF!</definedName>
    <definedName name="BExKKX05KCZZZPKOR1NE5A8RGVT4" hidden="1">#REF!</definedName>
    <definedName name="BExKLD6S9L66QYREYHBE5J44OK7X" hidden="1">#REF!</definedName>
    <definedName name="BExKLEZK32L28GYJWVO63BZ5E1JD" hidden="1">#REF!</definedName>
    <definedName name="BExKLLKVVHT06LA55JB2FC871DC5" hidden="1">#REF!</definedName>
    <definedName name="BExKMWBX4EH3EYJ07UFEM08NB40Z" hidden="1">#REF!</definedName>
    <definedName name="BExKNBGV2IR3S7M0BX4810KZB4V3" hidden="1">#REF!</definedName>
    <definedName name="BExKNCTBZTSY3MO42VU5PLV6YUHZ" hidden="1">#REF!</definedName>
    <definedName name="BExKNGV2YY749C42AQ2T9QNIE5C3" hidden="1">#REF!</definedName>
    <definedName name="BExKNV8UOHVWEHDJWI2WMJ9X6QHZ" hidden="1">#REF!</definedName>
    <definedName name="BExKNZLD7UATC1MYRNJD8H2NH4KU" hidden="1">#REF!</definedName>
    <definedName name="BExKNZQUKQQG2Y97R74G4O4BJP1L" hidden="1">#REF!</definedName>
    <definedName name="BExKO06X0EAD3ABEG1E8PWLDWHBA" hidden="1">#REF!</definedName>
    <definedName name="BExKO2AHHSGNI1AZOIOW21KPXKPE" hidden="1">#REF!</definedName>
    <definedName name="BExKO2FXWJWC5IZLDN8JHYILQJ2N" hidden="1">#REF!</definedName>
    <definedName name="BExKO438WZ8FKOU00NURGFMOYXWN" hidden="1">#REF!</definedName>
    <definedName name="BExKODIZGWW2EQD0FEYW6WK6XLCM" hidden="1">#REF!</definedName>
    <definedName name="BExKOPO2HPWVQGAKW8LOZMPIDEFG" hidden="1">#REF!</definedName>
    <definedName name="BExKPEZP0QTKOTLIMMIFSVTHQEEK" hidden="1">#REF!</definedName>
    <definedName name="BExKPLQJX0HJ8OTXBXH9IC9J2V0W" hidden="1">#REF!</definedName>
    <definedName name="BExKPN8C7GN36ZJZHLOB74LU6KT0" hidden="1">#REF!</definedName>
    <definedName name="BExKPX9VZ1J5021Q98K60HMPJU58" hidden="1">#REF!</definedName>
    <definedName name="BExKQJGAAWNM3NT19E9I0CQDBTU0" hidden="1">#REF!</definedName>
    <definedName name="BExKQM5GJ1ZN5REKFE7YVBQ0KXWF" hidden="1">#REF!</definedName>
    <definedName name="BExKQOEA7HV9U5DH9C8JXFD62EKH" hidden="1">#REF!</definedName>
    <definedName name="BExKQQ71278061G7ZFYGPWOMOMY2" hidden="1">#REF!</definedName>
    <definedName name="BExKQTXRG3ECU8NT47UR7643LO5G" hidden="1">#REF!</definedName>
    <definedName name="BExKQVL7HPOIZ4FHANDFMVOJLEPR" hidden="1">#REF!</definedName>
    <definedName name="BExKR32XG1WY77WDT8KW9FJPGQTU" hidden="1">#REF!</definedName>
    <definedName name="BExKR8RZSEHW184G0Z56B4EGNU72" hidden="1">#REF!</definedName>
    <definedName name="BExKRVUSQ6PA7ZYQSTEQL3X7PB9P" hidden="1">#REF!</definedName>
    <definedName name="BExKRY3KZ7F7RB2KH8HXSQ85IEQO" hidden="1">#REF!</definedName>
    <definedName name="BExKSA37DZTCK6H13HPIKR0ZFVL8" hidden="1">#REF!</definedName>
    <definedName name="BExKSFMOMSZYDE0WNC94F40S6636" hidden="1">#REF!</definedName>
    <definedName name="BExKSHQ9K79S8KYUWIV5M5LAHHF1" hidden="1">#REF!</definedName>
    <definedName name="BExKSIS3VA1NCEFCZZSIK8B3YIBZ" hidden="1">#REF!</definedName>
    <definedName name="BExKSJTWG9L3FCX8FLK4EMUJMF27" hidden="1">#REF!</definedName>
    <definedName name="BExKSU0MKNAVZYYPKCYTZDWQX4R8" hidden="1">#REF!</definedName>
    <definedName name="BExKSX60G1MUS689FXIGYP2F7C62" hidden="1">#REF!</definedName>
    <definedName name="BExKT2UZ7Y2VWF5NQE18SJRLD2RN" hidden="1">#REF!</definedName>
    <definedName name="BExKT3GJFNGAM09H5F615E36A38C" hidden="1">#REF!</definedName>
    <definedName name="BExKTQZGN8GI3XGSEXMPCCA3S19H" hidden="1">#REF!</definedName>
    <definedName name="BExKTUKYYU0F6TUW1RXV24LRAZFE" hidden="1">#REF!</definedName>
    <definedName name="BExKU3FBLHQBIUTN6XEZW5GC9OG1" hidden="1">#REF!</definedName>
    <definedName name="BExKU82I99FEUIZLODXJDOJC96CQ" hidden="1">#REF!</definedName>
    <definedName name="BExKUDM0DFSCM3D91SH0XLXJSL18" hidden="1">#REF!</definedName>
    <definedName name="BExKULEKJLA77AUQPDUHSM94Y76Z" hidden="1">#REF!</definedName>
    <definedName name="BExKV08R85MKI3MAX9E2HERNQUNL" hidden="1">#REF!</definedName>
    <definedName name="BExKV4AAUNNJL5JWD7PX6BFKVS6O" hidden="1">#REF!</definedName>
    <definedName name="BExKVDVK6HN74GQPTXICP9BFC8CF" hidden="1">#REF!</definedName>
    <definedName name="BExKVFZ3ZZGIC1QI8XN6BYFWN0ZY" hidden="1">#REF!</definedName>
    <definedName name="BExKVG4KGO28KPGTAFL1R8TTZ10N" hidden="1">#REF!</definedName>
    <definedName name="BExKW0CSH7DA02YSNV64PSEIXB2P" hidden="1">#REF!</definedName>
    <definedName name="BExM9NUG3Q31X01AI9ZJCZIX25CS" hidden="1">#REF!</definedName>
    <definedName name="BExM9OG182RP30MY23PG49LVPZ1C" hidden="1">#REF!</definedName>
    <definedName name="BExMA64MW1S18NH8DCKPCCEI5KCB" hidden="1">#REF!</definedName>
    <definedName name="BExMALEWFUEM8Y686IT03ECURUBR" hidden="1">#REF!</definedName>
    <definedName name="BExMAR3XSK6RSFLHP7ZX1EWGHASI" hidden="1">#REF!</definedName>
    <definedName name="BExMAXJS82ZJ8RS22VLE0V0LDUII" hidden="1">#REF!</definedName>
    <definedName name="BExMB4QRS0R3MTB4CMUHFZ84LNZQ" hidden="1">#REF!</definedName>
    <definedName name="BExMBC35WKQY5CWQJLV4D05O6971" hidden="1">#REF!</definedName>
    <definedName name="BExMBFTZV4Q1A5KG25C1N9PHQNSW" hidden="1">#REF!</definedName>
    <definedName name="BExMBK6ISK3U7KHZKUJXIDKGF6VW" hidden="1">#REF!</definedName>
    <definedName name="BExMBYPQDG9AYDQ5E8IECVFREPO6" hidden="1">#REF!</definedName>
    <definedName name="BExMC8AZUTX8LG89K2JJR7ZG62XX" hidden="1">#REF!</definedName>
    <definedName name="BExMCA96YR10V72G2R0SCIKPZLIZ" hidden="1">#REF!</definedName>
    <definedName name="BExMCB5JU5I2VQDUBS4O42BTEVKI" hidden="1">#REF!</definedName>
    <definedName name="BExMCFSQFSEMPY5IXDIRKZDASDBR" hidden="1">#REF!</definedName>
    <definedName name="BExMCMZOEYWVOOJ98TBHTTCS7XB8" hidden="1">#REF!</definedName>
    <definedName name="BExMCS8EF2W3FS9QADNKREYSI8P0" hidden="1">#REF!</definedName>
    <definedName name="BExMCUS7GSOM96J0HJ7EH0FFM2AC" hidden="1">#REF!</definedName>
    <definedName name="BExMCYTT6TVDWMJXO1NZANRTVNAN" hidden="1">#REF!</definedName>
    <definedName name="BExMD5F6IAV108XYJLXUO9HD0IT6" hidden="1">#REF!</definedName>
    <definedName name="BExMDANV66W9T3XAXID40XFJ0J93" hidden="1">#REF!</definedName>
    <definedName name="BExMDGD1KQP7NNR78X2ZX4FCBQ1S" hidden="1">#REF!</definedName>
    <definedName name="BExMDIRDK0DI8P86HB7WPH8QWLSQ" hidden="1">#REF!</definedName>
    <definedName name="BExMDPI2FVMORSWDDCVAJ85WYAYO" hidden="1">#REF!</definedName>
    <definedName name="BExMDUWB7VWHFFR266QXO46BNV2S" hidden="1">#REF!</definedName>
    <definedName name="BExME2U47N8LZG0BPJ49ANY5QVV2" hidden="1">#REF!</definedName>
    <definedName name="BExME88DH5DUKMUFI9FNVECXFD2E" hidden="1">#REF!</definedName>
    <definedName name="BExME9A7MOGAK7YTTQYXP5DL6VYA" hidden="1">#REF!</definedName>
    <definedName name="BExMEOV9YFRY5C3GDLU60GIX10BY" hidden="1">#REF!</definedName>
    <definedName name="BExMEY09ESM4H2YGKEQQRYUD114R" hidden="1">#REF!</definedName>
    <definedName name="BExMF4G4IUPQY1Y5GEY5N3E04CL6" hidden="1">#REF!</definedName>
    <definedName name="BExMF9UIGYMOAQK0ELUWP0S0HZZY" hidden="1">#REF!</definedName>
    <definedName name="BExMFDLBSWFMRDYJ2DZETI3EXKN2" hidden="1">#REF!</definedName>
    <definedName name="BExMFLDTMRTCHKA37LQW67BG8D5C" hidden="1">#REF!</definedName>
    <definedName name="BExMG9NSK30KD01QX0UBN2VNRTG4" hidden="1">#REF!</definedName>
    <definedName name="BExMGG3PFIHPHX7NXB7HDFI3N12L" hidden="1">#REF!</definedName>
    <definedName name="BExMH3H9TW5TJCNU5Z1EWXP3BAEP" hidden="1">#REF!</definedName>
    <definedName name="BExMHOWPB34KPZ76M2KIX2C9R2VB" hidden="1">#REF!</definedName>
    <definedName name="BExMHSSYC6KVHA3QDTSYPN92TWMI" hidden="1">#REF!</definedName>
    <definedName name="BExMI0WA793SF41LQ40A28U8OXQY" hidden="1">#REF!</definedName>
    <definedName name="BExMI3AJ9477KDL4T9DHET4LJJTW" hidden="1">#REF!</definedName>
    <definedName name="BExMI6L9KX05GAK523JFKICJMTA5" hidden="1">#REF!</definedName>
    <definedName name="BExMI6QQ20XHD0NWJUN741B37182" hidden="1">#REF!</definedName>
    <definedName name="BExMI8JB94SBD9EMNJEK7Y2T6GYU" hidden="1">#REF!</definedName>
    <definedName name="BExMI8OS85YTW3KYVE4YD0R7Z6UV" hidden="1">#REF!</definedName>
    <definedName name="BExMIBOOZU40JS3F89OMPSRCE9MM" hidden="1">#REF!</definedName>
    <definedName name="BExMIIQ5MBWSIHTFWAQADXMZC22Q" hidden="1">#REF!</definedName>
    <definedName name="BExMIL4I2GE866I25CR5JBLJWJ6A" hidden="1">#REF!</definedName>
    <definedName name="BExMIRKIPF27SNO82SPFSB3T5U17" hidden="1">#REF!</definedName>
    <definedName name="BExMIV0KC8555D5E42ZGWG15Y0MO" hidden="1">#REF!</definedName>
    <definedName name="BExMIZT6AN7E6YMW2S87CTCN2UXH" hidden="1">#REF!</definedName>
    <definedName name="BExMJ15T9F3475M0896SG60TN0SR" hidden="1">#REF!</definedName>
    <definedName name="BExMJNC8ZFB9DRFOJ961ZAJ8U3A8" hidden="1">#REF!</definedName>
    <definedName name="BExMJTBV8A3D31W2IQHP9RDFPPHQ" hidden="1">#REF!</definedName>
    <definedName name="BExMK2RTXN4QJWEUNX002XK8VQP8" hidden="1">#REF!</definedName>
    <definedName name="BExMKBGQDUZ8AWXYHA3QVMSDVZ3D" hidden="1">#REF!</definedName>
    <definedName name="BExMKBM1467553LDFZRRKVSHN374" hidden="1">#REF!</definedName>
    <definedName name="BExMKGK5FJUC0AU8MABRGDC5ZM70" hidden="1">#REF!</definedName>
    <definedName name="BExMKTW7R5SOV4PHAFGHU3W73DYE" hidden="1">#REF!</definedName>
    <definedName name="BExMKU7051J2W1RQXGZGE62NBRUZ" hidden="1">#REF!</definedName>
    <definedName name="BExMKUN3WPECJR2XRID2R7GZRGNX" hidden="1">#REF!</definedName>
    <definedName name="BExMKZ535P011X4TNV16GCOH4H21" hidden="1">#REF!</definedName>
    <definedName name="BExML3XQNDIMX55ZCHHXKUV3D6E6" hidden="1">#REF!</definedName>
    <definedName name="BExML5QGSWHLI18BGY4CGOTD3UWH" hidden="1">#REF!</definedName>
    <definedName name="BExMLO5Z61RE85X8HHX2G4IU3AZW" hidden="1">#REF!</definedName>
    <definedName name="BExMLVI7UORSHM9FMO8S2EI0TMTS" hidden="1">#REF!</definedName>
    <definedName name="BExMM5UCOT2HSSN0ZIPZW55GSOVO" hidden="1">#REF!</definedName>
    <definedName name="BExMM8ZRS5RQ8H1H55RVPVTDL5NL" hidden="1">#REF!</definedName>
    <definedName name="BExMMH8EAZB09XXQ5X4LR0P4NHG9" hidden="1">#REF!</definedName>
    <definedName name="BExMMIQH5BABNZVCIQ7TBCQ10AY5" hidden="1">#REF!</definedName>
    <definedName name="BExMMNIZ2T7M22WECMUQXEF4NJ71" hidden="1">#REF!</definedName>
    <definedName name="BExMMPMIOU7BURTV0L1K6ACW9X73" hidden="1">#REF!</definedName>
    <definedName name="BExMMQ835AJDHS4B419SS645P67Q" hidden="1">#REF!</definedName>
    <definedName name="BExMMQIUVPCOBISTEJJYNCCLUCPY" hidden="1">#REF!</definedName>
    <definedName name="BExMMTIXETA5VAKBSOFDD5SRU887" hidden="1">#REF!</definedName>
    <definedName name="BExMMV0P6P5YS3C35G0JYYHI7992" hidden="1">#REF!</definedName>
    <definedName name="BExMNDR4V2VG5RFZDGTAGD3Q9PPG" hidden="1">#REF!</definedName>
    <definedName name="BExMNJLFWZBRN9PZF1IO9CYWV1B2" hidden="1">#REF!</definedName>
    <definedName name="BExMNKCJ0FA57YEUUAJE43U1QN5P" hidden="1">#REF!</definedName>
    <definedName name="BExMNKN5D1WEF2OOJVP6LZ6DLU3Y" hidden="1">#REF!</definedName>
    <definedName name="BExMNR38HMPLWAJRQ9MMS3ZAZ9IU" hidden="1">#REF!</definedName>
    <definedName name="BExMNRDZULKJMVY2VKIIRM2M5A1M" hidden="1">#REF!</definedName>
    <definedName name="BExMO9IOWKTWHO8LQJJQI5P3INWY" hidden="1">#REF!</definedName>
    <definedName name="BExMOFYRMNBEPJ7H60CD5KWGNSKW" hidden="1">#REF!</definedName>
    <definedName name="BExMOI29DOEK5R1A5QZPUDKF7N6T" hidden="1">#REF!</definedName>
    <definedName name="BExMPAJ5AJAXGKGK3F6H3ODS6RF4" hidden="1">#REF!</definedName>
    <definedName name="BExMPD2X55FFBVJ6CBUKNPROIOEU" hidden="1">#REF!</definedName>
    <definedName name="BExMPGZ848E38FUH1JBQN97DGWAT" hidden="1">#REF!</definedName>
    <definedName name="BExMPMTICOSMQENOFKQ18K0ZT4S8" hidden="1">#REF!</definedName>
    <definedName name="BExMPMZ07II0R4KGWQQ7PGS3RZS4" hidden="1">#REF!</definedName>
    <definedName name="BExMPOBH04JMDO6Z8DMSEJZM4ANN" hidden="1">#REF!</definedName>
    <definedName name="BExMPSD77XQ3HA6A4FZOJK8G2JP3" hidden="1">#REF!</definedName>
    <definedName name="BExMQ4I3Q7F0BMPHSFMFW9TZ87UD" hidden="1">#REF!</definedName>
    <definedName name="BExMQ4SWDWI4N16AZ0T5CJ6HH8WC" hidden="1">#REF!</definedName>
    <definedName name="BExMQ71WHW50GVX45JU951AGPLFQ" hidden="1">#REF!</definedName>
    <definedName name="BExMQGXSLPT4A6N47LE6FBVHWBOF" hidden="1">#REF!</definedName>
    <definedName name="BExMQSBR7PL4KLB1Q4961QO45Y4G" hidden="1">#REF!</definedName>
    <definedName name="BExMR1MA4I1X77714ZEPUVC8W398" hidden="1">#REF!</definedName>
    <definedName name="BExMR8YQHA7N77HGHY4Y6R30I3XT" hidden="1">#REF!</definedName>
    <definedName name="BExMRENOIARWRYOIVPDIEBVNRDO7" hidden="1">#REF!</definedName>
    <definedName name="BExMRQHUEHGF2FS4LCB0THFELGDI" hidden="1">#REF!</definedName>
    <definedName name="BExMRRJNUMGRSDD5GGKKGEIZ6FTS" hidden="1">#REF!</definedName>
    <definedName name="BExMRU3ACIU0RD2BNWO55LH5U2BR" hidden="1">#REF!</definedName>
    <definedName name="BExMSQRCC40AP8BDUPL2I2DNC210" hidden="1">#REF!</definedName>
    <definedName name="BExO4J9LR712G00TVA82VNTG8O7H" hidden="1">#REF!</definedName>
    <definedName name="BExO55G2KVZ7MIJ30N827CLH0I2A" hidden="1">#REF!</definedName>
    <definedName name="BExO5A8PZD9EUHC5CMPU6N3SQ15L" hidden="1">#REF!</definedName>
    <definedName name="BExO5XMAHL7CY3X0B1OPKZ28DCJ5" hidden="1">#REF!</definedName>
    <definedName name="BExO66LZJKY4PTQVREELI6POS4AY" hidden="1">#REF!</definedName>
    <definedName name="BExO6LLHCYTF7CIVHKAO0NMET14Q" hidden="1">#REF!</definedName>
    <definedName name="BExO7OUQS3XTUQ2LDKGQ8AAQ3OJJ" hidden="1">#REF!</definedName>
    <definedName name="BExO7RUSODZC2NQZMT2AFSMV2ONF" hidden="1">#REF!</definedName>
    <definedName name="BExO85HMYXZJ7SONWBKKIAXMCI3C" hidden="1">#REF!</definedName>
    <definedName name="BExO863922O4PBGQMUNEQKGN3K96" hidden="1">#REF!</definedName>
    <definedName name="BExO89ZIOXN0HOKHY24F7HDZ87UT" hidden="1">#REF!</definedName>
    <definedName name="BExO8CDTBCABLEUD6PE2UM2EZ6C4" hidden="1">#REF!</definedName>
    <definedName name="BExO8IZ05ZG0XVOL3W41KBQE176A" hidden="1">#REF!</definedName>
    <definedName name="BExO8UTAGQWDBQZEEF4HUNMLQCVU" hidden="1">#REF!</definedName>
    <definedName name="BExO937E20IHMGQOZMECL3VZC7OX" hidden="1">#REF!</definedName>
    <definedName name="BExO94UTJKQQ7TJTTJRTSR70YVJC" hidden="1">#REF!</definedName>
    <definedName name="BExO9J3A438976RXIUX5U9SU5T55" hidden="1">#REF!</definedName>
    <definedName name="BExO9RS5RXFJ1911HL3CCK6M74EP" hidden="1">#REF!</definedName>
    <definedName name="BExO9SDRI1M6KMHXSG3AE5L0F2U3" hidden="1">#REF!</definedName>
    <definedName name="BExO9V2U2YXAY904GYYGU6TD8Y7M" hidden="1">#REF!</definedName>
    <definedName name="BExOAQ3GKCT7YZW1EMVU3EILSZL2" hidden="1">#REF!</definedName>
    <definedName name="BExOB9KT2THGV4SPLDVFTFXS4B14" hidden="1">#REF!</definedName>
    <definedName name="BExOBEZ0IE2WBEYY3D3CMRI72N1K" hidden="1">#REF!</definedName>
    <definedName name="BExOBIPU8760ITY0C8N27XZ3KWEF" hidden="1">#REF!</definedName>
    <definedName name="BExOBM0I5L0MZ1G4H9MGMD87SBMZ" hidden="1">#REF!</definedName>
    <definedName name="BExOBOUXMP88KJY2BX2JLUJH5N0K" hidden="1">#REF!</definedName>
    <definedName name="BExOBP0FKQ4SVR59FB48UNLKCOR6" hidden="1">#REF!</definedName>
    <definedName name="BExOBYAVUCQ0IGM0Y6A75QHP0Q1A" hidden="1">#REF!</definedName>
    <definedName name="BExOC3UEHB1CZNINSQHZANWJYKR8" hidden="1">#REF!</definedName>
    <definedName name="BExOCBSF3XGO9YJ23LX2H78VOUR7" hidden="1">#REF!</definedName>
    <definedName name="BExOCKXFMOW6WPFEVX1I7R7FNDSS" hidden="1">#REF!</definedName>
    <definedName name="BExOCYEXOB95DH5NOB0M5NOYX398" hidden="1">#REF!</definedName>
    <definedName name="BExOD4ERMDMFD8X1016N4EXOUR0S" hidden="1">#REF!</definedName>
    <definedName name="BExOD55RS7BQUHRQ6H3USVGKR0P7" hidden="1">#REF!</definedName>
    <definedName name="BExODEWDDEABM4ZY3XREJIBZ8IVP" hidden="1">#REF!</definedName>
    <definedName name="BExODNLAA1L7WQ9ZQX6A1ZOXK9VR" hidden="1">#REF!</definedName>
    <definedName name="BExODZFEIWV26E8RFU7XQYX1J458" hidden="1">#REF!</definedName>
    <definedName name="BExOEBKG55EROA2VL360A06LKASE" hidden="1">#REF!</definedName>
    <definedName name="BExOEBKGOKEBRXLRH70TDVHE8LGF" hidden="1">#REF!</definedName>
    <definedName name="BExOERG5LWXYYEN1DY1H2FWRJS9T" hidden="1">#REF!</definedName>
    <definedName name="BExOEV1S6JJVO5PP4BZ20SNGZR7D" hidden="1">#REF!</definedName>
    <definedName name="BExOFEDNCYI2TPTMQ8SJN3AW4YMF" hidden="1">#REF!</definedName>
    <definedName name="BExOFVLXVD6RVHSQO8KZOOACSV24" hidden="1">#REF!</definedName>
    <definedName name="BExOG2SW3XOGP9VAPQ3THV3VWV12" hidden="1">#REF!</definedName>
    <definedName name="BExOG45J81K4OPA40KW5VQU54KY3" hidden="1">#REF!</definedName>
    <definedName name="BExOG68X4C8NBYPPOZE5R19C2MZG" hidden="1">#REF!</definedName>
    <definedName name="BExOGFE2SCL8HHT4DFAXKLUTJZOG" hidden="1">#REF!</definedName>
    <definedName name="BExOGT6D0LJ3C22RDW8COECKB1J5" hidden="1">#REF!</definedName>
    <definedName name="BExOGTMI1HT31M1RGWVRAVHAK7DE" hidden="1">#REF!</definedName>
    <definedName name="BExOGXO9JE5XSE9GC3I6O21UEKAO" hidden="1">#REF!</definedName>
    <definedName name="BExOH9ICZ13C1LAW8OTYTR9S7ZP3" hidden="1">#REF!</definedName>
    <definedName name="BExOHL75H3OT4WAKKPUXIVXWFVDS" hidden="1">#REF!</definedName>
    <definedName name="BExOHLHXXJL6363CC082M9M5VVXQ" hidden="1">#REF!</definedName>
    <definedName name="BExOHNAO5UDXSO73BK2ARHWKS90Y" hidden="1">#REF!</definedName>
    <definedName name="BExOHR1G1I9A9CI1HG94EWBLWNM2" hidden="1">#REF!</definedName>
    <definedName name="BExOHTQPP8LQ98L6PYUI6QW08YID" hidden="1">#REF!</definedName>
    <definedName name="BExOHX6Q6NJI793PGX59O5EKTP4G" hidden="1">#REF!</definedName>
    <definedName name="BExOI5VMTHH7Y8MQQ1N635CHYI0P" hidden="1">#REF!</definedName>
    <definedName name="BExOIEVCP4Y6VDS23AK84MCYYHRT" hidden="1">#REF!</definedName>
    <definedName name="BExOIHPQIXR0NDR5WD01BZKPKEO3" hidden="1">#REF!</definedName>
    <definedName name="BExOIM7L0Z3LSII9P7ZTV4KJ8RMA" hidden="1">#REF!</definedName>
    <definedName name="BExOIWJVMJ6MG6JC4SPD1L00OHU1" hidden="1">#REF!</definedName>
    <definedName name="BExOIYCN8Z4JK3OOG86KYUCV0ME8" hidden="1">#REF!</definedName>
    <definedName name="BExOJ3AKZ9BCBZT3KD8WMSLK6MN2" hidden="1">#REF!</definedName>
    <definedName name="BExOJ7XQK71I4YZDD29AKOOWZ47E" hidden="1">#REF!</definedName>
    <definedName name="BExOJM0W6XGSW5MXPTTX0GNF6SFT" hidden="1">#REF!</definedName>
    <definedName name="BExOJXEUJJ9SYRJXKYYV2NCCDT2R" hidden="1">#REF!</definedName>
    <definedName name="BExOK0EQYM9JUMAGWOUN7QDH7VMZ" hidden="1">#REF!</definedName>
    <definedName name="BExOK4WM9O7QNG6O57FOASI5QSN1" hidden="1">#REF!</definedName>
    <definedName name="BExOKKHOPWUVRJGQJ5ONR2U40JX8" hidden="1">#REF!</definedName>
    <definedName name="BExOKTXMJP351VXKH8VT6SXUNIMF" hidden="1">#REF!</definedName>
    <definedName name="BExOKU8GMLOCNVORDE329819XN67" hidden="1">#REF!</definedName>
    <definedName name="BExOL0Z3Z7IAMHPB91EO2MF49U57" hidden="1">#REF!</definedName>
    <definedName name="BExOL7KH12VAR0LG741SIOJTLWFD" hidden="1">#REF!</definedName>
    <definedName name="BExOLICXFHJLILCJVFMJE5MGGWKR" hidden="1">#REF!</definedName>
    <definedName name="BExOLOI0WJS3QC12I3ISL0D9AWOF" hidden="1">#REF!</definedName>
    <definedName name="BExOLYZNG5RBD0BTS1OEZJNU92Q5" hidden="1">#REF!</definedName>
    <definedName name="BExOM3HIJ3UZPOKJI68KPBJAHPDC" hidden="1">#REF!</definedName>
    <definedName name="BExOMKPURE33YQ3K1JG9NVQD4W49" hidden="1">#REF!</definedName>
    <definedName name="BExOMP7NGCLUNFK50QD2LPKRG078" hidden="1">#REF!</definedName>
    <definedName name="BExOMU0A6XMY48SZRYL4WQZD13BI" hidden="1">#REF!</definedName>
    <definedName name="BExOMVT0HSNC59DJP4CLISASGHKL" hidden="1">#REF!</definedName>
    <definedName name="BExON0AX35F2SI0UCVMGWGVIUNI3" hidden="1">#REF!</definedName>
    <definedName name="BExON41U4296DV3DPG6I5EF3OEYF" hidden="1">#REF!</definedName>
    <definedName name="BExONB3A7CO4YD8RB41PHC93BQ9M" hidden="1">#REF!</definedName>
    <definedName name="BExONFQH6UUXF8V0GI4BRIST9RFO" hidden="1">#REF!</definedName>
    <definedName name="BExONIL31DZWU7IFVN3VV0XTXJA1" hidden="1">#REF!</definedName>
    <definedName name="BExONJ1BU17R0F5A2UP1UGJBOGKS" hidden="1">#REF!</definedName>
    <definedName name="BExONNZ9VMHVX3J6NLNJY7KZA61O" hidden="1">#REF!</definedName>
    <definedName name="BExONRQ1BAA4F3TXP2MYQ4YCZ09S" hidden="1">#REF!</definedName>
    <definedName name="BExOO1WWIZSGB0YTGKESB45TSVMZ" hidden="1">#REF!</definedName>
    <definedName name="BExOO4B8FPAFYPHCTYTX37P1TQM5" hidden="1">#REF!</definedName>
    <definedName name="BExOOIULUDOJRMYABWV5CCL906X6" hidden="1">#REF!</definedName>
    <definedName name="BExOOTN0KTXJCL7E476XBN1CJ553" hidden="1">#REF!</definedName>
    <definedName name="BExOP9DEBV5W5P4Q25J3XCJBP5S9" hidden="1">#REF!</definedName>
    <definedName name="BExOPFNYRBL0BFM23LZBJTADNOE4" hidden="1">#REF!</definedName>
    <definedName name="BExOPINVFSIZMCVT9YGT2AODVCX3" hidden="1">#REF!</definedName>
    <definedName name="BExOQ1JN4SAC44RTMZIGHSW023WA" hidden="1">#REF!</definedName>
    <definedName name="BExOQ256YMF115DJL3KBPNKABJ90" hidden="1">#REF!</definedName>
    <definedName name="BExQ19DEUOLC11IW32E2AMVZLFF1" hidden="1">#REF!</definedName>
    <definedName name="BExQ1FD6KISGYU1JWEQ4G243ZPVD" hidden="1">#REF!</definedName>
    <definedName name="BExQ29C73XR33S3668YYSYZAIHTG" hidden="1">#REF!</definedName>
    <definedName name="BExQ2FS228IUDUP2023RA1D4AO4C" hidden="1">#REF!</definedName>
    <definedName name="BExQ2L0XYWLY9VPZWXYYFRIRQRJ1" hidden="1">#REF!</definedName>
    <definedName name="BExQ2M841F5Z1BQYR8DG5FKK0LIU" hidden="1">#REF!</definedName>
    <definedName name="BExQ300G8I8TK45A0MVHV15422EU" hidden="1">#REF!</definedName>
    <definedName name="BExQ39R28MXSG2SEV956F0KZ20AN" hidden="1">#REF!</definedName>
    <definedName name="BExQ3D1P3M5Z3HLMEZ17E0BLEE4U" hidden="1">#REF!</definedName>
    <definedName name="BExQ3O4W7QF8BOXTUT4IOGF6YKUD" hidden="1">#REF!</definedName>
    <definedName name="BExQ3PXOWSN8561ZR8IEY8ZASI3B" hidden="1">#REF!</definedName>
    <definedName name="BExQ3TZF04IPY0B0UG9CQQ5736UA" hidden="1">#REF!</definedName>
    <definedName name="BExQ42IU9MNDYLODP41DL6YTZMAR" hidden="1">#REF!</definedName>
    <definedName name="BExQ452HF7N1HYPXJXQ8WD6SOWUV" hidden="1">#REF!</definedName>
    <definedName name="BExQ499KBJ5W7A1G293A0K14EVQB" hidden="1">#REF!</definedName>
    <definedName name="BExQ4BTBSHPHVEDRCXC2ROW8PLFC" hidden="1">#REF!</definedName>
    <definedName name="BExQ4DGKF54SRKQUTUT4B1CZSS62" hidden="1">#REF!</definedName>
    <definedName name="BExQ4T74LQ5PYTV1MUQUW75A4BDY" hidden="1">#REF!</definedName>
    <definedName name="BExQ4XJHD7EJCNH7S1MJDZJ2MNWG" hidden="1">#REF!</definedName>
    <definedName name="BExQ5039ZCEWBUJHU682G4S89J03" hidden="1">#REF!</definedName>
    <definedName name="BExQ56Z9W6YHZHRXOFFI8EFA7CDI" hidden="1">#REF!</definedName>
    <definedName name="BExQ5KX3Z668H1KUCKZ9J24HUQ1F" hidden="1">#REF!</definedName>
    <definedName name="BExQ5SPMSOCJYLAY20NB5A6O32RE" hidden="1">#REF!</definedName>
    <definedName name="BExQ5UICMGTMK790KTLK49MAGXRC" hidden="1">#REF!</definedName>
    <definedName name="BExQ5VEQEIJO7YY80OJTA3XRQYJ9" hidden="1">#REF!</definedName>
    <definedName name="BExQ5YUUK9FD0QGTY4WD0W90O7OL" hidden="1">#REF!</definedName>
    <definedName name="BExQ63793YQ9BH7JLCNRIATIGTRG" hidden="1">#REF!</definedName>
    <definedName name="BExQ6CN1EF2UPZ57ZYMGK8TUJQSS" hidden="1">#REF!</definedName>
    <definedName name="BExQ6M2YXJ8AMRJF3QGHC40ADAHZ" hidden="1">#REF!</definedName>
    <definedName name="BExQ6M8B0X44N9TV56ATUVHGDI00" hidden="1">#REF!</definedName>
    <definedName name="BExQ6POH065GV0I74XXVD0VUPBJW" hidden="1">#REF!</definedName>
    <definedName name="BExQ6WV9KPSMXPPLGZ3KK4WNYTHU" hidden="1">#REF!</definedName>
    <definedName name="BExQ783XTMM2A9I3UKCFWJH1PP2N" hidden="1">#REF!</definedName>
    <definedName name="BExQ79LX01ZPQB8EGD1ZHR2VK2H3" hidden="1">#REF!</definedName>
    <definedName name="BExQ7B3V9MGDK2OIJ61XXFBFLJFZ" hidden="1">#REF!</definedName>
    <definedName name="BExQ7CB046NVPF9ZXDGA7OXOLSLX" hidden="1">#REF!</definedName>
    <definedName name="BExQ7IWDCGGOO1HTJ97YGO1CK3R9" hidden="1">#REF!</definedName>
    <definedName name="BExQ7JNFIEGS2HKNBALH3Q2N5G7Z" hidden="1">#REF!</definedName>
    <definedName name="BExQ7MY3U2Z1IZ71U5LJUD00VVB4" hidden="1">#REF!</definedName>
    <definedName name="BExQ7XL2Q1GVUFL1F9KK0K0EXMWG" hidden="1">#REF!</definedName>
    <definedName name="BExQ8469L3ZRZ3KYZPYMSJIDL7Y5" hidden="1">#REF!</definedName>
    <definedName name="BExQ84MJB94HL3BWRN50M4NCB6Z0" hidden="1">#REF!</definedName>
    <definedName name="BExQ8583ZE00NW7T9OF11OT9IA14" hidden="1">#REF!</definedName>
    <definedName name="BExQ8A0RPE3IMIFIZLUE7KD2N21W" hidden="1">#REF!</definedName>
    <definedName name="BExQ8ABK6H1ADV2R2OYT8NFFYG2N" hidden="1">#REF!</definedName>
    <definedName name="BExQ8DM90XJ6GCJIK9LC5O82I2TJ" hidden="1">#REF!</definedName>
    <definedName name="BExQ8G0K46ZORA0QVQTDI7Z8LXGF" hidden="1">#REF!</definedName>
    <definedName name="BExQ8O3WEU8HNTTGKTW5T0QSKCLP" hidden="1">#REF!</definedName>
    <definedName name="BExQ8ZCEDBOBJA3D9LDP5TU2WYGR" hidden="1">#REF!</definedName>
    <definedName name="BExQ94LAW6MAQBWY25WTBFV5PPZJ" hidden="1">#REF!</definedName>
    <definedName name="BExQ97QIPOSSRK978N8P234Y1XA4" hidden="1">#REF!</definedName>
    <definedName name="BExQ9E6FBAXTHGF3RXANFIA77GXP" hidden="1">#REF!</definedName>
    <definedName name="BExQ9F2YH4UUCCMQITJ475B3S3NP" hidden="1">#REF!</definedName>
    <definedName name="BExQ9KX9734KIAK7IMRLHCPYDHO2" hidden="1">#REF!</definedName>
    <definedName name="BExQ9L81FF4I7816VTPFBDWVU4CW" hidden="1">#REF!</definedName>
    <definedName name="BExQ9M4E2ACZOWWWP1JJIQO8AHUM" hidden="1">#REF!</definedName>
    <definedName name="BExQ9UTANMJCK7LJ4OQMD6F2Q01L" hidden="1">#REF!</definedName>
    <definedName name="BExQ9ZLYHWABXAA9NJDW8ZS0UQ9P" hidden="1">#REF!</definedName>
    <definedName name="BExQA324HSCK40ENJUT9CS9EC71B" hidden="1">#REF!</definedName>
    <definedName name="BExQA55GY0STSNBWQCWN8E31ZXCS" hidden="1">#REF!</definedName>
    <definedName name="BExQA9HZIN9XEMHEEVHT99UU9Z82" hidden="1">#REF!</definedName>
    <definedName name="BExQAELFYH92K8CJL155181UDORO" hidden="1">#REF!</definedName>
    <definedName name="BExQAG8PP8R5NJKNQD1U4QOSD6X5" hidden="1">#REF!</definedName>
    <definedName name="BExQBDICMZTSA1X73TMHNO4JSFLN" hidden="1">#REF!</definedName>
    <definedName name="BExQBEER6CRCRPSSL61S0OMH57ZA" hidden="1">#REF!</definedName>
    <definedName name="BExQBGI92AI8T4659FO9OS501H2S" hidden="1">#REF!</definedName>
    <definedName name="BExQBIGGY5TXI2FJVVZSLZ0LTZYH" hidden="1">#REF!</definedName>
    <definedName name="BExQBM1RUSIQ85LLMM2159BYDPIP" hidden="1">#REF!</definedName>
    <definedName name="BExQBPSOZ47V81YAEURP0NQJNTJH" hidden="1">#REF!</definedName>
    <definedName name="BExQC5TWT21CGBKD0IHAXTIN2QB8" hidden="1">#REF!</definedName>
    <definedName name="BExQC94JL9F5GW4S8DQCAF4WB2DA" hidden="1">#REF!</definedName>
    <definedName name="BExQCKTD8AT0824LGWREXM1B5D1X" hidden="1">#REF!</definedName>
    <definedName name="BExQD571YWOXKR2SX85K5MKQ0AO2" hidden="1">#REF!</definedName>
    <definedName name="BExQDB6VCHN8PNX8EA6JNIEQ2JC2" hidden="1">#REF!</definedName>
    <definedName name="BExQDE1B6U2Q9B73KBENABP71YM1" hidden="1">#REF!</definedName>
    <definedName name="BExQDGQCN7ZW41QDUHOBJUGQAX40" hidden="1">#REF!</definedName>
    <definedName name="BExQEC7BRIJ30PTU3UPFOIP2HPE3" hidden="1">#REF!</definedName>
    <definedName name="BExQEMUA4HEFM4OVO8M8MA8PIAW1" hidden="1">#REF!</definedName>
    <definedName name="BExQEQ4XZQFIKUXNU9H7WE7AMZ1U" hidden="1">#REF!</definedName>
    <definedName name="BExQF1OEB07CRAP6ALNNMJNJ3P2D" hidden="1">#REF!</definedName>
    <definedName name="BExQF9X2AQPFJZTCHTU5PTTR0JAH" hidden="1">#REF!</definedName>
    <definedName name="BExQFC0M9KKFMQKPLPEO2RQDB7MM" hidden="1">#REF!</definedName>
    <definedName name="BExQFEEV7627R8TYZCM28C6V6WHE" hidden="1">#REF!</definedName>
    <definedName name="BExQFEK8NUD04X2OBRA275ADPSDL" hidden="1">#REF!</definedName>
    <definedName name="BExQFGYIWDR4W0YF7XR6E4EWWJ02" hidden="1">#REF!</definedName>
    <definedName name="BExQFPNFKA36IAPS22LAUMBDI4KE" hidden="1">#REF!</definedName>
    <definedName name="BExQFPSWEMA8WBUZ4WK20LR13VSU" hidden="1">#REF!</definedName>
    <definedName name="BExQFVSPOSCCPF1TLJPIWYWYB8A9" hidden="1">#REF!</definedName>
    <definedName name="BExQFWJQXNQAW6LUMOEDS6KMJMYL" hidden="1">#REF!</definedName>
    <definedName name="BExQG8TYRD2G42UA5ZPCRLNKUDMX" hidden="1">#REF!</definedName>
    <definedName name="BExQGO48J9MPCDQ96RBB9UN9AIGT" hidden="1">#REF!</definedName>
    <definedName name="BExQGSBB6MJWDW7AYWA0MSFTXKRR" hidden="1">#REF!</definedName>
    <definedName name="BExQH0UURAJ13AVO5UI04HSRGVYW" hidden="1">#REF!</definedName>
    <definedName name="BExQH6ZZY0NR8SE48PSI9D0CU1TC" hidden="1">#REF!</definedName>
    <definedName name="BExQH9P2MCXAJOVEO4GFQT6MNW22" hidden="1">#REF!</definedName>
    <definedName name="BExQHCZSBYUY8OKKJXFYWKBBM6AH" hidden="1">#REF!</definedName>
    <definedName name="BExQHPKXZ1K33V2F90NZIQRZYIAW" hidden="1">#REF!</definedName>
    <definedName name="BExQHVF9KD06AG2RXUQJ9X4PVGX4" hidden="1">#REF!</definedName>
    <definedName name="BExQHZBHVN2L4HC7ACTR73T5OCV0" hidden="1">#REF!</definedName>
    <definedName name="BExQI85V9TNLDJT5LTRZS10Y26SG" hidden="1">#REF!</definedName>
    <definedName name="BExQIAPKHVEV8CU1L3TTHJW67FJ5" hidden="1">#REF!</definedName>
    <definedName name="BExQIBB4I3Z6AUU0HYV1DHRS13M4" hidden="1">#REF!</definedName>
    <definedName name="BExQIBWPAXU7HJZLKGJZY3EB7MIS" hidden="1">#REF!</definedName>
    <definedName name="BExQIS8O6R36CI01XRY9ISM99TW9" hidden="1">#REF!</definedName>
    <definedName name="BExQIVJB9MJ25NDUHTCVMSODJY2C" hidden="1">#REF!</definedName>
    <definedName name="BExQJBF7LAX128WR7VTMJC88ZLPG" hidden="1">#REF!</definedName>
    <definedName name="BExQJEVCKX6KZHNCLYXY7D0MX5KN" hidden="1">#REF!</definedName>
    <definedName name="BExQJJYSDX8B0J1QGF2HL071KKA3" hidden="1">#REF!</definedName>
    <definedName name="BExQK1HV6SQQ7CP8H8IUKI9TYXTD" hidden="1">#REF!</definedName>
    <definedName name="BExQK3LE5CSBW1E4H4KHW548FL2R" hidden="1">#REF!</definedName>
    <definedName name="BExQKG6LD6PLNDGNGO9DJXY865BR" hidden="1">#REF!</definedName>
    <definedName name="BExQLE1TOW3A287TQB0AVWENT8O1" hidden="1">#REF!</definedName>
    <definedName name="BExRYOYB4A3E5F6MTROY69LR0PMG" hidden="1">#REF!</definedName>
    <definedName name="BExRYZLA9EW71H4SXQR525S72LLP" hidden="1">#REF!</definedName>
    <definedName name="BExRZ66M8G9FQ0VFP077QSZBSOA5" hidden="1">#REF!</definedName>
    <definedName name="BExRZ8FMQQL46I8AQWU17LRNZD5T" hidden="1">#REF!</definedName>
    <definedName name="BExRZIRRIXRUMZ5GOO95S7460BMP" hidden="1">#REF!</definedName>
    <definedName name="BExRZK9RAHMM0ZLTNSK7A4LDC42D" hidden="1">#REF!</definedName>
    <definedName name="BExRZOGSR69INI6GAEPHDWSNK5Q4" hidden="1">#REF!</definedName>
    <definedName name="BExS0ASQBKRTPDWFK0KUDFOS9LE5" hidden="1">#REF!</definedName>
    <definedName name="BExS0GHQUF6YT0RU3TKDEO8CSJYB" hidden="1">#REF!</definedName>
    <definedName name="BExS0K8IHC45I78DMZBOJ1P13KQA" hidden="1">#REF!</definedName>
    <definedName name="BExS152B2LFCRAUHSLI5T6QRNII0" hidden="1">#REF!</definedName>
    <definedName name="BExS15IJV0WW662NXQUVT3FGP4ST" hidden="1">#REF!</definedName>
    <definedName name="BExS194110MR25BYJI3CJ2EGZ8XT" hidden="1">#REF!</definedName>
    <definedName name="BExS1BNVGNSGD4EP90QL8WXYWZ66" hidden="1">#REF!</definedName>
    <definedName name="BExS1UE39N6NCND7MAARSBWXS6HU" hidden="1">#REF!</definedName>
    <definedName name="BExS226HTWL5WVC76MP5A1IBI8WD" hidden="1">#REF!</definedName>
    <definedName name="BExS26OI2QNNAH2WMDD95Z400048" hidden="1">#REF!</definedName>
    <definedName name="BExS2DF6B4ZUF3VZLI4G6LJ3BF38" hidden="1">#REF!</definedName>
    <definedName name="BExS2QB5FS5LYTFYO4BROTWG3OV5" hidden="1">#REF!</definedName>
    <definedName name="BExS2TLU1HONYV6S3ZD9T12D7CIG" hidden="1">#REF!</definedName>
    <definedName name="BExS318UV9I2FXPQQWUKKX00QLPJ" hidden="1">#REF!</definedName>
    <definedName name="BExS3LBS0SMTHALVM4NRI1BAV1NP" hidden="1">#REF!</definedName>
    <definedName name="BExS3MTQ75VBXDGEBURP6YT8RROE" hidden="1">#REF!</definedName>
    <definedName name="BExS3OMGYO0DFN5186UFKEXZ2RX3" hidden="1">#REF!</definedName>
    <definedName name="BExS3SDERJ27OER67TIGOVZU13A2" hidden="1">#REF!</definedName>
    <definedName name="BExS46R5WDNU5KL04FKY5LHJUCB8" hidden="1">#REF!</definedName>
    <definedName name="BExS4ASWKM93XA275AXHYP8AG6SU" hidden="1">#REF!</definedName>
    <definedName name="BExS4JN3Y6SVBKILQK0R9HS45Y52" hidden="1">#REF!</definedName>
    <definedName name="BExS4P6S41O6Z6BED77U3GD9PNH1" hidden="1">#REF!</definedName>
    <definedName name="BExS51H0N51UT0FZOPZRCF1GU063" hidden="1">#REF!</definedName>
    <definedName name="BExS54X72TJFC41FJK72MLRR2OO7" hidden="1">#REF!</definedName>
    <definedName name="BExS59F0PA1V2ZC7S5TN6IT41SXP" hidden="1">#REF!</definedName>
    <definedName name="BExS5DRER9US6NXY9ATYT41KZII3" hidden="1">#REF!</definedName>
    <definedName name="BExS5L3TGB8JVW9ROYWTKYTUPW27" hidden="1">#REF!</definedName>
    <definedName name="BExS6GKQ96EHVLYWNJDWXZXUZW90" hidden="1">#REF!</definedName>
    <definedName name="BExS6ITKSZFRR01YD5B0F676SYN7" hidden="1">#REF!</definedName>
    <definedName name="BExS6N0LI574IAC89EFW6CLTCQ33" hidden="1">#REF!</definedName>
    <definedName name="BExS6WRDBF3ST86ZOBBUL3GTCR11" hidden="1">#REF!</definedName>
    <definedName name="BExS6XNRKR0C3MTA0LV5B60UB908" hidden="1">#REF!</definedName>
    <definedName name="BExS7TKQYLRZGM93UY3ZJZJBQNFJ" hidden="1">#REF!</definedName>
    <definedName name="BExS7Y2LNGVHSIBKC7C3R6X4LDR6" hidden="1">#REF!</definedName>
    <definedName name="BExS81TE0EY44Y3W2M4Z4MGNP5OM" hidden="1">#REF!</definedName>
    <definedName name="BExS81YPDZDVJJVS15HV2HDXAC3Y" hidden="1">#REF!</definedName>
    <definedName name="BExS82PRVNUTEKQZS56YT2DVF6C2" hidden="1">#REF!</definedName>
    <definedName name="BExS8BPG5A0GR5AO1U951NDGGR0L" hidden="1">#REF!</definedName>
    <definedName name="BExS8GSUS17UY50TEM2AWF36BR9Z" hidden="1">#REF!</definedName>
    <definedName name="BExS8HJRBVG0XI6PWA9KTMJZMQXK" hidden="1">#REF!</definedName>
    <definedName name="BExS8R51C8RM2FS6V6IRTYO9GA4A" hidden="1">#REF!</definedName>
    <definedName name="BExS8WDX408F60MH1X9B9UZ2H4R7" hidden="1">#REF!</definedName>
    <definedName name="BExS8Z2W2QEC3MH0BZIYLDFQNUIP" hidden="1">#REF!</definedName>
    <definedName name="BExS92DKGRFFCIA9C0IXDOLO57EP" hidden="1">#REF!</definedName>
    <definedName name="BExS98OB4321YCHLCQ022PXKTT2W" hidden="1">#REF!</definedName>
    <definedName name="BExS9C9N8GFISC6HUERJ0EI06GB2" hidden="1">#REF!</definedName>
    <definedName name="BExS9DX13CACP3J8JDREK30JB1SQ" hidden="1">#REF!</definedName>
    <definedName name="BExS9FPRS2KRRCS33SE6WFNF5GYL" hidden="1">#REF!</definedName>
    <definedName name="BExS9WI0A6PSEB8N9GPXF2Z7MWHM" hidden="1">#REF!</definedName>
    <definedName name="BExSA5HP306TN9XJS0TU619DLRR7" hidden="1">#REF!</definedName>
    <definedName name="BExSAAVWQOOIA6B3JHQVGP08HFEM" hidden="1">#REF!</definedName>
    <definedName name="BExSAFJ3IICU2M7QPVE4ARYMXZKX" hidden="1">#REF!</definedName>
    <definedName name="BExSAH6ID8OHX379UXVNGFO8J6KQ" hidden="1">#REF!</definedName>
    <definedName name="BExSAQBHIXGQRNIRGCJMBXUPCZQA" hidden="1">#REF!</definedName>
    <definedName name="BExSAUTCT4P7JP57NOR9MTX33QJZ" hidden="1">#REF!</definedName>
    <definedName name="BExSAY9CA9TFXQ9M9FBJRGJO9T9E" hidden="1">#REF!</definedName>
    <definedName name="BExSB4JYKQ3MINI7RAYK5M8BLJDC" hidden="1">#REF!</definedName>
    <definedName name="BExSBMOS41ZRLWYLOU29V6Y7YORR" hidden="1">#REF!</definedName>
    <definedName name="BExSBRBXXQMBU1TYDW1BXTEVEPRU" hidden="1">#REF!</definedName>
    <definedName name="BExSC54998WTZ21DSL0R8UN0Y9JH" hidden="1">#REF!</definedName>
    <definedName name="BExSC60N7WR9PJSNC9B7ORCX9NGY" hidden="1">#REF!</definedName>
    <definedName name="BExSCE99EZTILTTCE4NJJF96OYYM" hidden="1">#REF!</definedName>
    <definedName name="BExSCHUQZ2HFEWS54X67DIS8OSXZ" hidden="1">#REF!</definedName>
    <definedName name="BExSCOG41SKKG4GYU76WRWW1CTE6" hidden="1">#REF!</definedName>
    <definedName name="BExSCVC9P86YVFMRKKUVRV29MZXZ" hidden="1">#REF!</definedName>
    <definedName name="BExSD233CH4MU9ZMGNRF97ZV7KWU" hidden="1">#REF!</definedName>
    <definedName name="BExSD2U0F3BN6IN9N4R2DTTJG15H" hidden="1">#REF!</definedName>
    <definedName name="BExSD6A6NY15YSMFH51ST6XJY429" hidden="1">#REF!</definedName>
    <definedName name="BExSD9VH6PF6RQ135VOEE08YXPAW" hidden="1">#REF!</definedName>
    <definedName name="BExSDP5Y04WWMX2WWRITWOX8R5I9" hidden="1">#REF!</definedName>
    <definedName name="BExSDSGM203BJTNS9MKCBX453HMD" hidden="1">#REF!</definedName>
    <definedName name="BExSDT20XUFXTDM37M148AXAP7HN" hidden="1">#REF!</definedName>
    <definedName name="BExSEEHK1VLWD7JBV9SVVVIKQZ3I" hidden="1">#REF!</definedName>
    <definedName name="BExSEJKZLX37P3V33TRTFJ30BFRK" hidden="1">#REF!</definedName>
    <definedName name="BExSEP9UVOAI6TMXKNK587PQ3328" hidden="1">#REF!</definedName>
    <definedName name="BExSERZ34ETZF8OI93MYIVZX4RDV" hidden="1">#REF!</definedName>
    <definedName name="BExSF07QFLZCO4P6K6QF05XG7PH1" hidden="1">#REF!</definedName>
    <definedName name="BExSFELNPJYUZX393PKWKNNZYV1N" hidden="1">#REF!</definedName>
    <definedName name="BExSFJ8ZAGQ63A4MVMZRQWLVRGQ5" hidden="1">#REF!</definedName>
    <definedName name="BExSFKQRST2S9KXWWLCXYLKSF4G1" hidden="1">#REF!</definedName>
    <definedName name="BExSFYDRRTAZVPXRWUF5PDQ97WFF" hidden="1">#REF!</definedName>
    <definedName name="BExSFZVPFTXA3F0IJ2NGH1GXX9R7" hidden="1">#REF!</definedName>
    <definedName name="BExSG90Q4ZUU2IPGDYOM169NJV9S" hidden="1">#REF!</definedName>
    <definedName name="BExSG9X3DU845PNXYJGGLBQY2UHG" hidden="1">#REF!</definedName>
    <definedName name="BExSGE45J27MDUUNXW7Z8Q33UAON" hidden="1">#REF!</definedName>
    <definedName name="BExSGE9LY91Q0URHB4YAMX0UAMYI" hidden="1">#REF!</definedName>
    <definedName name="BExSGLB2URTLBCKBB4Y885W925F2" hidden="1">#REF!</definedName>
    <definedName name="BExSGOAYG73SFWOPAQV80P710GID" hidden="1">#REF!</definedName>
    <definedName name="BExSGOWJHRW7FWKLO2EHUOOGHNAF" hidden="1">#REF!</definedName>
    <definedName name="BExSGOWJTAP41ZV5Q23H7MI9C76W" hidden="1">#REF!</definedName>
    <definedName name="BExSGR5JQVX2HQ0PKCGZNSSUM1RV" hidden="1">#REF!</definedName>
    <definedName name="BExSGVHX69GJZHD99DKE4RZ042B1" hidden="1">#REF!</definedName>
    <definedName name="BExSGZJO4J4ZO04E2N2ECVYS9DEZ" hidden="1">#REF!</definedName>
    <definedName name="BExSHAHFHS7MMNJR8JPVABRGBVIT" hidden="1">#REF!</definedName>
    <definedName name="BExSHGH88QZWW4RNAX4YKAZ5JEBL" hidden="1">#REF!</definedName>
    <definedName name="BExSHOKK1OO3CX9Z28C58E5J1D9W" hidden="1">#REF!</definedName>
    <definedName name="BExSHQD8KYLTQGDXIRKCHQQ7MKIH" hidden="1">#REF!</definedName>
    <definedName name="BExSHVGPIAHXI97UBLI9G4I4M29F" hidden="1">#REF!</definedName>
    <definedName name="BExSI0K2YL3HTCQAD8A7TR4QCUR6" hidden="1">#REF!</definedName>
    <definedName name="BExSIFUDNRWXWIWNGCCFOOD8WIAZ" hidden="1">#REF!</definedName>
    <definedName name="BExTTWD2PGX3Y9FR5F2MRNLY1DIY" hidden="1">#REF!</definedName>
    <definedName name="BExTTZNS2PBCR93C9IUW49UZ4I6T" hidden="1">#REF!</definedName>
    <definedName name="BExTU2YFQ25JQ6MEMRHHN66VLTPJ" hidden="1">#REF!</definedName>
    <definedName name="BExTU75IOII1V5O0C9X2VAYYVJUG" hidden="1">#REF!</definedName>
    <definedName name="BExTUA5F7V4LUIIAM17J3A8XF3JE" hidden="1">#REF!</definedName>
    <definedName name="BExTUJ53ANGZ3H1KDK4CR4Q0OD6P" hidden="1">#REF!</definedName>
    <definedName name="BExTUKXSZBM7C57G6NGLWGU4WOHY" hidden="1">#REF!</definedName>
    <definedName name="BExTUSQCFFYZCDNHWHADBC2E1ZP1" hidden="1">#REF!</definedName>
    <definedName name="BExTUVFGOJEYS28JURA5KHQFDU5J" hidden="1">#REF!</definedName>
    <definedName name="BExTUW10U40QCYGHM5NJ3YR1O5SP" hidden="1">#REF!</definedName>
    <definedName name="BExTUWXFQHINU66YG82BI20ATMB5" hidden="1">#REF!</definedName>
    <definedName name="BExTUY9WNSJ91GV8CP0SKJTEIV82" hidden="1">#REF!</definedName>
    <definedName name="BExTV3O3JQGQFY3SDFTMBEM08TQX" hidden="1">#REF!</definedName>
    <definedName name="BExTV67VIM8PV6KO253M4DUBJQLC" hidden="1">#REF!</definedName>
    <definedName name="BExTVELZCF2YA5L6F23BYZZR6WHF" hidden="1">#REF!</definedName>
    <definedName name="BExTVGPIQZ99YFXUC8OONUX5BD42" hidden="1">#REF!</definedName>
    <definedName name="BExTVZQLP9VFLEYQ9280W13X7E8K" hidden="1">#REF!</definedName>
    <definedName name="BExTWB4LA1PODQOH4LDTHQKBN16K" hidden="1">#REF!</definedName>
    <definedName name="BExTWI0Q8AWXUA3ZN7I5V3QK2KM1" hidden="1">#REF!</definedName>
    <definedName name="BExTWIX3ABJ6HLPILAXA5Q9LFO26" hidden="1">#REF!</definedName>
    <definedName name="BExTWJTIA3WUW1PUWXAOP9O8NKLZ" hidden="1">#REF!</definedName>
    <definedName name="BExTWW95OX07FNA01WF5MSSSFQLX" hidden="1">#REF!</definedName>
    <definedName name="BExTWX5J0J9QLNYZ3NQJHZBGYCNM" hidden="1">#REF!</definedName>
    <definedName name="BExTX476KI0RNB71XI5TYMANSGBG" hidden="1">#REF!</definedName>
    <definedName name="BExTXJ6HBAIXMMWKZTJNFDYVZCAY" hidden="1">#REF!</definedName>
    <definedName name="BExTXT812NQT8GAEGH738U29BI0D" hidden="1">#REF!</definedName>
    <definedName name="BExTXWIP2TFPTQ76NHFOB72NICRZ" hidden="1">#REF!</definedName>
    <definedName name="BExTY5T62H651VC86QM4X7E28JVA" hidden="1">#REF!</definedName>
    <definedName name="BExTYHCJJ2NWRM1RV59FYR41534U" hidden="1">#REF!</definedName>
    <definedName name="BExTYKCEFJ83LZM95M1V7CSFQVEA" hidden="1">#REF!</definedName>
    <definedName name="BExTYPLA9N640MFRJJQPKXT7P88M" hidden="1">#REF!</definedName>
    <definedName name="BExTZ7F71SNTOX4LLZCK5R9VUMIJ" hidden="1">#REF!</definedName>
    <definedName name="BExTZ8X5G9S3PA4FPSNK7T69W7QT" hidden="1">#REF!</definedName>
    <definedName name="BExTZ97Y0RMR8V5BI9F2H4MFB77O" hidden="1">#REF!</definedName>
    <definedName name="BExTZK5PMCAXJL4DUIGL6H9Y8U4C" hidden="1">#REF!</definedName>
    <definedName name="BExTZKB6L5SXV5UN71YVTCBEIGWY" hidden="1">#REF!</definedName>
    <definedName name="BExTZLICVKK4NBJFEGL270GJ2VQO" hidden="1">#REF!</definedName>
    <definedName name="BExTZO2596CBZKPI7YNA1QQNPAIJ" hidden="1">#REF!</definedName>
    <definedName name="BExTZY8TDV4U7FQL7O10G6VKWKPJ" hidden="1">#REF!</definedName>
    <definedName name="BExU02QNT4LT7H9JPUC4FXTLVGZT" hidden="1">#REF!</definedName>
    <definedName name="BExU0BFJJQO1HJZKI14QGOQ6JROO" hidden="1">#REF!</definedName>
    <definedName name="BExU0FH5WTGW8MRFUFMDDSMJ6YQ5" hidden="1">#REF!</definedName>
    <definedName name="BExU0GDOIL9U33QGU9ZU3YX3V1I4" hidden="1">#REF!</definedName>
    <definedName name="BExU0HKTO8WJDQDWRTUK5TETM3HS" hidden="1">#REF!</definedName>
    <definedName name="BExU0MTJQPE041ZN7H8UKGV6MZT7" hidden="1">#REF!</definedName>
    <definedName name="BExU0ORMFEN4WCM9S7YUY7E9WX3C" hidden="1">#REF!</definedName>
    <definedName name="BExU0XB6XCXI4SZ92YEUFMW4TAXF" hidden="1">#REF!</definedName>
    <definedName name="BExU0ZUUFYHLUK4M4E8GLGIBBNT0" hidden="1">#REF!</definedName>
    <definedName name="BExU147D6RPG6ZVTSXRKFSVRHSBG" hidden="1">#REF!</definedName>
    <definedName name="BExU16R10W1SOAPNG4CDJ01T7JRE" hidden="1">#REF!</definedName>
    <definedName name="BExU17CKOR3GNIHDNVLH9L1IOJS9" hidden="1">#REF!</definedName>
    <definedName name="BExU1EE8BA0E70VLL6WM5F85J10Q" hidden="1">#REF!</definedName>
    <definedName name="BExU1GXUTLRPJN4MRINLAPHSZQFG" hidden="1">#REF!</definedName>
    <definedName name="BExU1IL9AOHFO85BZB6S60DK3N8H" hidden="1">#REF!</definedName>
    <definedName name="BExU1NOPS09CLFZL1O31RAF9BQNQ" hidden="1">#REF!</definedName>
    <definedName name="BExU1PH9MOEX1JZVZ3D5M9DXB191" hidden="1">#REF!</definedName>
    <definedName name="BExU1QZEEKJA35IMEOLOJ3ODX0ZA" hidden="1">#REF!</definedName>
    <definedName name="BExU1VRURIWWVJ95O40WA23LMTJD" hidden="1">#REF!</definedName>
    <definedName name="BExU2M5CK6XK55UIHDVYRXJJJRI4" hidden="1">#REF!</definedName>
    <definedName name="BExU2TXVT25ZTOFQAF6CM53Z1RLF" hidden="1">#REF!</definedName>
    <definedName name="BExU2XZLYIU19G7358W5T9E87AFR" hidden="1">#REF!</definedName>
    <definedName name="BExU3B66MCKJFSKT3HL8B5EJGVX0" hidden="1">#REF!</definedName>
    <definedName name="BExU3UNI9NR1RNZR07NSLSZMDOQQ" hidden="1">#REF!</definedName>
    <definedName name="BExU401R18N6XKZKL7CNFOZQCM14" hidden="1">#REF!</definedName>
    <definedName name="BExU42QVGY7TK39W1BIN6CDRG2OE" hidden="1">#REF!</definedName>
    <definedName name="BExU44P2AEX6PD8VC4ISCROUCQSP" hidden="1">#REF!</definedName>
    <definedName name="BExU47OZMS6TCWMEHHF0UCSFLLPI" hidden="1">#REF!</definedName>
    <definedName name="BExU4D36E8TXN0M8KSNGEAFYP4DQ" hidden="1">#REF!</definedName>
    <definedName name="BExU4G31RRVLJ3AC6E1FNEFMXM3O" hidden="1">#REF!</definedName>
    <definedName name="BExU4GDVLPUEWBA4MRYRTQAUNO7B" hidden="1">#REF!</definedName>
    <definedName name="BExU4I148DA7PRCCISLWQ6ABXFK6" hidden="1">#REF!</definedName>
    <definedName name="BExU4L101H2KQHVKCKQ4PBAWZV6K" hidden="1">#REF!</definedName>
    <definedName name="BExU4NA00RRRBGRT6TOB0MXZRCRZ" hidden="1">#REF!</definedName>
    <definedName name="BExU51IFNZXPBDES28457LR8X60M" hidden="1">#REF!</definedName>
    <definedName name="BExU529I6YHVOG83TJHWSILIQU1S" hidden="1">#REF!</definedName>
    <definedName name="BExU57YCIKPRD8QWL6EU0YR3NG3J" hidden="1">#REF!</definedName>
    <definedName name="BExU5DSTBWXLN6E59B757KRWRI6E" hidden="1">#REF!</definedName>
    <definedName name="BExU5TDWM8NNDHYPQ7OQODTQ368A" hidden="1">#REF!</definedName>
    <definedName name="BExU5X4OX1V1XHS6WSSORVQPP6Z3" hidden="1">#REF!</definedName>
    <definedName name="BExU5XVPARTFMRYHNUTBKDIL4UJN" hidden="1">#REF!</definedName>
    <definedName name="BExU66KMFBAP8JCVG9VM1RD1TNFF" hidden="1">#REF!</definedName>
    <definedName name="BExU68IOM3CB3TACNAE9565TW7SH" hidden="1">#REF!</definedName>
    <definedName name="BExU6AM82KN21E82HMWVP3LWP9IL" hidden="1">#REF!</definedName>
    <definedName name="BExU6FEU1MRHU98R9YOJC5OKUJ6L" hidden="1">#REF!</definedName>
    <definedName name="BExU6KIAJ663Y8W8QMU4HCF183DF" hidden="1">#REF!</definedName>
    <definedName name="BExU6KT19B4PG6SHXFBGBPLM66KT" hidden="1">#REF!</definedName>
    <definedName name="BExU6PAVKIOAIMQ9XQIHHF1SUAGO" hidden="1">#REF!</definedName>
    <definedName name="BExU6WXXC7SSQDMHSLUN5C2V4IYX" hidden="1">#REF!</definedName>
    <definedName name="BExU708NI96MM6BUOX5DT9LV4JWF" hidden="1">#REF!</definedName>
    <definedName name="BExU73387E74XE8A9UKZLZNJYY65" hidden="1">#REF!</definedName>
    <definedName name="BExU76ZHCJM8I7VSICCMSTC33O6U" hidden="1">#REF!</definedName>
    <definedName name="BExU7BBTUF8BQ42DSGM94X5TG5GF" hidden="1">#REF!</definedName>
    <definedName name="BExU7HH4EAHFQHT4AXKGWAWZP3I0" hidden="1">#REF!</definedName>
    <definedName name="BExU7MF1ZVPDHOSMCAXOSYICHZ4I" hidden="1">#REF!</definedName>
    <definedName name="BExU7O2BJ6D5YCKEL6FD2EFCWYRX" hidden="1">#REF!</definedName>
    <definedName name="BExU7Q0JS9YIUKUPNSSAIDK2KJAV" hidden="1">#REF!</definedName>
    <definedName name="BExU80I6AE5OU7P7F5V7HWIZBJ4P" hidden="1">#REF!</definedName>
    <definedName name="BExU86NB26MCPYIISZ36HADONGT2" hidden="1">#REF!</definedName>
    <definedName name="BExU885EZZNSZV3GP298UJ8LB7OL" hidden="1">#REF!</definedName>
    <definedName name="BExU8FSAUP9TUZ1NO9WXK80QPHWV" hidden="1">#REF!</definedName>
    <definedName name="BExU8KFLAN778MBN93NYZB0FV30G" hidden="1">#REF!</definedName>
    <definedName name="BExU8UX9JX3XLB47YZ8GFXE0V7R2" hidden="1">#REF!</definedName>
    <definedName name="BExU91DC3DGKPZD6LTER2IRTF89C" hidden="1">#REF!</definedName>
    <definedName name="BExU96M1J7P9DZQ3S9H0C12KGYTW" hidden="1">#REF!</definedName>
    <definedName name="BExU9F05OR1GZ3057R6UL3WPEIYI" hidden="1">#REF!</definedName>
    <definedName name="BExU9GCSO5YILIKG6VAHN13DL75K" hidden="1">#REF!</definedName>
    <definedName name="BExU9KJOZLO15N11MJVN782NFGJ0" hidden="1">#REF!</definedName>
    <definedName name="BExU9LG29XU2K1GNKRO4438JYQZE" hidden="1">#REF!</definedName>
    <definedName name="BExU9RW36I5Z6JIXUIUB3PJH86LT" hidden="1">#REF!</definedName>
    <definedName name="BExUA28AO7OWDG3H23Q0CL4B7BHW" hidden="1">#REF!</definedName>
    <definedName name="BExUA5O923FFNEBY8BPO1TU3QGBM" hidden="1">#REF!</definedName>
    <definedName name="BExUA6Q4K25VH452AQ3ZIRBCMS61" hidden="1">#REF!</definedName>
    <definedName name="BExUAFV4JMBSM2SKBQL9NHL0NIBS" hidden="1">#REF!</definedName>
    <definedName name="BExUAMWQODKBXMRH1QCMJLJBF8M7" hidden="1">#REF!</definedName>
    <definedName name="BExUAX8WS5OPVLCDXRGKTU2QMTFO" hidden="1">#REF!</definedName>
    <definedName name="BExUB8HLEXSBVPZ5AXNQEK96F1N4" hidden="1">#REF!</definedName>
    <definedName name="BExUBCDVZIEA7YT0LPSMHL5ZSERQ" hidden="1">#REF!</definedName>
    <definedName name="BExUBKXBUCN760QYU7Q8GESBWOQH" hidden="1">#REF!</definedName>
    <definedName name="BExUBL83ED0P076RN9RJ8P1MZ299" hidden="1">#REF!</definedName>
    <definedName name="BExUC623BDYEODBN0N4DO6PJQ7NU" hidden="1">#REF!</definedName>
    <definedName name="BExUC8WH8TCKBB5313JGYYQ1WFLT" hidden="1">#REF!</definedName>
    <definedName name="BExUCFCDK6SPH86I6STXX8X3WMC4" hidden="1">#REF!</definedName>
    <definedName name="BExUCLC6AQ5KR6LXSAXV4QQ8ASVG" hidden="1">#REF!</definedName>
    <definedName name="BExUD4IOJ12X3PJG5WXNNGDRCKAP" hidden="1">#REF!</definedName>
    <definedName name="BExUD9WX9BWK72UWVSLYZJLAY5VY" hidden="1">#REF!</definedName>
    <definedName name="BExUDBEUJH9IACZDBL1VAUWPG0QW" hidden="1">#REF!</definedName>
    <definedName name="BExUDEV0CYVO7Y5IQQBEJ6FUY9S6" hidden="1">#REF!</definedName>
    <definedName name="BExUDWOXQGIZW0EAIIYLQUPXF8YV" hidden="1">#REF!</definedName>
    <definedName name="BExUDXAIC17W1FUU8Z10XUAVB7CS" hidden="1">#REF!</definedName>
    <definedName name="BExUE5OMY7OAJQ9WR8C8HG311ORP" hidden="1">#REF!</definedName>
    <definedName name="BExUEFKOQWXXGRNLAOJV2BJ66UB8" hidden="1">#REF!</definedName>
    <definedName name="BExUEJGX3OQQP5KFRJSRCZ70EI9V" hidden="1">#REF!</definedName>
    <definedName name="BExUEYR71COFS2X8PDNU21IPMQEU" hidden="1">#REF!</definedName>
    <definedName name="BExVPRLJ9I6RX45EDVFSQGCPJSOK" hidden="1">#REF!</definedName>
    <definedName name="BExVSL787C8E4HFQZ2NVLT35I2XV" hidden="1">#REF!</definedName>
    <definedName name="BExVSTFTVV14SFGHQUOJL5SQ5TX9" hidden="1">#REF!</definedName>
    <definedName name="BExVT3MPE8LQ5JFN3HQIFKSQ80U4" hidden="1">#REF!</definedName>
    <definedName name="BExVT7TRK3NZHPME2TFBXOF1WBR9" hidden="1">#REF!</definedName>
    <definedName name="BExVT9H0R0T7WGQAAC0HABMG54YM" hidden="1">#REF!</definedName>
    <definedName name="BExVTCMDDEDGLUIMUU6BSFHEWTOP" hidden="1">#REF!</definedName>
    <definedName name="BExVTCMDQMLKRA2NQR72XU6Y54IK" hidden="1">#REF!</definedName>
    <definedName name="BExVTCRV8FQ5U9OYWWL44N6KFNHU" hidden="1">#REF!</definedName>
    <definedName name="BExVTNESHPVG0A0KZ7BRX26MS0PF" hidden="1">#REF!</definedName>
    <definedName name="BExVTTJVTNRSBHBTUZ78WG2JM5MK" hidden="1">#REF!</definedName>
    <definedName name="BExVTXLMYR87BC04D1ERALPUFVPG" hidden="1">#REF!</definedName>
    <definedName name="BExVUL4ITWL2Z4NO717HTFQNT2C4" hidden="1">#REF!</definedName>
    <definedName name="BExVUL9V3H8ZF6Y72LQBBN639YAA" hidden="1">#REF!</definedName>
    <definedName name="BExVV5T14N2HZIK7HQ4P2KG09U0J" hidden="1">#REF!</definedName>
    <definedName name="BExVV7R410VYLADLX9LNG63ID6H1" hidden="1">#REF!</definedName>
    <definedName name="BExVVCEED4JEKF59OV0G3T4XFMFO" hidden="1">#REF!</definedName>
    <definedName name="BExVVPFO2J7FMSRPD36909HN4BZJ" hidden="1">#REF!</definedName>
    <definedName name="BExVVQ19AQ3VCARJOC38SF7OYE9Y" hidden="1">#REF!</definedName>
    <definedName name="BExVVQ19TAECID45CS4HXT1RD3AQ" hidden="1">#REF!</definedName>
    <definedName name="BExVW3YV5XGIVJ97UUPDJGJ2P15B" hidden="1">#REF!</definedName>
    <definedName name="BExVW5X571GEYR5SCU1Z2DHKWM79" hidden="1">#REF!</definedName>
    <definedName name="BExVW6YTKA098AF57M4PHNQ54XMH" hidden="1">#REF!</definedName>
    <definedName name="BExVWINKCH0V0NUWH363SMXAZE62" hidden="1">#REF!</definedName>
    <definedName name="BExVWYU8EK669NP172GEIGCTVPPA" hidden="1">#REF!</definedName>
    <definedName name="BExVX3MVJ0GHWPP1EL59ZQNKMX0B" hidden="1">#REF!</definedName>
    <definedName name="BExVX3XN2DRJKL8EDBIG58RYQ36R" hidden="1">#REF!</definedName>
    <definedName name="BExVXDZ63PUART77BBR5SI63TPC6" hidden="1">#REF!</definedName>
    <definedName name="BExVXHKI6LFYMGWISMPACMO247HL" hidden="1">#REF!</definedName>
    <definedName name="BExVXLX2BZ5EF2X6R41BTKRJR1NM" hidden="1">#REF!</definedName>
    <definedName name="BExVY11V7U1SAY4QKYE0PBSPD7LW" hidden="1">#REF!</definedName>
    <definedName name="BExVY1SV37DL5YU59HS4IG3VBCP4" hidden="1">#REF!</definedName>
    <definedName name="BExVY3WFGJKSQA08UF9NCMST928Y" hidden="1">#REF!</definedName>
    <definedName name="BExVY954UOEVQEIC5OFO4NEWVKAQ" hidden="1">#REF!</definedName>
    <definedName name="BExVYHDYIV5397LC02V4FEP8VD6W" hidden="1">#REF!</definedName>
    <definedName name="BExVYOVIZDA18YIQ0A30Q052PCAK" hidden="1">#REF!</definedName>
    <definedName name="BExVYQIXPEM6J4JVP78BRHIC05PV" hidden="1">#REF!</definedName>
    <definedName name="BExVYVGWN7SONLVDH9WJ2F1JS264" hidden="1">#REF!</definedName>
    <definedName name="BExVZ9EO732IK6MNMG17Y1EFTJQC" hidden="1">#REF!</definedName>
    <definedName name="BExVZB1Y5J4UL2LKK0363EU7GIJ1" hidden="1">#REF!</definedName>
    <definedName name="BExVZJQVO5LQ0BJH5JEN5NOBIAF6" hidden="1">#REF!</definedName>
    <definedName name="BExVZNXWS91RD7NXV5NE2R3C8WW7" hidden="1">#REF!</definedName>
    <definedName name="BExW0386REQRCQCVT9BCX80UPTRY" hidden="1">#REF!</definedName>
    <definedName name="BExW0FYP4WXY71CYUG40SUBG9UWU" hidden="1">#REF!</definedName>
    <definedName name="BExW0RI61B4VV0ARXTFVBAWRA1C5" hidden="1">#REF!</definedName>
    <definedName name="BExW1BVUYQTKMOR56MW7RVRX4L1L" hidden="1">#REF!</definedName>
    <definedName name="BExW1F1220628FOMTW5UAATHRJHK" hidden="1">#REF!</definedName>
    <definedName name="BExW1TKA0Z9OP2DTG50GZR5EG8C7" hidden="1">#REF!</definedName>
    <definedName name="BExW1U0JLKQ094DW5MMOI8UHO09V" hidden="1">#REF!</definedName>
    <definedName name="BExW283NP9D366XFPXLGSCI5UB0L" hidden="1">#REF!</definedName>
    <definedName name="BExW2H3C8WJSBW5FGTFKVDVJC4CL" hidden="1">#REF!</definedName>
    <definedName name="BExW2MSCKPGF5K3I7TL4KF5ISUOL" hidden="1">#REF!</definedName>
    <definedName name="BExW2SMO90FU9W8DVVES6Q4E6BZR" hidden="1">#REF!</definedName>
    <definedName name="BExW36V9N91OHCUMGWJQL3I5P4JK" hidden="1">#REF!</definedName>
    <definedName name="BExW3EIBA1J9Q9NA9VCGZGRS8WV7" hidden="1">#REF!</definedName>
    <definedName name="BExW3FEO8FI8N6AGQKYEG4SQVJWB" hidden="1">#REF!</definedName>
    <definedName name="BExW3GB28STOMJUSZEIA7YKYNS4Y" hidden="1">#REF!</definedName>
    <definedName name="BExW3T1K638HT5E0Y8MMK108P5JT" hidden="1">#REF!</definedName>
    <definedName name="BExW4217ZHL9VO39POSTJOD090WU" hidden="1">#REF!</definedName>
    <definedName name="BExW4GPW71EBF8XPS2QGVQHBCDX3" hidden="1">#REF!</definedName>
    <definedName name="BExW4JKC5837JBPCOJV337ZVYYY3" hidden="1">#REF!</definedName>
    <definedName name="BExW4QR9FV9MP5K610THBSM51RYO" hidden="1">#REF!</definedName>
    <definedName name="BExW4Z029R9E19ZENN3WEA3VDAD1" hidden="1">#REF!</definedName>
    <definedName name="BExW5AZNT6IAZGNF2C879ODHY1B8" hidden="1">#REF!</definedName>
    <definedName name="BExW5WPU27WD4NWZOT0ZEJIDLX5J" hidden="1">#REF!</definedName>
    <definedName name="BExW660AV1TUV2XNUPD65RZR3QOO" hidden="1">#REF!</definedName>
    <definedName name="BExW66LVVZK656PQY1257QMHP2AY" hidden="1">#REF!</definedName>
    <definedName name="BExW6EJPHAP1TWT380AZLXNHR22P" hidden="1">#REF!</definedName>
    <definedName name="BExW6G1PJ38H10DVLL8WPQ736OEB" hidden="1">#REF!</definedName>
    <definedName name="BExW794A74Z5F2K8LVQLD6VSKXUE" hidden="1">#REF!</definedName>
    <definedName name="BExW8K0SSIPSKBVP06IJ71600HJZ" hidden="1">#REF!</definedName>
    <definedName name="BExW8NM8DJJESE7GF7VGTO2XO6P1" hidden="1">#REF!</definedName>
    <definedName name="BExW8T0GVY3ZYO4ACSBLHS8SH895" hidden="1">#REF!</definedName>
    <definedName name="BExW8YEP73JMMU9HZ08PM4WHJQZ4" hidden="1">#REF!</definedName>
    <definedName name="BExW937AT53OZQRHNWQZ5BVH24IE" hidden="1">#REF!</definedName>
    <definedName name="BExW95LN5N0LYFFVP7GJEGDVDLF0" hidden="1">#REF!</definedName>
    <definedName name="BExW967733Q8RAJOHR2GJ3HO8JIW" hidden="1">#REF!</definedName>
    <definedName name="BExW9POK1KIOI0ALS5MZIKTDIYMA" hidden="1">#REF!</definedName>
    <definedName name="BExW9TVLB7OIHTG98I7I4EXBL61S" hidden="1">#REF!</definedName>
    <definedName name="BExXLDE6PN4ESWT3LXJNQCY94NE4" hidden="1">#REF!</definedName>
    <definedName name="BExXLQVPK2H3IF0NDDA5CT612EUK" hidden="1">#REF!</definedName>
    <definedName name="BExXLR6IO70TYTACKQH9M5PGV24J" hidden="1">#REF!</definedName>
    <definedName name="BExXM065WOLYRYHGHOJE0OOFXA4M" hidden="1">#REF!</definedName>
    <definedName name="BExXM3GUNXVDM82KUR17NNUMQCNI" hidden="1">#REF!</definedName>
    <definedName name="BExXMA28M8SH7MKIGETSDA72WUIZ" hidden="1">#REF!</definedName>
    <definedName name="BExXMOLHIAHDLFSA31PUB36SC3I9" hidden="1">#REF!</definedName>
    <definedName name="BExXMT8T5Z3M2JBQN65X2LKH0YQI" hidden="1">#REF!</definedName>
    <definedName name="BExXN1XNO7H60M9X1E7EVWFJDM5N" hidden="1">#REF!</definedName>
    <definedName name="BExXN22ZOTIW49GPLWFYKVM90FNZ" hidden="1">#REF!</definedName>
    <definedName name="BExXN4C031W9DK73MJHKL8YT1QA8" hidden="1">#REF!</definedName>
    <definedName name="BExXN6QAP8UJQVN4R4BQKPP4QK35" hidden="1">#REF!</definedName>
    <definedName name="BExXNBOA39T2X6Y5Y5GZ5DDNA1AX" hidden="1">#REF!</definedName>
    <definedName name="BExXND6872VJ3M2PGT056WQMWBHD" hidden="1">#REF!</definedName>
    <definedName name="BExXNPM24UN2PGVL9D1TUBFRIKR4" hidden="1">#REF!</definedName>
    <definedName name="BExXNWYB165VO9MHARCL5WLCHWS0" hidden="1">#REF!</definedName>
    <definedName name="BExXO278QHQN8JDK5425EJ615ECC" hidden="1">#REF!</definedName>
    <definedName name="BExXOBHOP0WGFHI2Y9AO4L440UVQ" hidden="1">#REF!</definedName>
    <definedName name="BExXOHSAD2NSHOLLMZ2JWA4I3I1R" hidden="1">#REF!</definedName>
    <definedName name="BExXP80B5FGA00JCM7UXKPI3PB7Y" hidden="1">#REF!</definedName>
    <definedName name="BExXP85M4WXYVN1UVHUTOEKEG5XS" hidden="1">#REF!</definedName>
    <definedName name="BExXPELOTHOAG0OWILLAH94OZV5J" hidden="1">#REF!</definedName>
    <definedName name="BExXPS31W1VD2NMIE4E37LHVDF0L" hidden="1">#REF!</definedName>
    <definedName name="BExXPZKYEMVF5JOC14HYOOYQK6JK" hidden="1">#REF!</definedName>
    <definedName name="BExXQ89PA10X79WBWOEP1AJX1OQM" hidden="1">#REF!</definedName>
    <definedName name="BExXQCGQGGYSI0LTRVR73MUO50AW" hidden="1">#REF!</definedName>
    <definedName name="BExXQEEXFHDQ8DSRAJSB5ET6J004" hidden="1">#REF!</definedName>
    <definedName name="BExXQH41O5HZAH8BO6HCFY8YC3TU" hidden="1">#REF!</definedName>
    <definedName name="BExXQIRBLQSLAJTFL7224FCFUTKH" hidden="1">#REF!</definedName>
    <definedName name="BExXQJIEF5R3QQ6D8HO3NGPU0IQC" hidden="1">#REF!</definedName>
    <definedName name="BExXQU00K9ER4I1WM7T9J0W1E7ZC" hidden="1">#REF!</definedName>
    <definedName name="BExXQU00KOR7XLM8B13DGJ1MIQDY" hidden="1">#REF!</definedName>
    <definedName name="BExXQXG18PS8HGBOS03OSTQ0KEYC" hidden="1">#REF!</definedName>
    <definedName name="BExXQXQT4OAFQT5B0YB3USDJOJOB" hidden="1">#REF!</definedName>
    <definedName name="BExXR3FSEXAHSXEQNJORWFCPX86N" hidden="1">#REF!</definedName>
    <definedName name="BExXR3W3FKYQBLR299HO9RZ70C43" hidden="1">#REF!</definedName>
    <definedName name="BExXR46U23CRRBV6IZT982MAEQKI" hidden="1">#REF!</definedName>
    <definedName name="BExXR8OKAVX7O70V5IYG2PRKXSTI" hidden="1">#REF!</definedName>
    <definedName name="BExXRA6N6XCLQM6XDV724ZIH6G93" hidden="1">#REF!</definedName>
    <definedName name="BExXRABZ1CNKCG6K1MR6OUFHF7J9" hidden="1">#REF!</definedName>
    <definedName name="BExXRBOFETC0OTJ6WY3VPMFH03VB" hidden="1">#REF!</definedName>
    <definedName name="BExXRD13K1S9Y3JGR7CXSONT7RJZ" hidden="1">#REF!</definedName>
    <definedName name="BExXRIFB4QQ87QIGA9AG0NXP577K" hidden="1">#REF!</definedName>
    <definedName name="BExXRIQ2JF2CVTRDQX2D9SPH7FTN" hidden="1">#REF!</definedName>
    <definedName name="BExXRO4A6VUH1F4XV8N1BRJ4896W" hidden="1">#REF!</definedName>
    <definedName name="BExXRO9N1SNJZGKD90P4K7FU1J0P" hidden="1">#REF!</definedName>
    <definedName name="BExXRV5QP3Z0KAQ1EQT9JYT2FV0L" hidden="1">#REF!</definedName>
    <definedName name="BExXRZ20LZZCW8LVGDK0XETOTSAI" hidden="1">#REF!</definedName>
    <definedName name="BExXRZNM651EJ5HJPGKGTVYLAZQ1" hidden="1">#REF!</definedName>
    <definedName name="BExXS63O4OMWMNXXAODZQFSDG33N" hidden="1">#REF!</definedName>
    <definedName name="BExXSBSP1TOY051HSPEPM0AEIO2M" hidden="1">#REF!</definedName>
    <definedName name="BExXSC8RFK5D68FJD2HI4K66SA6I" hidden="1">#REF!</definedName>
    <definedName name="BExXSNHC88W4UMXEOIOOATJAIKZO" hidden="1">#REF!</definedName>
    <definedName name="BExXSTBS08WIA9TLALV3UQ2Z3MRG" hidden="1">#REF!</definedName>
    <definedName name="BExXSVQ2WOJJ73YEO8Q2FK60V4G8" hidden="1">#REF!</definedName>
    <definedName name="BExXTE09L5Y9Q4CI04ESBT9FBKMX" hidden="1">#REF!</definedName>
    <definedName name="BExXTHLRNL82GN7KZY3TOLO508N7" hidden="1">#REF!</definedName>
    <definedName name="BExXTL72MKEQSQH9L2OTFLU8DM2B" hidden="1">#REF!</definedName>
    <definedName name="BExXTM3M4RTCRSX7VGAXGQNPP668" hidden="1">#REF!</definedName>
    <definedName name="BExXTOCF78J7WY6FOVBRY1N2RBBR" hidden="1">#REF!</definedName>
    <definedName name="BExXTP3GYO6Z9RTKKT10XA0UTV3T" hidden="1">#REF!</definedName>
    <definedName name="BExXTZKZ4CG92ZQLIRKEXXH9BFIR" hidden="1">#REF!</definedName>
    <definedName name="BExXU4J2BM2964GD5UZHM752Q4NS" hidden="1">#REF!</definedName>
    <definedName name="BExXU6XDTT7RM93KILIDEYPA9XKF" hidden="1">#REF!</definedName>
    <definedName name="BExXU8VLZA7WLPZ3RAQZGNERUD26" hidden="1">#REF!</definedName>
    <definedName name="BExXUB9RSLSCNN5ETLXY72DAPZZM" hidden="1">#REF!</definedName>
    <definedName name="BExXUFRM82XQIN2T8KGLDQL1IBQW" hidden="1">#REF!</definedName>
    <definedName name="BExXUQEQBF6FI240ZGIF9YXZSRAU" hidden="1">#REF!</definedName>
    <definedName name="BExXUYND6EJO7CJ5KRICV4O1JNWK" hidden="1">#REF!</definedName>
    <definedName name="BExXV6FWG4H3S2QEUJZYIXILNGJ7" hidden="1">#REF!</definedName>
    <definedName name="BExXVK87BMMO6LHKV0CFDNIQVIBS" hidden="1">#REF!</definedName>
    <definedName name="BExXVKZ9WXPGL6IVY6T61IDD771I" hidden="1">#REF!</definedName>
    <definedName name="BExXW0K72T1Y8K1I4VZT87UY9S2G" hidden="1">#REF!</definedName>
    <definedName name="BExXW27MMXHXUXX78SDTBE1JYTHT" hidden="1">#REF!</definedName>
    <definedName name="BExXW2YIM2MYBSHRIX0RP9D4PRMN" hidden="1">#REF!</definedName>
    <definedName name="BExXWBNE4KTFSXKVSRF6WX039WPB" hidden="1">#REF!</definedName>
    <definedName name="BExXWFP5AYE7EHYTJWBZSQ8PQ0YX" hidden="1">#REF!</definedName>
    <definedName name="BExXWVFIBQT8OY1O41FRFPFGXQHK" hidden="1">#REF!</definedName>
    <definedName name="BExXWWXHBZHA9J3N8K47F84X0M0L" hidden="1">#REF!</definedName>
    <definedName name="BExXX4F7ET00BZ4EYY1U8S9S895U" hidden="1">#REF!</definedName>
    <definedName name="BExXXBM521DL8R4ZX7NZ3DBCUOR5" hidden="1">#REF!</definedName>
    <definedName name="BExXXC7OZI33XZ03NRMEP7VRLQK4" hidden="1">#REF!</definedName>
    <definedName name="BExXXH5N3NKBQ7BCJPJTBF8CYM2Q" hidden="1">#REF!</definedName>
    <definedName name="BExXXKWLM4D541BH6O8GOJMHFHMW" hidden="1">#REF!</definedName>
    <definedName name="BExXXPPA1Q87XPI97X0OXCPBPDON" hidden="1">#REF!</definedName>
    <definedName name="BExXXVUDA98IZTQ6MANKU4MTTDVR" hidden="1">#REF!</definedName>
    <definedName name="BExXXZQNZY6IZI45DJXJK0MQZWA7" hidden="1">#REF!</definedName>
    <definedName name="BExXY5QFG6QP94SFT3935OBM8Y4K" hidden="1">#REF!</definedName>
    <definedName name="BExXY7TYEBFXRYUYIFHTN65RJ8EW" hidden="1">#REF!</definedName>
    <definedName name="BExXY914KO7IKNZYZO7PNCTINBIK" hidden="1">#REF!</definedName>
    <definedName name="BExXYLBHANUXC5FCTDDTGOVD3GQS" hidden="1">#REF!</definedName>
    <definedName name="BExXYMNYAYH3WA2ZCFAYKZID9ZCI" hidden="1">#REF!</definedName>
    <definedName name="BExXYYT12SVN2VDMLVNV4P3ISD8T" hidden="1">#REF!</definedName>
    <definedName name="BExXZEDWUYH25UZMW2QU2RXFILJE" hidden="1">#REF!</definedName>
    <definedName name="BExXZFVV4YB42AZ3H1I40YG3JAPU" hidden="1">#REF!</definedName>
    <definedName name="BExXZHJ9T2JELF12CHHGD54J1B0C" hidden="1">#REF!</definedName>
    <definedName name="BExXZNJ2X1TK2LRK5ZY3MX49H5T7" hidden="1">#REF!</definedName>
    <definedName name="BExXZOVPCEP495TQSON6PSRQ8XCY" hidden="1">#REF!</definedName>
    <definedName name="BExXZXKH7NBARQQAZM69Z57IH1MM" hidden="1">#REF!</definedName>
    <definedName name="BExY07WSDH5QEVM7BJXJK2ZRAI1O" hidden="1">#REF!</definedName>
    <definedName name="BExY0C3UBVC4M59JIRXVQ8OWAJC1" hidden="1">#REF!</definedName>
    <definedName name="BExY0OE8GFHMLLTEAFIOQTOPEVPB" hidden="1">#REF!</definedName>
    <definedName name="BExY0OJHW85S0VKBA8T4HTYPYBOS" hidden="1">#REF!</definedName>
    <definedName name="BExY0T1E034D7XAXNC6F7540LLIE" hidden="1">#REF!</definedName>
    <definedName name="BExY0XTZLHN49J2JH94BYTKBJLT3" hidden="1">#REF!</definedName>
    <definedName name="BExY11FH9TXHERUYGG8FE50U7H7J" hidden="1">#REF!</definedName>
    <definedName name="BExY180UKNW5NIAWD6ZUYTFEH8QS" hidden="1">#REF!</definedName>
    <definedName name="BExY1DPTV4LSY9MEOUGXF8X052NA" hidden="1">#REF!</definedName>
    <definedName name="BExY1FILGAF9YP1XGP6PVCZD9P56" hidden="1">#REF!</definedName>
    <definedName name="BExY1GK9ELBEKDD7O6HR6DUO8YGO" hidden="1">#REF!</definedName>
    <definedName name="BExY1NWOXXFV9GGZ3PX444LZ8TVX" hidden="1">#REF!</definedName>
    <definedName name="BExY1UCL0RND63LLSM9X5SFRG117" hidden="1">#REF!</definedName>
    <definedName name="BExY1WAT3937L08HLHIRQHMP2A3H" hidden="1">#REF!</definedName>
    <definedName name="BExY1YEBOSLMID7LURP8QB46AI91" hidden="1">#REF!</definedName>
    <definedName name="BExY2FS4LFX9OHOTQT7SJ2PXAC25" hidden="1">#REF!</definedName>
    <definedName name="BExY2GDPCZPVU0IQ6IJIB1YQQRQ6" hidden="1">#REF!</definedName>
    <definedName name="BExY2GTSZ3VA9TXLY7KW1LIAKJ61" hidden="1">#REF!</definedName>
    <definedName name="BExY2IXBR1SGYZH08T7QHKEFS8HA" hidden="1">#REF!</definedName>
    <definedName name="BExY2Q4B5FUDA5VU4VRUHX327QN0" hidden="1">#REF!</definedName>
    <definedName name="BExY3HOSK7YI364K15OX70AVR6F1" hidden="1">#REF!</definedName>
    <definedName name="BExY3T89AUR83SOAZZ3OMDEJDQ39" hidden="1">#REF!</definedName>
    <definedName name="BExY4MG771JQ84EMIVB6HQGGHZY7" hidden="1">#REF!</definedName>
    <definedName name="BExY4PWCSFB8P3J3TBQB2MD67263" hidden="1">#REF!</definedName>
    <definedName name="BExY4RZW3KK11JLYBA4DWZ92M6LQ" hidden="1">#REF!</definedName>
    <definedName name="BExY4XOVTTNVZ577RLIEC7NZQFIX" hidden="1">#REF!</definedName>
    <definedName name="BExY50JAF5CG01GTHAUS7I4ZLUDC" hidden="1">#REF!</definedName>
    <definedName name="BExY53J7EXFEOFTRNAHLK7IH3ACB" hidden="1">#REF!</definedName>
    <definedName name="BExY5515SJTJS3VM80M3YYR0WF37" hidden="1">#REF!</definedName>
    <definedName name="BExY5515WE39FQ3EG5QHG67V9C0O" hidden="1">#REF!</definedName>
    <definedName name="BExY5986WNAD8NFCPXC9TVLBU4FG" hidden="1">#REF!</definedName>
    <definedName name="BExY5DF9MS25IFNWGJ1YAS5MDN8R" hidden="1">#REF!</definedName>
    <definedName name="BExY5ERVGL3UM2MGT8LJ0XPKTZEK" hidden="1">#REF!</definedName>
    <definedName name="BExY5EX6NJFK8W754ZVZDN5DS04K" hidden="1">#REF!</definedName>
    <definedName name="BExY5S3XD1NJT109CV54IFOHVLQ6" hidden="1">#REF!</definedName>
    <definedName name="BExY5TB2VAI3GHKCPXMCVIOM8B8W" hidden="1">#REF!</definedName>
    <definedName name="BExY6KVS1MMZ2R34PGEFR2BMTU9W" hidden="1">#REF!</definedName>
    <definedName name="BExY6Q9YY7LW745GP7CYOGGSPHGE" hidden="1">#REF!</definedName>
    <definedName name="BExZIA3C8LKJTEH3MKQ57KJH5TA2" hidden="1">#REF!</definedName>
    <definedName name="BExZIIHH3QNQE3GFMHEE4UMHY6WQ" hidden="1">#REF!</definedName>
    <definedName name="BExZIYO22G5UXOB42GDLYGVRJ6U7" hidden="1">#REF!</definedName>
    <definedName name="BExZJ7I9T8XU4MZRKJ1VVU76V2LZ" hidden="1">#REF!</definedName>
    <definedName name="BExZJMY170JCUU1RWASNZ1HJPRTA" hidden="1">#REF!</definedName>
    <definedName name="BExZJNJKU0U25JSVTR2FZCN88234" hidden="1">#REF!</definedName>
    <definedName name="BExZJOQR77H0P4SUKVYACDCFBBXO" hidden="1">#REF!</definedName>
    <definedName name="BExZJS6RG34ODDY9HMZ0O34MEMSB" hidden="1">#REF!</definedName>
    <definedName name="BExZK34NR4BAD7HJAP7SQ926UQP3" hidden="1">#REF!</definedName>
    <definedName name="BExZK3FGPHH5H771U7D5XY7XBS6E" hidden="1">#REF!</definedName>
    <definedName name="BExZKHYORG3O8C772XPFHM1N8T80" hidden="1">#REF!</definedName>
    <definedName name="BExZKJRF2IRR57DG9CLC7MSHWNNN" hidden="1">#REF!</definedName>
    <definedName name="BExZKV5GYXO0X760SBD9TWTIQHGI" hidden="1">#REF!</definedName>
    <definedName name="BExZL6E4YVXRUN7ZGF2BIGIXFR8K" hidden="1">#REF!</definedName>
    <definedName name="BExZLGVLMKTPFXG42QYT0PO81G7F" hidden="1">#REF!</definedName>
    <definedName name="BExZLKMK7LRK14S09WLMH7MXSQXM" hidden="1">#REF!</definedName>
    <definedName name="BExZM7JVLG0W8EG5RBU915U3SKBY" hidden="1">#REF!</definedName>
    <definedName name="BExZM85FOVUFF110XMQ9O2ODSJUK" hidden="1">#REF!</definedName>
    <definedName name="BExZMF1MMTZ1TA14PZ8ASSU2CBSP" hidden="1">#REF!</definedName>
    <definedName name="BExZMKL5YQZD7F0FUCSVFGLPFK52" hidden="1">#REF!</definedName>
    <definedName name="BExZMOC3VNZALJM71X2T6FV91GTB" hidden="1">#REF!</definedName>
    <definedName name="BExZMXH39OB0I43XEL3K11U3G9PM" hidden="1">#REF!</definedName>
    <definedName name="BExZMZQ3RBKDHT5GLFNLS52OSJA0" hidden="1">#REF!</definedName>
    <definedName name="BExZN2F7Y2J2L2LN5WZRG949MS4A" hidden="1">#REF!</definedName>
    <definedName name="BExZN847WUWKRYTZWG9TCQZJS3OL" hidden="1">#REF!</definedName>
    <definedName name="BExZNH3VISFF4NQI11BZDP5IQ7VG" hidden="1">#REF!</definedName>
    <definedName name="BExZNJYCFYVMAOI62GB2BABK1ELE" hidden="1">#REF!</definedName>
    <definedName name="BExZNV707LIU6Z5H6QI6H67LHTI1" hidden="1">#REF!</definedName>
    <definedName name="BExZNVCBKB930QQ9QW7KSGOZ0V1M" hidden="1">#REF!</definedName>
    <definedName name="BExZNW8QJ18X0RSGFDWAE9ZSDX39" hidden="1">#REF!</definedName>
    <definedName name="BExZNZDWRS6Q40L8OCWFEIVI0A1O" hidden="1">#REF!</definedName>
    <definedName name="BExZOBO9NYLGVJQ31LVQ9XS2ZT4N" hidden="1">#REF!</definedName>
    <definedName name="BExZOETNB1CJ3Y2RKLI1ZK0S8Z6H" hidden="1">#REF!</definedName>
    <definedName name="BExZOL9K1RUXBTLZ6FJ65BIE9G5R" hidden="1">#REF!</definedName>
    <definedName name="BExZOREMVSK4E5VSWM838KHUB8AI" hidden="1">#REF!</definedName>
    <definedName name="BExZOVR745T5P1KS9NV2PXZPZVRG" hidden="1">#REF!</definedName>
    <definedName name="BExZOZSWGLSY2XYVRIS6VSNJDSGD" hidden="1">#REF!</definedName>
    <definedName name="BExZP7AIJKLM6C6CSUIIFAHFBNX2" hidden="1">#REF!</definedName>
    <definedName name="BExZPQ0XY507N8FJMVPKCTK8HC9H" hidden="1">#REF!</definedName>
    <definedName name="BExZPUTK8AJNGCUNSO4PDKPBEUCU" hidden="1">#REF!</definedName>
    <definedName name="BExZQ37OVBR25U32CO2YYVPZOMR5" hidden="1">#REF!</definedName>
    <definedName name="BExZQ3IHNAFF2HI20IH754T349LH" hidden="1">#REF!</definedName>
    <definedName name="BExZQ3NT7H06VO0AR48WHZULZB93" hidden="1">#REF!</definedName>
    <definedName name="BExZQ7PJU07SEJMDX18U9YVDC2GU" hidden="1">#REF!</definedName>
    <definedName name="BExZQIHTGHK7OOI2Y2PN3JYBY82I" hidden="1">#REF!</definedName>
    <definedName name="BExZQJJMGU5MHQOILGXGJPAQI5XI" hidden="1">#REF!</definedName>
    <definedName name="BExZQXBYEBN28QUH1KOVW6KKA5UM" hidden="1">#REF!</definedName>
    <definedName name="BExZQZKT146WEN8FTVZ7Y5TSB8L5" hidden="1">#REF!</definedName>
    <definedName name="BExZR485AKBH93YZ08CMUC3WROED" hidden="1">#REF!</definedName>
    <definedName name="BExZR7TL98P2PPUVGIZYR5873DWW" hidden="1">#REF!</definedName>
    <definedName name="BExZRGD1603X5ACFALUUDKCD7X48" hidden="1">#REF!</definedName>
    <definedName name="BExZRP1X6UVLN1UOLHH5VF4STP1O" hidden="1">#REF!</definedName>
    <definedName name="BExZRQ930U6OCYNV00CH5I0Q4LPE" hidden="1">#REF!</definedName>
    <definedName name="BExZRW8W514W8OZ72YBONYJ64GXF" hidden="1">#REF!</definedName>
    <definedName name="BExZRWJP2BUVFJPO8U8ATQEP0LZU" hidden="1">#REF!</definedName>
    <definedName name="BExZS2OY9JTSSP01ZQ6V2T2LO5R9" hidden="1">#REF!</definedName>
    <definedName name="BExZSI9USDLZAN8LI8M4YYQL24GZ" hidden="1">#REF!</definedName>
    <definedName name="BExZSS0LA2JY4ZLJ1Z5YCMLJJZCH" hidden="1">#REF!</definedName>
    <definedName name="BExZTAQV2QVSZY5Y3VCCWUBSBW9P" hidden="1">#REF!</definedName>
    <definedName name="BExZTHSI2FX56PWRSNX9H5EWTZFO" hidden="1">#REF!</definedName>
    <definedName name="BExZTJL3HVBFY139H6CJHEQCT1EL" hidden="1">#REF!</definedName>
    <definedName name="BExZTLOL8OPABZI453E0KVNA1GJS" hidden="1">#REF!</definedName>
    <definedName name="BExZTT6J3X0TOX0ZY6YPLUVMCW9X" hidden="1">#REF!</definedName>
    <definedName name="BExZTW6ECBRA0BBITWBQ8R93RMCL" hidden="1">#REF!</definedName>
    <definedName name="BExZU2BHYAOKSCBM3C5014ZF6IXS" hidden="1">#REF!</definedName>
    <definedName name="BExZU2RMJTXOCS0ROPMYPE6WTD87" hidden="1">#REF!</definedName>
    <definedName name="BExZUF7G8FENTJKH9R1XUWXM6CWD" hidden="1">#REF!</definedName>
    <definedName name="BExZUNARUJBIZ08VCAV3GEVBIR3D" hidden="1">#REF!</definedName>
    <definedName name="BExZUSZT5496UMBP4LFSLTR1GVEW" hidden="1">#REF!</definedName>
    <definedName name="BExZUT54340I38GVCV79EL116WR0" hidden="1">#REF!</definedName>
    <definedName name="BExZUYDULCX65H9OZ9JHPBNKF3MI" hidden="1">#REF!</definedName>
    <definedName name="BExZV2QD5ZDK3AGDRULLA7JB46C3" hidden="1">#REF!</definedName>
    <definedName name="BExZVBQ29OM0V8XAL3HL0JIM0MMU" hidden="1">#REF!</definedName>
    <definedName name="BExZVEPYS6HYXG8RN9GMWZTHDEMK" hidden="1">#REF!</definedName>
    <definedName name="BExZVLM4T9ORS4ZWHME46U4Q103C" hidden="1">#REF!</definedName>
    <definedName name="BExZVM7OZWPPRH5YQW50EYMMIW1A" hidden="1">#REF!</definedName>
    <definedName name="BExZVPYGX2C5OSHMZ6F0KBKZ6B1S" hidden="1">#REF!</definedName>
    <definedName name="BExZW5UARC8W9AQNLJX2I5WQWS5F" hidden="1">#REF!</definedName>
    <definedName name="BExZW7HRGN6A9YS41KI2B2UUMJ7X" hidden="1">#REF!</definedName>
    <definedName name="BExZW8ZPNV43UXGOT98FDNIBQHZY" hidden="1">#REF!</definedName>
    <definedName name="BExZWKZ5N3RDXU8MZ8HQVYYD8O0F" hidden="1">#REF!</definedName>
    <definedName name="BExZWSMC9T48W74GFGQCIUJ8ZPP3" hidden="1">#REF!</definedName>
    <definedName name="BExZWUF2V4HY3HI8JN9ZVPRWK1H3" hidden="1">#REF!</definedName>
    <definedName name="BExZWX45URTK9KYDJHEXL1OTZ833" hidden="1">#REF!</definedName>
    <definedName name="BExZX0EWQEZO86WDAD9A4EAEZ012" hidden="1">#REF!</definedName>
    <definedName name="BExZX2T6ZT2DZLYSDJJBPVIT5OK2" hidden="1">#REF!</definedName>
    <definedName name="BExZXOJDELULNLEH7WG0OYJT0NJ4" hidden="1">#REF!</definedName>
    <definedName name="BExZXOOTRNUK8LGEAZ8ZCFW9KXQ1" hidden="1">#REF!</definedName>
    <definedName name="BExZXT6JOXNKEDU23DKL8XZAJZIH" hidden="1">#REF!</definedName>
    <definedName name="BExZXUTYW1HWEEZ1LIX4OQWC7HL1" hidden="1">#REF!</definedName>
    <definedName name="BExZXY4NKQL9QD76YMQJ15U1C2G8" hidden="1">#REF!</definedName>
    <definedName name="BExZXYQ7U5G08FQGUIGYT14QCBOF" hidden="1">#REF!</definedName>
    <definedName name="BExZY02V77YJBMODJSWZOYCMPS5X" hidden="1">#REF!</definedName>
    <definedName name="BExZY49QRZIR6CA41LFA9LM6EULU" hidden="1">#REF!</definedName>
    <definedName name="BExZZ2FQA9A8C7CJKMEFQ9VPSLCE" hidden="1">#REF!</definedName>
    <definedName name="BExZZCHAVHW8C2H649KRGVQ0WVRT" hidden="1">#REF!</definedName>
    <definedName name="BExZZTK54OTLF2YB68BHGOS27GEN" hidden="1">#REF!</definedName>
    <definedName name="BExZZXB3JQQG4SIZS4MRU6NNW7HI" hidden="1">#REF!</definedName>
    <definedName name="BExZZZEMIIFKMLLV4DJKX5TB9R5V" hidden="1">#REF!</definedName>
    <definedName name="BIADJ">#REF!</definedName>
    <definedName name="BONNIE">#N/A</definedName>
    <definedName name="bonus">#REF!</definedName>
    <definedName name="booby" localSheetId="9" hidden="1">{#N/A,#N/A,TRUE,"TOTAL DISTRIBUTION";#N/A,#N/A,TRUE,"SOUTH";#N/A,#N/A,TRUE,"NORTHEAST";#N/A,#N/A,TRUE,"WEST"}</definedName>
    <definedName name="booby" hidden="1">{#N/A,#N/A,TRUE,"TOTAL DISTRIBUTION";#N/A,#N/A,TRUE,"SOUTH";#N/A,#N/A,TRUE,"NORTHEAST";#N/A,#N/A,TRUE,"WEST"}</definedName>
    <definedName name="booby2" localSheetId="9" hidden="1">{#N/A,#N/A,TRUE,"TOTAL DSBN";#N/A,#N/A,TRUE,"WEST";#N/A,#N/A,TRUE,"SOUTH";#N/A,#N/A,TRUE,"NORTHEAST"}</definedName>
    <definedName name="booby2" hidden="1">{#N/A,#N/A,TRUE,"TOTAL DSBN";#N/A,#N/A,TRUE,"WEST";#N/A,#N/A,TRUE,"SOUTH";#N/A,#N/A,TRUE,"NORTHEAST"}</definedName>
    <definedName name="book2.xls" localSheetId="9" hidden="1">{#N/A,#N/A,TRUE,"TOTAL DISTRIBUTION";#N/A,#N/A,TRUE,"SOUTH";#N/A,#N/A,TRUE,"NORTHEAST";#N/A,#N/A,TRUE,"WEST"}</definedName>
    <definedName name="book2.xls" hidden="1">{#N/A,#N/A,TRUE,"TOTAL DISTRIBUTION";#N/A,#N/A,TRUE,"SOUTH";#N/A,#N/A,TRUE,"NORTHEAST";#N/A,#N/A,TRUE,"WEST"}</definedName>
    <definedName name="book2a\.xls" localSheetId="9" hidden="1">{#N/A,#N/A,TRUE,"TOTAL DSBN";#N/A,#N/A,TRUE,"WEST";#N/A,#N/A,TRUE,"SOUTH";#N/A,#N/A,TRUE,"NORTHEAST"}</definedName>
    <definedName name="book2a\.xls" hidden="1">{#N/A,#N/A,TRUE,"TOTAL DSBN";#N/A,#N/A,TRUE,"WEST";#N/A,#N/A,TRUE,"SOUTH";#N/A,#N/A,TRUE,"NORTHEAST"}</definedName>
    <definedName name="BottomUDA">#REF!</definedName>
    <definedName name="bra">#REF!</definedName>
    <definedName name="bradtxinc">#REF!</definedName>
    <definedName name="BTL_06Actual_Essbase">#REF!</definedName>
    <definedName name="btwcols" localSheetId="9">#REF!,#REF!,#REF!,#REF!,#REF!,#REF!,#REF!,#REF!,#REF!,#REF!,#REF!,#REF!,#REF!,#REF!,#REF!</definedName>
    <definedName name="btwcols">#REF!,#REF!,#REF!,#REF!,#REF!,#REF!,#REF!,#REF!,#REF!,#REF!,#REF!,#REF!,#REF!,#REF!,#REF!</definedName>
    <definedName name="bud" localSheetId="9" hidden="1">{"summary",#N/A,FALSE,"PCR DIRECTORY"}</definedName>
    <definedName name="bud" hidden="1">{"summary",#N/A,FALSE,"PCR DIRECTORY"}</definedName>
    <definedName name="budget" localSheetId="9">#REF!</definedName>
    <definedName name="budget">#REF!</definedName>
    <definedName name="BUSelection">#REF!</definedName>
    <definedName name="c_">#REF!</definedName>
    <definedName name="c_1">#REF!</definedName>
    <definedName name="C_19">#REF!</definedName>
    <definedName name="C_19_1">#REF!</definedName>
    <definedName name="C_19_2">#REF!</definedName>
    <definedName name="C_19_6">#REF!</definedName>
    <definedName name="C_19_7">#REF!</definedName>
    <definedName name="C_5">#REF!</definedName>
    <definedName name="C00_tax_rptBak">#REF!</definedName>
    <definedName name="CALC">#REF!</definedName>
    <definedName name="calitxinc">#REF!</definedName>
    <definedName name="Cap_06Actual_Essbase">#REF!</definedName>
    <definedName name="CAP_STRUCT_ITEM" localSheetId="9">#REF!</definedName>
    <definedName name="CAP_STRUCT_ITEM">#REF!</definedName>
    <definedName name="CapacityRate" localSheetId="5">HLOOKUP(ProjectYear,tblCapRate,swCaptbl+1)</definedName>
    <definedName name="CapacityRate" localSheetId="1">HLOOKUP(ProjectYear,tblCapRate,swCaptbl+1)</definedName>
    <definedName name="CapacityRate" localSheetId="9">HLOOKUP(ProjectYear,tblCapRate,swCaptbl+1)</definedName>
    <definedName name="CapacityRate">HLOOKUP(ProjectYear,tblCapRate,swCaptbl+1)</definedName>
    <definedName name="capBig" localSheetId="9">#REF!,#REF!,#REF!,#REF!,#REF!,#REF!,#REF!</definedName>
    <definedName name="capBig">#REF!,#REF!,#REF!,#REF!,#REF!,#REF!,#REF!</definedName>
    <definedName name="CAPCALC" localSheetId="9">#REF!</definedName>
    <definedName name="CAPCALC">#REF!</definedName>
    <definedName name="capData">#REF!</definedName>
    <definedName name="CapGL">#REF!</definedName>
    <definedName name="capSmall" localSheetId="9">#REF!,#REF!,#REF!,#REF!,#REF!,#REF!</definedName>
    <definedName name="capSmall">#REF!,#REF!,#REF!,#REF!,#REF!,#REF!</definedName>
    <definedName name="CAPTI">#REF!</definedName>
    <definedName name="CASH">#REF!</definedName>
    <definedName name="cashflowstatement">#REF!</definedName>
    <definedName name="cell_data" localSheetId="9">#REF!,#REF!,#REF!,#REF!,#REF!,#REF!,#REF!,#REF!,#REF!,#REF!,#REF!,#REF!,#REF!,#REF!,#REF!,#REF!,#REF!,#REF!,#REF!,#REF!,#REF!,#REF!</definedName>
    <definedName name="cell_data">#REF!,#REF!,#REF!,#REF!,#REF!,#REF!,#REF!,#REF!,#REF!,#REF!,#REF!,#REF!,#REF!,#REF!,#REF!,#REF!,#REF!,#REF!,#REF!,#REF!,#REF!,#REF!</definedName>
    <definedName name="cell_data1" localSheetId="9">#REF!,#REF!,#REF!,#REF!,#REF!,#REF!,#REF!,#REF!,#REF!,#REF!,#REF!,#REF!,#REF!,#REF!,#REF!,#REF!,#REF!,#REF!</definedName>
    <definedName name="cell_data1">#REF!,#REF!,#REF!,#REF!,#REF!,#REF!,#REF!,#REF!,#REF!,#REF!,#REF!,#REF!,#REF!,#REF!,#REF!,#REF!,#REF!,#REF!</definedName>
    <definedName name="cell_data2" localSheetId="9">#REF!,#REF!,#REF!,#REF!</definedName>
    <definedName name="cell_data2">#REF!,#REF!,#REF!,#REF!</definedName>
    <definedName name="CER">#REF!</definedName>
    <definedName name="ChartAccounts">#REF!</definedName>
    <definedName name="clause_acct" localSheetId="9">#REF!</definedName>
    <definedName name="clause_acct">#REF!</definedName>
    <definedName name="CMCY">#REF!</definedName>
    <definedName name="co_name_line1">#REF!</definedName>
    <definedName name="co_name_line2">#REF!</definedName>
    <definedName name="col_fin" localSheetId="9">#REF!,#REF!,#REF!,#REF!,#REF!,#REF!,#REF!,#REF!,#REF!</definedName>
    <definedName name="col_fin">#REF!,#REF!,#REF!,#REF!,#REF!,#REF!,#REF!,#REF!,#REF!</definedName>
    <definedName name="col_percent" localSheetId="9">#REF!,#REF!,#REF!,#REF!,#REF!</definedName>
    <definedName name="col_percent">#REF!,#REF!,#REF!,#REF!,#REF!</definedName>
    <definedName name="cold" localSheetId="9">#REF!</definedName>
    <definedName name="cold">#REF!</definedName>
    <definedName name="cold2" localSheetId="9">#REF!</definedName>
    <definedName name="cold2">#REF!</definedName>
    <definedName name="COLUMN1" localSheetId="9">#REF!</definedName>
    <definedName name="COLUMN1">#REF!</definedName>
    <definedName name="COLUMN1_1">#REF!</definedName>
    <definedName name="COLUMN1_2">#REF!</definedName>
    <definedName name="COLUMN1_6">#REF!</definedName>
    <definedName name="COLUMN1_7">#REF!</definedName>
    <definedName name="COLUMN2" localSheetId="9">#REF!</definedName>
    <definedName name="COLUMN2">#REF!</definedName>
    <definedName name="COLUMN2_1">#REF!</definedName>
    <definedName name="COLUMN2_2">#REF!</definedName>
    <definedName name="COLUMN2_6">#REF!</definedName>
    <definedName name="COLUMN2_7">#REF!</definedName>
    <definedName name="COLUMN3" localSheetId="9">#REF!</definedName>
    <definedName name="COLUMN3">#REF!</definedName>
    <definedName name="COLUMN3_1">#REF!</definedName>
    <definedName name="COLUMN3_2">#REF!</definedName>
    <definedName name="COLUMN3_6">#REF!</definedName>
    <definedName name="COLUMN3_7">#REF!</definedName>
    <definedName name="COLUMN4" localSheetId="9">#REF!</definedName>
    <definedName name="COLUMN4">#REF!</definedName>
    <definedName name="COLUMN4_1">#REF!</definedName>
    <definedName name="COLUMN4_2">#REF!</definedName>
    <definedName name="COLUMN4_6">#REF!</definedName>
    <definedName name="COLUMN4_7">#REF!</definedName>
    <definedName name="COLUMN5" localSheetId="9">#REF!</definedName>
    <definedName name="COLUMN5">#REF!</definedName>
    <definedName name="COLUMN5_1">#REF!</definedName>
    <definedName name="COLUMN5_2">#REF!</definedName>
    <definedName name="COLUMN5_6">#REF!</definedName>
    <definedName name="COLUMN5_7">#REF!</definedName>
    <definedName name="COLUMN6" localSheetId="9">#REF!</definedName>
    <definedName name="COLUMN6">#REF!</definedName>
    <definedName name="COLUMN6_1">#REF!</definedName>
    <definedName name="COLUMN6_2">#REF!</definedName>
    <definedName name="COLUMN6_6">#REF!</definedName>
    <definedName name="COLUMN6_7">#REF!</definedName>
    <definedName name="COLUMN7" localSheetId="9">#REF!</definedName>
    <definedName name="COLUMN7">#REF!</definedName>
    <definedName name="COLUMN7_1">#REF!</definedName>
    <definedName name="COLUMN7_2">#REF!</definedName>
    <definedName name="COLUMN7_6">#REF!</definedName>
    <definedName name="COLUMN7_7">#REF!</definedName>
    <definedName name="COLUMN8" localSheetId="9">#REF!</definedName>
    <definedName name="COLUMN8">#REF!</definedName>
    <definedName name="COLUMN8_1">#REF!</definedName>
    <definedName name="COLUMN8_2">#REF!</definedName>
    <definedName name="COLUMN8_6">#REF!</definedName>
    <definedName name="COLUMN8_7">#REF!</definedName>
    <definedName name="COLUMN9" localSheetId="9">#REF!</definedName>
    <definedName name="COLUMN9">#REF!</definedName>
    <definedName name="COLUMN9_1">#REF!</definedName>
    <definedName name="COLUMN9_2">#REF!</definedName>
    <definedName name="COLUMN9_6">#REF!</definedName>
    <definedName name="COLUMN9_7">#REF!</definedName>
    <definedName name="COMBINED">#REF!</definedName>
    <definedName name="COMM">#REF!</definedName>
    <definedName name="COMP1">#REF!</definedName>
    <definedName name="COMP2">#REF!</definedName>
    <definedName name="COMP3">#REF!</definedName>
    <definedName name="COMP4">#REF!</definedName>
    <definedName name="COMP7">#REF!</definedName>
    <definedName name="COMP8">#REF!</definedName>
    <definedName name="COMP9">#REF!</definedName>
    <definedName name="COMPTAX">#REF!</definedName>
    <definedName name="CONSOL">#REF!</definedName>
    <definedName name="Contacts">#REF!</definedName>
    <definedName name="CorpSec_OM_06Actual_Essbase">#REF!</definedName>
    <definedName name="CORPTAX_DATAMAPDEFINITIONS_DataMap_1" hidden="1">#REF!</definedName>
    <definedName name="CORPTAX_DATAMAPDEFINITIONS_DataMap_2" localSheetId="9" hidden="1">#REF!</definedName>
    <definedName name="CORPTAX_DATAMAPDEFINITIONS_DataMap_2" hidden="1">#REF!</definedName>
    <definedName name="CORPTAX_DATAMAPDEFINITIONS_DataMap_3" hidden="1">#REF!</definedName>
    <definedName name="COS_ID" localSheetId="9">#REF!</definedName>
    <definedName name="COS_ID">#REF!</definedName>
    <definedName name="COS_ID_DESC">#REF!</definedName>
    <definedName name="cosotxinc">#REF!</definedName>
    <definedName name="cost">#REF!</definedName>
    <definedName name="cost_1" localSheetId="9" hidden="1">{#N/A,#N/A,FALSE,"T COST";#N/A,#N/A,FALSE,"COST_FH"}</definedName>
    <definedName name="cost_1" hidden="1">{#N/A,#N/A,FALSE,"T COST";#N/A,#N/A,FALSE,"COST_FH"}</definedName>
    <definedName name="cost_offpeak">#REF!</definedName>
    <definedName name="cost_onpeak">#REF!</definedName>
    <definedName name="COSTS">#REF!</definedName>
    <definedName name="cover">#REF!</definedName>
    <definedName name="coveragecalcs">#REF!</definedName>
    <definedName name="coverages97">#REF!</definedName>
    <definedName name="coverages98">#REF!</definedName>
    <definedName name="coverages99">#REF!</definedName>
    <definedName name="CPGALTADJ">#REF!</definedName>
    <definedName name="CPGATAX">#REF!</definedName>
    <definedName name="CPGBIADJ">#REF!</definedName>
    <definedName name="CPGRTAX">#REF!</definedName>
    <definedName name="CPGSUM">#REF!</definedName>
    <definedName name="CPGTI">#REF!</definedName>
    <definedName name="Credits">#REF!</definedName>
    <definedName name="CRIT">#REF!</definedName>
    <definedName name="CRIT5">#REF!</definedName>
    <definedName name="CRITC">#REF!</definedName>
    <definedName name="_xlnm.Criteria">#REF!</definedName>
    <definedName name="Criteria_MI">#REF!</definedName>
    <definedName name="CSAMOUNT">#REF!</definedName>
    <definedName name="CSCATEGORY">#REF!</definedName>
    <definedName name="CSLEDGER_MONTH">#REF!</definedName>
    <definedName name="CSRAMOUNT">#REF!</definedName>
    <definedName name="CSRCAP_STRUCTURE_ITEM">#REF!</definedName>
    <definedName name="CSRLEDGER_MONTH">#REF!</definedName>
    <definedName name="Curr_Mth_Capacity" localSheetId="9">#REF!</definedName>
    <definedName name="Curr_Mth_Capacity">#REF!</definedName>
    <definedName name="Curr_Mth_ECRC" localSheetId="9">#REF!</definedName>
    <definedName name="Curr_Mth_ECRC">#REF!</definedName>
    <definedName name="Curr_Mth_Fuel" localSheetId="9">#REF!</definedName>
    <definedName name="Curr_Mth_Fuel">#REF!</definedName>
    <definedName name="Curr_Mth_General" localSheetId="9">#REF!</definedName>
    <definedName name="Curr_Mth_General">#REF!</definedName>
    <definedName name="CurrentOptions">#REF!</definedName>
    <definedName name="Customers">#REF!</definedName>
    <definedName name="Cwvu.GREY_ALL." hidden="1">#REF!</definedName>
    <definedName name="D">#REF!</definedName>
    <definedName name="d_">#REF!</definedName>
    <definedName name="D_1">#REF!</definedName>
    <definedName name="d_acct" localSheetId="9">#REF!</definedName>
    <definedName name="d_acct">#REF!</definedName>
    <definedName name="d_amt" localSheetId="9">#REF!</definedName>
    <definedName name="d_amt">#REF!</definedName>
    <definedName name="d_month" localSheetId="9">#REF!</definedName>
    <definedName name="d_month">#REF!</definedName>
    <definedName name="d_year" localSheetId="9">#REF!</definedName>
    <definedName name="d_year">#REF!</definedName>
    <definedName name="data_APR">#REF!</definedName>
    <definedName name="data_AUG">#REF!</definedName>
    <definedName name="data_DEC">#REF!</definedName>
    <definedName name="data_DEC_prior">#REF!</definedName>
    <definedName name="data_FEB">#REF!</definedName>
    <definedName name="data_FEB_prior">#REF!</definedName>
    <definedName name="data_FIN" localSheetId="9">#REF!,#REF!,#REF!,#REF!,#REF!,#REF!</definedName>
    <definedName name="data_FIN">#REF!,#REF!,#REF!,#REF!,#REF!,#REF!</definedName>
    <definedName name="data_JAN">#REF!</definedName>
    <definedName name="data_JUL">#REF!</definedName>
    <definedName name="data_JUN">#REF!</definedName>
    <definedName name="data_MAR">#REF!</definedName>
    <definedName name="data_mar_2010">#REF!</definedName>
    <definedName name="data_MAY">#REF!</definedName>
    <definedName name="data_may2012">#REF!</definedName>
    <definedName name="data_NOV">#REF!</definedName>
    <definedName name="data_OCT">#REF!</definedName>
    <definedName name="data_PER" localSheetId="9">#REF!,#REF!,#REF!,#REF!,#REF!</definedName>
    <definedName name="data_PER">#REF!,#REF!,#REF!,#REF!,#REF!</definedName>
    <definedName name="data_SEP">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atabase_MI">#REF!</definedName>
    <definedName name="DataOrigin" hidden="1">#REF!</definedName>
    <definedName name="date">#REF!</definedName>
    <definedName name="DATE1" localSheetId="9">#REF!</definedName>
    <definedName name="DATE1">#REF!</definedName>
    <definedName name="DATE1_1">#REF!</definedName>
    <definedName name="DATE1_2">#REF!</definedName>
    <definedName name="DATE1_6">#REF!</definedName>
    <definedName name="DATE1_7">#REF!</definedName>
    <definedName name="Ddd">#REF!,#REF!,#REF!</definedName>
    <definedName name="ddddd" localSheetId="9" hidden="1">{"Summary Schedule",#N/A,FALSE,"Sheet1";"Divisional Support",#N/A,FALSE,"Sheet2";"Corporate Support",#N/A,FALSE,"Sheet3"}</definedName>
    <definedName name="ddddd" hidden="1">{"Summary Schedule",#N/A,FALSE,"Sheet1";"Divisional Support",#N/A,FALSE,"Sheet2";"Corporate Support",#N/A,FALSE,"Sheet3"}</definedName>
    <definedName name="ddddd_1" localSheetId="9" hidden="1">{"Summary Schedule",#N/A,FALSE,"Sheet1";"Divisional Support",#N/A,FALSE,"Sheet2";"Corporate Support",#N/A,FALSE,"Sheet3"}</definedName>
    <definedName name="ddddd_1" hidden="1">{"Summary Schedule",#N/A,FALSE,"Sheet1";"Divisional Support",#N/A,FALSE,"Sheet2";"Corporate Support",#N/A,FALSE,"Sheet3"}</definedName>
    <definedName name="dddddda" localSheetId="9" hidden="1">{"Summary Schedule",#N/A,FALSE,"Sheet1";"Divisional Support",#N/A,FALSE,"Sheet2";"Corporate Support",#N/A,FALSE,"Sheet3"}</definedName>
    <definedName name="dddddda" hidden="1">{"Summary Schedule",#N/A,FALSE,"Sheet1";"Divisional Support",#N/A,FALSE,"Sheet2";"Corporate Support",#N/A,FALSE,"Sheet3"}</definedName>
    <definedName name="dddddda_1" localSheetId="9" hidden="1">{"Summary Schedule",#N/A,FALSE,"Sheet1";"Divisional Support",#N/A,FALSE,"Sheet2";"Corporate Support",#N/A,FALSE,"Sheet3"}</definedName>
    <definedName name="dddddda_1" hidden="1">{"Summary Schedule",#N/A,FALSE,"Sheet1";"Divisional Support",#N/A,FALSE,"Sheet2";"Corporate Support",#N/A,FALSE,"Sheet3"}</definedName>
    <definedName name="debt">#REF!</definedName>
    <definedName name="debt97">#REF!</definedName>
    <definedName name="debt98">#REF!</definedName>
    <definedName name="debt99">#REF!</definedName>
    <definedName name="debtsenior">#REF!</definedName>
    <definedName name="dec">#REF!</definedName>
    <definedName name="deccwip">#REF!</definedName>
    <definedName name="DefaultPageMember1">#REF!</definedName>
    <definedName name="DefaultTitle">#REF!</definedName>
    <definedName name="DefaultUDA">#REF!</definedName>
    <definedName name="delete" localSheetId="9" hidden="1">{"summary",#N/A,FALSE,"PCR DIRECTORY"}</definedName>
    <definedName name="delete" hidden="1">{"summary",#N/A,FALSE,"PCR DIRECTORY"}</definedName>
    <definedName name="DEPACC">#REF!</definedName>
    <definedName name="DEPR">#REF!</definedName>
    <definedName name="depreciation">#REF!</definedName>
    <definedName name="depreciation97">#REF!</definedName>
    <definedName name="depreciation98">#REF!</definedName>
    <definedName name="depreciation99">#REF!</definedName>
    <definedName name="DEPREG">#REF!</definedName>
    <definedName name="DEPTAB">#REF!</definedName>
    <definedName name="DESC">#REF!</definedName>
    <definedName name="detail_colB" localSheetId="9">#REF!,#REF!,#REF!,#REF!,#REF!,#REF!</definedName>
    <definedName name="detail_colB">#REF!,#REF!,#REF!,#REF!,#REF!,#REF!</definedName>
    <definedName name="detail_colS" localSheetId="9">#REF!,#REF!,#REF!,#REF!,#REF!</definedName>
    <definedName name="detail_colS">#REF!,#REF!,#REF!,#REF!,#REF!</definedName>
    <definedName name="detail_data" localSheetId="9">#REF!,#REF!</definedName>
    <definedName name="detail_data">#REF!,#REF!</definedName>
    <definedName name="DETAIL_EST">#REF!</definedName>
    <definedName name="DF_GRID_1">#REF!</definedName>
    <definedName name="DF_NAVPANEL_13">#REF!</definedName>
    <definedName name="DF_NAVPANEL_18">#REF!</definedName>
    <definedName name="DF_Sheet4_GRID_1" localSheetId="5">Account #REF!</definedName>
    <definedName name="DF_Sheet4_GRID_1" localSheetId="1">Account #REF!</definedName>
    <definedName name="DF_Sheet4_GRID_1" localSheetId="9">Account #REF!</definedName>
    <definedName name="DF_Sheet4_GRID_1">Account #REF!</definedName>
    <definedName name="DF_Sheet5_Sheet4_GRID_1" localSheetId="5">Incentive #REF!</definedName>
    <definedName name="DF_Sheet5_Sheet4_GRID_1" localSheetId="1">Incentive #REF!</definedName>
    <definedName name="DF_Sheet5_Sheet4_GRID_1" localSheetId="9">Incentive #REF!</definedName>
    <definedName name="DF_Sheet5_Sheet4_GRID_1">Incentive #REF!</definedName>
    <definedName name="DF_Sheet7_GRID_1" localSheetId="5">Income [0]!tax #REF!</definedName>
    <definedName name="DF_Sheet7_GRID_1" localSheetId="1">Income [0]!tax #REF!</definedName>
    <definedName name="DF_Sheet7_GRID_1" localSheetId="9">Income tax #REF!</definedName>
    <definedName name="DF_Sheet7_GRID_1">Income tax #REF!</definedName>
    <definedName name="DIF_DETAIL" localSheetId="9">#REF!</definedName>
    <definedName name="DIF_DETAIL">#REF!</definedName>
    <definedName name="DIF_SUM" localSheetId="9">#REF!</definedName>
    <definedName name="DIF_SUM">#REF!</definedName>
    <definedName name="DIF_SUM_SUM">#REF!</definedName>
    <definedName name="diffexpl" localSheetId="9">#REF!</definedName>
    <definedName name="diffexpl">#REF!</definedName>
    <definedName name="DISTR">#REF!</definedName>
    <definedName name="DOC1">#REF!</definedName>
    <definedName name="DOC1A">#REF!</definedName>
    <definedName name="DOC2">#REF!</definedName>
    <definedName name="docket_no" localSheetId="9">#REF!</definedName>
    <definedName name="docket_no">#REF!</definedName>
    <definedName name="docket_num" localSheetId="9">#REF!</definedName>
    <definedName name="docket_num">#REF!</definedName>
    <definedName name="done" localSheetId="9" hidden="1">{"summary",#N/A,FALSE,"PCR DIRECTORY"}</definedName>
    <definedName name="done" hidden="1">{"summary",#N/A,FALSE,"PCR DIRECTORY"}</definedName>
    <definedName name="doswtxinc">#REF!</definedName>
    <definedName name="doubtxinc">#REF!</definedName>
    <definedName name="download" localSheetId="9">#REF!</definedName>
    <definedName name="download">#REF!</definedName>
    <definedName name="DRI_Mnemonics">#REF!</definedName>
    <definedName name="dwnld_all" localSheetId="9">#REF!</definedName>
    <definedName name="dwnld_all">#REF!</definedName>
    <definedName name="e">#REF!</definedName>
    <definedName name="E_1">#REF!</definedName>
    <definedName name="e_Bonds_30241457">#REF!</definedName>
    <definedName name="e_GULFRegulatoryAdjustment_31884284">#REF!</definedName>
    <definedName name="e_PlanningEntity_1602">#REF!</definedName>
    <definedName name="e_RetiredBonds_30310732">#REF!</definedName>
    <definedName name="E4SYS1">#REF!</definedName>
    <definedName name="E4SYS2">#REF!</definedName>
    <definedName name="E4sys3">#REF!</definedName>
    <definedName name="E6Sys1">#REF!</definedName>
    <definedName name="ebentxinc">#REF!</definedName>
    <definedName name="ECCR" localSheetId="9">#REF!</definedName>
    <definedName name="ECCR">#REF!</definedName>
    <definedName name="Energy" localSheetId="5">HLOOKUP(ProjectYear,tblEnergyRate,swEnergytbl+1)</definedName>
    <definedName name="Energy" localSheetId="1">HLOOKUP(ProjectYear,tblEnergyRate,swEnergytbl+1)</definedName>
    <definedName name="Energy" localSheetId="9">HLOOKUP(ProjectYear,tblEnergyRate,swEnergytbl+1)</definedName>
    <definedName name="Energy">HLOOKUP(ProjectYear,tblEnergyRate,swEnergytbl+1)</definedName>
    <definedName name="Energy_Sales" localSheetId="9">#REF!</definedName>
    <definedName name="Energy_Sales">#REF!</definedName>
    <definedName name="EnergyRate" localSheetId="5">HLOOKUP(ProjectYear,tblEnergyRate,swEnergytbl+1)</definedName>
    <definedName name="EnergyRate" localSheetId="1">HLOOKUP(ProjectYear,tblEnergyRate,swEnergytbl+1)</definedName>
    <definedName name="EnergyRate" localSheetId="9">HLOOKUP(ProjectYear,tblEnergyRate,swEnergytbl+1)</definedName>
    <definedName name="EnergyRate">HLOOKUP(ProjectYear,tblEnergyRate,swEnergytbl+1)</definedName>
    <definedName name="Entity">#REF!</definedName>
    <definedName name="EntityName">#REF!</definedName>
    <definedName name="EPMWorkbookOptions_1" hidden="1">"dgEAAB|LCAAAAAAABACFkMEKgkAQhu9B77DsPVcLOoTaoS5BYhRU10lHXdJZ2d3aHj8pLKpD12||f4b5w/mtqdkVtZGKIh54PmdImcollRG/2GIUTPk8Hg7Cg9Lnk1LntLWdaliXIzO7GRnxytp2JoRzznMTT|lSjH0/EMdkvcsqbGAkyVigDPkrlf9P8e4qY|EWC42mSiltkeICaoOh|IQPb1Ej6CVYSGkHV|zNb/xw|182WlnMLOa9/Tv49F3"</definedName>
    <definedName name="EPMWorkbookOptions_2" hidden="1">"OxBOtzB60hFONCeryveGHd9WJr|7iO45h/1l2AQAA"</definedName>
    <definedName name="EPMWorkbookOptions_3" hidden="1">"7FbvEVfflFvpjk9VfL4hetc4b6veOTkzffH3/v5fGr0xdvvr1Lvx5/e/f16cm3aby91j143y7yOqun82vXKCXeebQsys8|aus1scbd/ltPi0W|BGfe/q3Hd7/BIX/19OzN2dNw1GdPf/83X745fv7/32GffPnFy5dvXoXDPnn5//dRf4UR0/||ev30/7|jfPPm93l5Gs7sw4cP//873p887fDxT|78f2WwG77xvvh2MZvlS9txs4FettFPFk0xK"</definedName>
    <definedName name="EPMWorkbookOptions_4" hidden="1">"cqivb7VEI6g|h/fjX0ToRvQOcJYH9/VPzYM|GaUvpkBiCL///QYVCv/f3sMX/1/G3/Wnv|fHgHpw58b/IPGG5WWP07nD/cU2|t55To9qcqqVlwjX2x6lUcfeTNCFX6RAo42f9c|yy6rumgJL3b65eXed7d4/1lRN62HQPz7DiCL5TCBbttqiNXPvrglp/sAhNwUM97f2b13sOsBiE0Ev/tlPcvro53Hd|WXKPRmVWbXL|tqldfEVln|cPLw4f7D"</definedName>
    <definedName name="EPMWorkbookOptions_5" hidden="1">"7dlkcm97//7uwfbk/EG2nX06uzd5eO/|3t75DD2Hb0UAP8|a9nVeUviYz8QliJEn5MhogzTqahEFQ99jb2d3f7yzfxsHRKF|LTdE343M3e3e3eR/aYtvlCD3fkSQgCC7ez8iiEeQez8iSE9k/j9PkMd3b6N8Pfvxs2boKHP2|cnXt3Q7O59|eu/ezu0t3e7//ywdkzBk0xenp/9fZ9FvkBonn7/48sWPCOII8uzlrTKJCvL/79QgYXn1I3L45Pj"</definedName>
    <definedName name="EPMWorkbookOptions_6" hidden="1">"yzbf/v0|S/zfZuC9efm0Td|/e/fv7|/u3t3B7/3|0cF|8dEy6B5X|7b2f1zbOpwebuJ/fFq5Hjt37O7daaVCYP1fk|GGRg5b2f0QOX3n8/8AD|n|Xfbv12kjExH36YHfn4ODB7U3cvfcwcbv3P71/nk/Ot|9/Otvf3t87f7h9cD/Pt3eyfG9/Nnmw/2By7/8lJu5DVv0V8P8rOfUbpsn/H0zd/3uE9/aryxHJff|Vhv3//4kuKBjy6PG3d1|fnn"</definedName>
    <definedName name="EPMWorkbookOptions_7" hidden="1">"z7/|tM|o0S5MXpm7MXJ/9fJ8n/i|T2q6dnb86efn3R3dnZP9h5j8zp/f8fSq7QMOTVs6e//89rqxslyuuTb//|r79Nf7/|EVm6ZHlz/OZHVOlI0MtXp5Ra/P86Vf7fo|1Pvvr64dX7O2mfvoeq//9KCvErxBH0v69eP/3/Olt|MA1Ojv8/T4P/94jmmze/z8vTH6JwPngP4fz/iB/GJAxtyMOHD/|/zqLfIDXevPn/h0/6/x6p/cnTH6ZBPfj/n"</definedName>
    <definedName name="EPMWorkbookOptions_8" hidden="1">"8wSAUMe/cmXO7v/X|fPb44YP2|XW/qkePP7Hx//f50a/|9RXF|cHr/|iuLwH6L2evj/P|1lqCj|8O/z5v/z/vA3Q4if|BEhhBAvT1|dffn07Gc7X23Q|X87NXb3vvjRktt7NQqwiTd6fPd4tSqLadYSHPt58KlpTtCq5ZIQp8|eZm3GH/sfvqm6g3/8Kj|v82b|5fLLVb48Os/KJn98N/yQ252UeVYD6JfL19llblp2P|a2363qt5OqekuKu2Uy"</definedName>
    <definedName name="EPMWorkbookOptions_9" hidden="1">"mtb9L8L2VzOdtcdnzU9mdZFNyvyLvL5wEHqf/8aJA/vlSqjx/wQAAP///C/TRTBDAAA="</definedName>
    <definedName name="ER_Table">#REF!</definedName>
    <definedName name="erase" localSheetId="9" hidden="1">{#N/A,#N/A,TRUE,"TOTAL DISTRIBUTION";#N/A,#N/A,TRUE,"SOUTH";#N/A,#N/A,TRUE,"NORTHEAST";#N/A,#N/A,TRUE,"WEST"}</definedName>
    <definedName name="erase" hidden="1">{#N/A,#N/A,TRUE,"TOTAL DISTRIBUTION";#N/A,#N/A,TRUE,"SOUTH";#N/A,#N/A,TRUE,"NORTHEAST";#N/A,#N/A,TRUE,"WEST"}</definedName>
    <definedName name="ert4e" localSheetId="9" hidden="1">{#N/A,#N/A,TRUE,"TOTAL DISTRIBUTION";#N/A,#N/A,TRUE,"SOUTH";#N/A,#N/A,TRUE,"NORTHEAST";#N/A,#N/A,TRUE,"WEST"}</definedName>
    <definedName name="ert4e" hidden="1">{#N/A,#N/A,TRUE,"TOTAL DISTRIBUTION";#N/A,#N/A,TRUE,"SOUTH";#N/A,#N/A,TRUE,"NORTHEAST";#N/A,#N/A,TRUE,"WEST"}</definedName>
    <definedName name="ESI">#REF!</definedName>
    <definedName name="esireport">#REF!,#REF!,#REF!,#REF!,#REF!,#REF!,#REF!,#REF!</definedName>
    <definedName name="Ess_300">#REF!</definedName>
    <definedName name="Ess_304">#REF!</definedName>
    <definedName name="Ess_Database">#REF!</definedName>
    <definedName name="ESY12">#REF!</definedName>
    <definedName name="ESYA">#REF!</definedName>
    <definedName name="ESYTD">#REF!</definedName>
    <definedName name="ESYY">#REF!</definedName>
    <definedName name="EXAMP">#REF!</definedName>
    <definedName name="exc">#REF!</definedName>
    <definedName name="Excel_BuiltIn_Print_Area_6">#REF!</definedName>
    <definedName name="Excel_BuiltIn_Print_Area_7">#REF!</definedName>
    <definedName name="exp">#REF!</definedName>
    <definedName name="EXP_OFFSET">#REF!</definedName>
    <definedName name="_xlnm.Extract">#REF!</definedName>
    <definedName name="Extract_MI">#REF!</definedName>
    <definedName name="f" localSheetId="9" hidden="1">{#N/A,#N/A,TRUE,"TOTAL DISTRIBUTION";#N/A,#N/A,TRUE,"SOUTH";#N/A,#N/A,TRUE,"NORTHEAST";#N/A,#N/A,TRUE,"WEST"}</definedName>
    <definedName name="f" hidden="1">{#N/A,#N/A,TRUE,"TOTAL DISTRIBUTION";#N/A,#N/A,TRUE,"SOUTH";#N/A,#N/A,TRUE,"NORTHEAST";#N/A,#N/A,TRUE,"WEST"}</definedName>
    <definedName name="f_acct_top" localSheetId="9">#REF!</definedName>
    <definedName name="f_acct_top">#REF!</definedName>
    <definedName name="f_roi" localSheetId="9">#REF!</definedName>
    <definedName name="f_roi">#REF!</definedName>
    <definedName name="FDAROH" localSheetId="9">#REF!</definedName>
    <definedName name="FDAROH">#REF!</definedName>
    <definedName name="FDARRL" localSheetId="9">#REF!</definedName>
    <definedName name="FDARRL">#REF!</definedName>
    <definedName name="FDRT" localSheetId="9">#REF!</definedName>
    <definedName name="FDRT">#REF!</definedName>
    <definedName name="feb">#REF!</definedName>
    <definedName name="fed_other">#REF!</definedName>
    <definedName name="FERC" localSheetId="9">#REF!</definedName>
    <definedName name="FERC">#REF!</definedName>
    <definedName name="FERCTAX" localSheetId="9">#REF!</definedName>
    <definedName name="FERCTAX">#REF!</definedName>
    <definedName name="fg" localSheetId="9" hidden="1">{#N/A,#N/A,FALSE,"T COST";#N/A,#N/A,FALSE,"COST_FH"}</definedName>
    <definedName name="fg" hidden="1">{#N/A,#N/A,FALSE,"T COST";#N/A,#N/A,FALSE,"COST_FH"}</definedName>
    <definedName name="FILE">#REF!</definedName>
    <definedName name="financials">#REF!</definedName>
    <definedName name="financials97">#REF!</definedName>
    <definedName name="financials98">#REF!</definedName>
    <definedName name="financials99">#REF!</definedName>
    <definedName name="findwrn" localSheetId="9" hidden="1">{#N/A,#N/A,TRUE,"TOTAL DISTRIBUTION";#N/A,#N/A,TRUE,"SOUTH";#N/A,#N/A,TRUE,"NORTHEAST";#N/A,#N/A,TRUE,"WEST"}</definedName>
    <definedName name="findwrn" hidden="1">{#N/A,#N/A,TRUE,"TOTAL DISTRIBUTION";#N/A,#N/A,TRUE,"SOUTH";#N/A,#N/A,TRUE,"NORTHEAST";#N/A,#N/A,TRUE,"WEST"}</definedName>
    <definedName name="findwrnor" localSheetId="9" hidden="1">{#N/A,#N/A,TRUE,"TOTAL DSBN";#N/A,#N/A,TRUE,"WEST";#N/A,#N/A,TRUE,"SOUTH";#N/A,#N/A,TRUE,"NORTHEAST"}</definedName>
    <definedName name="findwrnor" hidden="1">{#N/A,#N/A,TRUE,"TOTAL DSBN";#N/A,#N/A,TRUE,"WEST";#N/A,#N/A,TRUE,"SOUTH";#N/A,#N/A,TRUE,"NORTHEAST"}</definedName>
    <definedName name="FINISH" localSheetId="9" hidden="1">{#N/A,#N/A,TRUE,"TOTAL DISTRIBUTION";#N/A,#N/A,TRUE,"SOUTH";#N/A,#N/A,TRUE,"NORTHEAST";#N/A,#N/A,TRUE,"WEST"}</definedName>
    <definedName name="FINISH" hidden="1">{#N/A,#N/A,TRUE,"TOTAL DISTRIBUTION";#N/A,#N/A,TRUE,"SOUTH";#N/A,#N/A,TRUE,"NORTHEAST";#N/A,#N/A,TRUE,"WEST"}</definedName>
    <definedName name="FIVE">#REF!</definedName>
    <definedName name="fixedcost">#REF!</definedName>
    <definedName name="FormatSelection">#REF!</definedName>
    <definedName name="fpc_pur">#REF!</definedName>
    <definedName name="fpl">#REF!</definedName>
    <definedName name="fplds">#REF!</definedName>
    <definedName name="fplitxinc">#REF!</definedName>
    <definedName name="FPLPAIDS">#REF!</definedName>
    <definedName name="fplreport">#REF!,#REF!,#REF!,#REF!,#REF!,#REF!,#REF!,#REF!</definedName>
    <definedName name="FPSC">#REF!</definedName>
    <definedName name="FPSCTAX">#REF!</definedName>
    <definedName name="FUEL2" localSheetId="9">#REF!</definedName>
    <definedName name="FUEL2">#REF!</definedName>
    <definedName name="FUND">#REF!</definedName>
    <definedName name="FUNINC">#REF!</definedName>
    <definedName name="G">#REF!</definedName>
    <definedName name="GAAP_Other">#REF!</definedName>
    <definedName name="gas_offpeak" localSheetId="9">#REF!</definedName>
    <definedName name="gas_offpeak">#REF!</definedName>
    <definedName name="gas_onpeak" localSheetId="9">#REF!</definedName>
    <definedName name="gas_onpeak">#REF!</definedName>
    <definedName name="GASADD" localSheetId="9">#REF!</definedName>
    <definedName name="GASADD">#REF!</definedName>
    <definedName name="GENSLRT">#REF!</definedName>
    <definedName name="gh" localSheetId="9" hidden="1">{"view1",#N/A,FALSE,"ON AIR"}</definedName>
    <definedName name="gh" hidden="1">{"view1",#N/A,FALSE,"ON AIR"}</definedName>
    <definedName name="gh_1" localSheetId="9" hidden="1">{"view1",#N/A,FALSE,"ON AIR"}</definedName>
    <definedName name="gh_1" hidden="1">{"view1",#N/A,FALSE,"ON AIR"}</definedName>
    <definedName name="GP_COMPSTUD_Sheet">#REF!</definedName>
    <definedName name="GP_Cost_of_Capital">#REF!</definedName>
    <definedName name="GP_Sheet1">#REF!</definedName>
    <definedName name="GROSS">#REF!</definedName>
    <definedName name="group">#REF!</definedName>
    <definedName name="GRPCALC">#REF!</definedName>
    <definedName name="GRPTI">#REF!</definedName>
    <definedName name="GUY">#REF!</definedName>
    <definedName name="H">#REF!</definedName>
    <definedName name="HDLGSTI">#REF!</definedName>
    <definedName name="HELD">#REF!</definedName>
    <definedName name="hg" localSheetId="9" hidden="1">{#N/A,#N/A,FALSE,"MARKET"}</definedName>
    <definedName name="hg" hidden="1">{#N/A,#N/A,FALSE,"MARKET"}</definedName>
    <definedName name="hg_1" localSheetId="9" hidden="1">{#N/A,#N/A,FALSE,"MARKET"}</definedName>
    <definedName name="hg_1" hidden="1">{#N/A,#N/A,FALSE,"MARKET"}</definedName>
    <definedName name="high" localSheetId="9" hidden="1">{#N/A,#N/A,TRUE,"TOTAL DSBN";#N/A,#N/A,TRUE,"WEST";#N/A,#N/A,TRUE,"SOUTH";#N/A,#N/A,TRUE,"NORTHEAST"}</definedName>
    <definedName name="high" hidden="1">{#N/A,#N/A,TRUE,"TOTAL DSBN";#N/A,#N/A,TRUE,"WEST";#N/A,#N/A,TRUE,"SOUTH";#N/A,#N/A,TRUE,"NORTHEAST"}</definedName>
    <definedName name="HighSum" localSheetId="9" hidden="1">{#N/A,#N/A,TRUE,"TOTAL DISTRIBUTION";#N/A,#N/A,TRUE,"SOUTH";#N/A,#N/A,TRUE,"NORTHEAST";#N/A,#N/A,TRUE,"WEST"}</definedName>
    <definedName name="HighSum" hidden="1">{#N/A,#N/A,TRUE,"TOTAL DISTRIBUTION";#N/A,#N/A,TRUE,"SOUTH";#N/A,#N/A,TRUE,"NORTHEAST";#N/A,#N/A,TRUE,"WEST"}</definedName>
    <definedName name="HISTORICAL_YEAR_DATE">#REF!</definedName>
    <definedName name="HISTORICAL_YEAR_X" localSheetId="9">#REF!</definedName>
    <definedName name="HISTORICAL_YEAR_X">#REF!</definedName>
    <definedName name="HISTORY">#REF!</definedName>
    <definedName name="HLDGSCALC">#REF!</definedName>
    <definedName name="howToChange">#REF!</definedName>
    <definedName name="howToCheck">#REF!</definedName>
    <definedName name="hwpcoc">#REF!</definedName>
    <definedName name="hwpcoc2">#REF!</definedName>
    <definedName name="hyp8txinc">#REF!</definedName>
    <definedName name="hyp9txinc">#REF!</definedName>
    <definedName name="i_amount">#REF!</definedName>
    <definedName name="i_group">#REF!</definedName>
    <definedName name="i_month">#REF!</definedName>
    <definedName name="i_period">#REF!</definedName>
    <definedName name="i_scen">#REF!</definedName>
    <definedName name="i_yr">#REF!</definedName>
    <definedName name="ID_sorted" localSheetId="9">#REF!</definedName>
    <definedName name="ID_sorted">#REF!</definedName>
    <definedName name="impetxinc">#REF!</definedName>
    <definedName name="incomestatement">#REF!</definedName>
    <definedName name="incr">#REF!=0</definedName>
    <definedName name="INCSTA">#REF!</definedName>
    <definedName name="IND" localSheetId="9">#REF!</definedName>
    <definedName name="IND">#REF!</definedName>
    <definedName name="index" localSheetId="9">#REF!</definedName>
    <definedName name="index">#REF!</definedName>
    <definedName name="InfoPane" localSheetId="9">#REF!</definedName>
    <definedName name="InfoPane">#REF!</definedName>
    <definedName name="InformationPane">#REF!</definedName>
    <definedName name="InfpPane">#REF!</definedName>
    <definedName name="INP5">#REF!</definedName>
    <definedName name="INPUT5">#REF!</definedName>
    <definedName name="INPUTC">#REF!</definedName>
    <definedName name="INPUTS">#REF!</definedName>
    <definedName name="INS">#REF!</definedName>
    <definedName name="insvc">#REF!</definedName>
    <definedName name="INTCALC" localSheetId="9">#REF!</definedName>
    <definedName name="INTCALC">#REF!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ULATED_PENSION_OBLIGATION" hidden="1">"c2244"</definedName>
    <definedName name="IQ_ACQ_COST_SUB" hidden="1">"c2125"</definedName>
    <definedName name="IQ_ADVERTISING" hidden="1">"c2246"</definedName>
    <definedName name="IQ_ALLOW_DOUBT_ACCT" hidden="1">"c2092"</definedName>
    <definedName name="IQ_AMT_OUT" hidden="1">"c2145"</definedName>
    <definedName name="IQ_ARPU" hidden="1">"c2126"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VG_BANK_ASSETS" hidden="1">"c2072"</definedName>
    <definedName name="IQ_AVG_BANK_LOANS" hidden="1">"c2073"</definedName>
    <definedName name="IQ_BENCHMARK_SECURITY" hidden="1">"c2154"</definedName>
    <definedName name="IQ_BENCHMARK_SPRD" hidden="1">"c2153"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OARD_MEMBER_BACKGROUND" hidden="1">"c2101"</definedName>
    <definedName name="IQ_BOND_COUPON" hidden="1">"c2183"</definedName>
    <definedName name="IQ_BOND_COUPON_TYPE" hidden="1">"c2184"</definedName>
    <definedName name="IQ_BOND_PRICE" hidden="1">"c2162"</definedName>
    <definedName name="IQ_CALL_FEATURE" hidden="1">"c2197"</definedName>
    <definedName name="IQ_CALLABLE" hidden="1">"c2196"</definedName>
    <definedName name="IQ_CAPITALIZED_INTEREST" hidden="1">"c2076"</definedName>
    <definedName name="IQ_CASH_SHARE" hidden="1">"c1911"</definedName>
    <definedName name="IQ_CH">110000</definedName>
    <definedName name="IQ_CHANGE_NET_WORKING_CAPITAL" hidden="1">"c1909"</definedName>
    <definedName name="IQ_CL_OBLIGATION_IMMEDIATE" hidden="1">"c2253"</definedName>
    <definedName name="IQ_CLASSA_OUTSTANDING_BS_DATE" hidden="1">"c1971"</definedName>
    <definedName name="IQ_CLASSA_OUTSTANDING_FILING_DATE" hidden="1">"c1973"</definedName>
    <definedName name="IQ_CLOSEPRICE_ADJ" hidden="1">"c2115"</definedName>
    <definedName name="IQ_COMPANY_STATUS" hidden="1">"c2097"</definedName>
    <definedName name="IQ_COMPANY_TYPE" hidden="1">"c2096"</definedName>
    <definedName name="IQ_CONV_DATE" hidden="1">"c2191"</definedName>
    <definedName name="IQ_CONV_PREMIUM" hidden="1">"c2195"</definedName>
    <definedName name="IQ_CONV_PRICE" hidden="1">"c2193"</definedName>
    <definedName name="IQ_CONV_RATE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XITY" hidden="1">"c2182"</definedName>
    <definedName name="IQ_COVERED_POPS" hidden="1">"c2124"</definedName>
    <definedName name="IQ_CQ">5000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Y">10000</definedName>
    <definedName name="IQ_DAILY">500000</definedName>
    <definedName name="IQ_DATED_DATE" hidden="1">"c2185"</definedName>
    <definedName name="IQ_DAY_COUNT" hidden="1">"c2161"</definedName>
    <definedName name="IQ_DEFERRED_DOMESTIC_TAXES" hidden="1">"c2077"</definedName>
    <definedName name="IQ_DEFERRED_FOREIGN_TAXES" hidden="1">"c2078"</definedName>
    <definedName name="IQ_DILUT_EPS_NORM" hidden="1">"c1903"</definedName>
    <definedName name="IQ_DILUT_NI" hidden="1">"c2079"</definedName>
    <definedName name="IQ_DIV_PAYMENT_DATE" hidden="1">"c2205"</definedName>
    <definedName name="IQ_DIV_RECORD_DATE" hidden="1">"c2204"</definedName>
    <definedName name="IQ_DURATION" hidden="1">"c2181"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T_INCL_MARGIN" hidden="1">"c387"</definedName>
    <definedName name="IQ_EFFECT_TAX_RATE" hidden="1">"c1899"</definedName>
    <definedName name="IQ_EPS_NORM" hidden="1">"c1902"</definedName>
    <definedName name="IQ_EVAL_DATE" hidden="1">"c2180"</definedName>
    <definedName name="IQ_EXERCISED" hidden="1">"c406"</definedName>
    <definedName name="IQ_FEDFUNDS_SOLD" hidden="1">"c2256"</definedName>
    <definedName name="IQ_FH">100000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M_RIGHTS" hidden="1">"c2254"</definedName>
    <definedName name="IQ_FIRST_INT_DATE" hidden="1">"c2186"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GA_EXP" hidden="1">"c2241"</definedName>
    <definedName name="IQ_GROSS_SPRD" hidden="1">"c2155"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INT_EXP_LTD" hidden="1">"c2086"</definedName>
    <definedName name="IQ_INTEREST_CASH_DEPOSITS" hidden="1">"c2255"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LAST_PMT_DATE" hidden="1">"c2188"</definedName>
    <definedName name="IQ_LAST_SPLIT_DATE" hidden="1">"c2095"</definedName>
    <definedName name="IQ_LAST_SPLIT_FACTOR" hidden="1">"c2093"</definedName>
    <definedName name="IQ_LASTSALEPRICE_DATE" hidden="1">"c2109"</definedName>
    <definedName name="IQ_LATESTK" hidden="1">1000</definedName>
    <definedName name="IQ_LATESTQ" hidden="1">500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TM">2000</definedName>
    <definedName name="IQ_LTMMONTH" hidden="1">120000</definedName>
    <definedName name="IQ_MAINT_REPAIR" hidden="1">"c2087"</definedName>
    <definedName name="IQ_MARKET_CAP_LFCF" hidden="1">"c2209"</definedName>
    <definedName name="IQ_MARKETING" hidden="1">"c2239"</definedName>
    <definedName name="IQ_MATURITY_DATE" hidden="1">"c2146"</definedName>
    <definedName name="IQ_MINORITY_INTEREST_TOTAL" hidden="1">"c1905"</definedName>
    <definedName name="IQ_MONTH">15000</definedName>
    <definedName name="IQ_MORTGAGE_SERV_RIGHTS" hidden="1">"c2242"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ONUTIL_REV" hidden="1">"c2089"</definedName>
    <definedName name="IQ_NTM">6000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OIL" hidden="1">"c2039"</definedName>
    <definedName name="IQ_OPTIONS_EXERCISED" hidden="1">"c2116"</definedName>
    <definedName name="IQ_ORDER_BACKLOG" hidden="1">"c2090"</definedName>
    <definedName name="IQ_OTHER_ASSETS_SERV_RIGHTS" hidden="1">"c2243"</definedName>
    <definedName name="IQ_OTHER_OUTSTANDING_BS_DATE" hidden="1">"c1972"</definedName>
    <definedName name="IQ_OTHER_OUTSTANDING_FILING_DATE" hidden="1">"c1974"</definedName>
    <definedName name="IQ_OWNERSHIP" hidden="1">"c2160"</definedName>
    <definedName name="IQ_PAYOUT_RATIO" hidden="1">"c1900"</definedName>
    <definedName name="IQ_PE_NORMALIZED" hidden="1">"c2207"</definedName>
    <definedName name="IQ_PLL" hidden="1">"c2114"</definedName>
    <definedName name="IQ_PMT_FREQ" hidden="1">"c2236"</definedName>
    <definedName name="IQ_POSTPAID_CHURN" hidden="1">"c2121"</definedName>
    <definedName name="IQ_POSTPAID_SUBS" hidden="1">"c2118"</definedName>
    <definedName name="IQ_PREPAID_CHURN" hidden="1">"c2120"</definedName>
    <definedName name="IQ_PREPAID_SUBS" hidden="1">"c2117"</definedName>
    <definedName name="IQ_PRINCIPAL_AMT" hidden="1">"c2157"</definedName>
    <definedName name="IQ_PROJECTED_PENSION_OBLIGATION" hidden="1">"c1292"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VISION_DATE_" hidden="1">39036.4994560185</definedName>
    <definedName name="IQ_SALES_MARKETING" hidden="1">"c2240"</definedName>
    <definedName name="IQ_SECURITY_LEVEL" hidden="1">"c2159"</definedName>
    <definedName name="IQ_SECURITY_NOTES" hidden="1">"c2202"</definedName>
    <definedName name="IQ_SECURITY_TYPE" hidden="1">"c2158"</definedName>
    <definedName name="IQ_SGA_MARGIN" hidden="1">"c1898"</definedName>
    <definedName name="IQ_STW" hidden="1">"c2166"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EV_UFCF" hidden="1">"c2208"</definedName>
    <definedName name="IQ_TODAY" hidden="1">0</definedName>
    <definedName name="IQ_TOTAL_CHURN" hidden="1">"c2122"</definedName>
    <definedName name="IQ_TOTAL_EMPLOYEES" hidden="1">"c1522"</definedName>
    <definedName name="IQ_TOTAL_NON_REC" hidden="1">"c1444"</definedName>
    <definedName name="IQ_TOTAL_OUTSTANDING_BS_DATE" hidden="1">"c1022"</definedName>
    <definedName name="IQ_TOTAL_OUTSTANDING_FILING_DATE" hidden="1">"c2107"</definedName>
    <definedName name="IQ_TOTAL_PROVED_RESERVES_OIL" hidden="1">"c2040"</definedName>
    <definedName name="IQ_TOTAL_REV_SHARE" hidden="1">"c1912"</definedName>
    <definedName name="IQ_TOTAL_SUBS" hidden="1">"c2119"</definedName>
    <definedName name="IQ_TRADING_CURRENCY" hidden="1">"c2212"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LEVERED_FCF" hidden="1">"c1908"</definedName>
    <definedName name="IQ_UNUSUAL_EXP" hidden="1">"c1456"</definedName>
    <definedName name="IQ_UTIL_REV" hidden="1">"c2091"</definedName>
    <definedName name="IQ_WEEK">50000</definedName>
    <definedName name="IQ_XDIV_DATE" hidden="1">"c2203"</definedName>
    <definedName name="IQ_YEARHIGH_DATE" hidden="1">"c2250"</definedName>
    <definedName name="IQ_YEARLOW_DATE" hidden="1">"c2251"</definedName>
    <definedName name="IQ_YTD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TARSJUN">#REF!</definedName>
    <definedName name="jan">#REF!</definedName>
    <definedName name="JE_S">#REF!</definedName>
    <definedName name="JEs">#REF!,#REF!,#REF!,#REF!,#REF!,#REF!,#REF!,#REF!,#REF!,#REF!,#REF!,#REF!,#REF!,#REF!,#REF!,#REF!,#REF!,#REF!,#REF!,#REF!</definedName>
    <definedName name="jonetxinc" localSheetId="9">#REF!</definedName>
    <definedName name="jonetxinc">#REF!</definedName>
    <definedName name="jpg" localSheetId="9" hidden="1">{"detail305",#N/A,FALSE,"BI-305"}</definedName>
    <definedName name="jpg" hidden="1">{"detail305",#N/A,FALSE,"BI-305"}</definedName>
    <definedName name="july">#REF!</definedName>
    <definedName name="Jun2K4K7200">#REF!</definedName>
    <definedName name="june">#REF!</definedName>
    <definedName name="JV1_38_90">#REF!</definedName>
    <definedName name="kerntxinc">#REF!</definedName>
    <definedName name="keys">#REF!</definedName>
    <definedName name="KL" localSheetId="9" hidden="1">{"summary",#N/A,FALSE,"PCR DIRECTORY"}</definedName>
    <definedName name="KL" hidden="1">{"summary",#N/A,FALSE,"PCR DIRECTORY"}</definedName>
    <definedName name="KWH_Data">#REF!</definedName>
    <definedName name="l_BalanceSheetDetail_30300512">#REF!</definedName>
    <definedName name="l_CashFlowActuals_31080090">#REF!</definedName>
    <definedName name="l_CashFlowStatement_31080510">#REF!</definedName>
    <definedName name="l_ConOutput_31104884">#REF!</definedName>
    <definedName name="l_DiagnosticsRulesofThumb_31106195">#REF!</definedName>
    <definedName name="l_FinancialSummary_30300934">#REF!</definedName>
    <definedName name="l_GULFAdditionalGrossReceiptsTaxRevenue_30793485">#REF!</definedName>
    <definedName name="l_GULFAdditionalGrossReceiptsTaxRevenueFeeder_31539084">#REF!</definedName>
    <definedName name="l_GULFBalanceSheet_30773272">#REF!</definedName>
    <definedName name="l_GULFBalanceSheetWashoutEntries_31101084">#REF!</definedName>
    <definedName name="l_GULFBilledRevenueSummary_31269885">#REF!</definedName>
    <definedName name="l_GULFBondsDetailReport_31167684">#REF!</definedName>
    <definedName name="l_GULFBudretBondsPreferred_31072884">#REF!</definedName>
    <definedName name="l_GULFBudretCapacityAdjustmentsforNOI_31134686">#REF!</definedName>
    <definedName name="l_GULFBudretChecks_31689084">#REF!</definedName>
    <definedName name="l_GULFBudretCustomerDeposits_31185286">#REF!</definedName>
    <definedName name="l_GULFBudretEnergyConservationCostRecovery_31141281">#REF!</definedName>
    <definedName name="l_GULFBudretEnvironmentalRecoveryClause_31141084">#REF!</definedName>
    <definedName name="l_GULFBudretFinancialModel12MTD_31146884">#REF!</definedName>
    <definedName name="l_GULFBudretFuelClause_31129484">#REF!</definedName>
    <definedName name="l_GULFBudretHurricaneAdjustments_31140084">#REF!</definedName>
    <definedName name="l_GULFBudretInputsReport_31126710">#REF!</definedName>
    <definedName name="l_GULFBudretJurisdictionalFactorforROR_31235884">#REF!</definedName>
    <definedName name="l_GULFBudretJurisdictionalSeperationFactors_31186288">#REF!</definedName>
    <definedName name="l_GULFBudretLongTermDebtPreferredStockSummary_31176382">#REF!</definedName>
    <definedName name="l_GULFBudretMiscellaneous_31176284">#REF!</definedName>
    <definedName name="l_GULFBudretNOI_31255700">#REF!</definedName>
    <definedName name="l_GULFBudretNOIAdjustments_31184884">#REF!</definedName>
    <definedName name="l_GULFBudretNOIJurisReturn_31243884">#REF!</definedName>
    <definedName name="l_GULFBudretNOIRegulatoryAdjustments_31184911">#REF!</definedName>
    <definedName name="l_GULFBudretNonUtilityAdjustmentstoRateBase_31126084">#REF!</definedName>
    <definedName name="l_GULFBudretOtherCalc_31248484">#REF!</definedName>
    <definedName name="l_GULFBudretOtherWorkingCapital_31140518">#REF!</definedName>
    <definedName name="l_GULFBudretProRataAdjustmentsforCapitalStructure_31127333">#REF!</definedName>
    <definedName name="l_GULFBudretProRataAdjustmentsforCapitalStructureexclTCI_31127333">#REF!</definedName>
    <definedName name="l_GULFBudretProRataAdjustmentsforCapStructureinclTCI_31538484">#REF!</definedName>
    <definedName name="l_GULFBudretRateBaseandCapitalStructureperBooks_31071884">#REF!</definedName>
    <definedName name="l_GULFBudretRetailTargeting_31471484">#REF!</definedName>
    <definedName name="l_GULFBudretROERECON_31264884">#REF!</definedName>
    <definedName name="l_GULFBudretRORSummary_31229684">#REF!</definedName>
    <definedName name="l_GULFBudretShortTermDebt_31183684">#REF!</definedName>
    <definedName name="l_GULFBudretSpecialCapitalStructureAdjustments_31140321">#REF!</definedName>
    <definedName name="l_GULFBudretSpecialRateBaseAdjustment_31140310">#REF!</definedName>
    <definedName name="l_GULFBudretUnitPowerSalesAdjustments_31133526">#REF!</definedName>
    <definedName name="l_GULFBudretWorkingCapitalTotalsForWCAdjustments_31140484">#REF!</definedName>
    <definedName name="l_GULFCapacityRevenue_30676284">#REF!</definedName>
    <definedName name="l_GULFCPIIndex_30754084">#REF!</definedName>
    <definedName name="l_GULFEnvironmentalInterface_30760284">#REF!</definedName>
    <definedName name="l_GULFFuelModuleEnergy_30743917">#REF!</definedName>
    <definedName name="l_GULFFuelModuleInputs_30743084">#REF!</definedName>
    <definedName name="l_GULFFuelModuleOutput_30747514">#REF!</definedName>
    <definedName name="l_GULFFuelModuleReconciliation_30746668">#REF!</definedName>
    <definedName name="l_GULFFuelModuleRetlFuel_30743806">#REF!</definedName>
    <definedName name="l_GULFIncomeStatement_30773084">#REF!</definedName>
    <definedName name="l_GULFMiscellaneousFuelAdjustments_30789484">#REF!</definedName>
    <definedName name="l_GULFMiscellaneousOtherItems_30799284">#REF!</definedName>
    <definedName name="l_GULFMiscellaneousRevenue_30680484">#REF!</definedName>
    <definedName name="l_GULFMiscServiceRevenues_30684684">#REF!</definedName>
    <definedName name="l_GULFOtherIncome_30726284">#REF!</definedName>
    <definedName name="l_GULFOtherInterestExpense_30730684">#REF!</definedName>
    <definedName name="l_GULFOtherTaxes_30739086">#REF!</definedName>
    <definedName name="l_GULFOutputtoBudret_31005884">#REF!</definedName>
    <definedName name="l_GULFPlancaseAdjustmentReport_30788284">#REF!</definedName>
    <definedName name="l_GULFReaquiredDebtReport_31174285">#REF!</definedName>
    <definedName name="l_GULFRegulatoryAdjustmentsFeeder_31884884">#REF!</definedName>
    <definedName name="l_GULFRegulatoryAssetLiability109s_30798484">#REF!</definedName>
    <definedName name="l_GULFRentalRevenues_30678484">#REF!</definedName>
    <definedName name="l_GULFRevenueStatistics_40771400">#REF!</definedName>
    <definedName name="l_GULFTaxesOther_30794884">#REF!</definedName>
    <definedName name="l_GULFTerritorialRevenues_30656089">#REF!</definedName>
    <definedName name="l_GULFWholesaleRevenues_30681484">#REF!</definedName>
    <definedName name="l_GULFZeroOutBalance_30794694">#REF!</definedName>
    <definedName name="l_ImputedDebtInputs_30885684">#REF!</definedName>
    <definedName name="l_IncomeStatementDetailSECView_30279626">#REF!</definedName>
    <definedName name="l_OMExpense_30310014">#REF!</definedName>
    <definedName name="l_PlanningScenarioAssumptions_31585084">#REF!</definedName>
    <definedName name="l_Statistics_31687685">#REF!</definedName>
    <definedName name="labor2001">#REF!</definedName>
    <definedName name="labor2002">#REF!</definedName>
    <definedName name="labor2003">#REF!</definedName>
    <definedName name="labor2004">#REF!</definedName>
    <definedName name="labor2005">#REF!</definedName>
    <definedName name="landscape_print">#REF!</definedName>
    <definedName name="LEDGER_MONTH">#REF!</definedName>
    <definedName name="LFKWH">#REF!</definedName>
    <definedName name="LIST">#REF!</definedName>
    <definedName name="loads">#REF!</definedName>
    <definedName name="LOLD">1</definedName>
    <definedName name="LOLD_Table">7</definedName>
    <definedName name="LRIC12">#REF!</definedName>
    <definedName name="LRICA">#REF!</definedName>
    <definedName name="LRICY">#REF!</definedName>
    <definedName name="LRICYTD">#REF!</definedName>
    <definedName name="MACROS">#REF!</definedName>
    <definedName name="MANUALINPT" localSheetId="9">#REF!</definedName>
    <definedName name="MANUALINPT">#REF!</definedName>
    <definedName name="mar" localSheetId="9">#REF!</definedName>
    <definedName name="mar">#REF!</definedName>
    <definedName name="march_01_capital_accrual">#REF!</definedName>
    <definedName name="MARY" localSheetId="9" hidden="1">{#N/A,#N/A,TRUE,"TOTAL DISTRIBUTION";#N/A,#N/A,TRUE,"SOUTH";#N/A,#N/A,TRUE,"NORTHEAST";#N/A,#N/A,TRUE,"WEST"}</definedName>
    <definedName name="MARY" hidden="1">{#N/A,#N/A,TRUE,"TOTAL DISTRIBUTION";#N/A,#N/A,TRUE,"SOUTH";#N/A,#N/A,TRUE,"NORTHEAST";#N/A,#N/A,TRUE,"WEST"}</definedName>
    <definedName name="may">#REF!</definedName>
    <definedName name="MENU">#REF!</definedName>
    <definedName name="midcols" localSheetId="9">#REF!,#REF!,#REF!,#REF!,#REF!,#REF!,#REF!,#REF!,#REF!,#REF!,#REF!,#REF!,#REF!,#REF!,#REF!,#REF!</definedName>
    <definedName name="midcols">#REF!,#REF!,#REF!,#REF!,#REF!,#REF!,#REF!,#REF!,#REF!,#REF!,#REF!,#REF!,#REF!,#REF!,#REF!,#REF!</definedName>
    <definedName name="MIKE" localSheetId="9" hidden="1">{"detail305",#N/A,FALSE,"BI-305"}</definedName>
    <definedName name="MIKE" hidden="1">{"detail305",#N/A,FALSE,"BI-305"}</definedName>
    <definedName name="mkwh_stats1">#REF!</definedName>
    <definedName name="mkwh_stats2">#REF!</definedName>
    <definedName name="mnth_range">#REF!</definedName>
    <definedName name="Month">#REF!</definedName>
    <definedName name="Month2">#REF!</definedName>
    <definedName name="MONTHLY">#REF!</definedName>
    <definedName name="MONTHS">#N/A</definedName>
    <definedName name="MonthSelectionRange">#REF!</definedName>
    <definedName name="Monthy2">#REF!</definedName>
    <definedName name="MonthYear">#REF!</definedName>
    <definedName name="monttxinc">#REF!</definedName>
    <definedName name="MTD_May_31__2011">#REF!</definedName>
    <definedName name="mthincst2003">#REF!</definedName>
    <definedName name="mthincstmt2002">#REF!</definedName>
    <definedName name="NA" localSheetId="9" hidden="1">{#N/A,#N/A,FALSE,"Expenses";#N/A,#N/A,FALSE,"Revenue"}</definedName>
    <definedName name="NA" hidden="1">{#N/A,#N/A,FALSE,"Expenses";#N/A,#N/A,FALSE,"Revenue"}</definedName>
    <definedName name="nada" localSheetId="9" hidden="1">{2;#N/A;"R13C16:R17C16";#N/A;"R13C14:R17C15";FALSE;FALSE;FALSE;95;#N/A;#N/A;"R13C19";#N/A;FALSE;FALSE;FALSE;FALSE;#N/A;"";#N/A;FALSE;"";"";#N/A;#N/A;#N/A}</definedName>
    <definedName name="nada" hidden="1">{2;#N/A;"R13C16:R17C16";#N/A;"R13C14:R17C15";FALSE;FALSE;FALSE;95;#N/A;#N/A;"R13C19";#N/A;FALSE;FALSE;FALSE;FALSE;#N/A;"";#N/A;FALSE;"";"";#N/A;#N/A;#N/A}</definedName>
    <definedName name="nada_1" localSheetId="9" hidden="1">{2;#N/A;"R13C16:R17C16";#N/A;"R13C14:R17C15";FALSE;FALSE;FALSE;95;#N/A;#N/A;"R13C19";#N/A;FALSE;FALSE;FALSE;FALSE;#N/A;"";#N/A;FALSE;"";"";#N/A;#N/A;#N/A}</definedName>
    <definedName name="nada_1" hidden="1">{2;#N/A;"R13C16:R17C16";#N/A;"R13C14:R17C15";FALSE;FALSE;FALSE;95;#N/A;#N/A;"R13C19";#N/A;FALSE;FALSE;FALSE;FALSE;#N/A;"";#N/A;FALSE;"";"";#N/A;#N/A;#N/A}</definedName>
    <definedName name="naec1">#REF!</definedName>
    <definedName name="naec2">#REF!</definedName>
    <definedName name="naeccoc">#REF!</definedName>
    <definedName name="NAECCOC2">#REF!</definedName>
    <definedName name="Name">#REF!</definedName>
    <definedName name="NAMES">#REF!</definedName>
    <definedName name="NavPane">#REF!</definedName>
    <definedName name="Net_Generation">#REF!</definedName>
    <definedName name="Net_Income">#REF!</definedName>
    <definedName name="New" localSheetId="9">#REF!</definedName>
    <definedName name="New">#REF!</definedName>
    <definedName name="New_8">#REF!</definedName>
    <definedName name="New_9">#REF!</definedName>
    <definedName name="new_name">#REF!</definedName>
    <definedName name="newacct">#REF!</definedName>
    <definedName name="newdata">#REF!</definedName>
    <definedName name="NewName" localSheetId="9" hidden="1">{"Assumptions",#N/A,FALSE,"Sheet1";"Main Report",#N/A,FALSE,"Sheet1";"Results",#N/A,FALSE,"Sheet1";"Advances",#N/A,FALSE,"Sheet1"}</definedName>
    <definedName name="NewName" hidden="1">{"Assumptions",#N/A,FALSE,"Sheet1";"Main Report",#N/A,FALSE,"Sheet1";"Results",#N/A,FALSE,"Sheet1";"Advances",#N/A,FALSE,"Sheet1"}</definedName>
    <definedName name="NewName_1" localSheetId="9" hidden="1">{"Assumptions",#N/A,FALSE,"Sheet1";"Main Report",#N/A,FALSE,"Sheet1";"Results",#N/A,FALSE,"Sheet1";"Advances",#N/A,FALSE,"Sheet1"}</definedName>
    <definedName name="NewName_1" hidden="1">{"Assumptions",#N/A,FALSE,"Sheet1";"Main Report",#N/A,FALSE,"Sheet1";"Results",#N/A,FALSE,"Sheet1";"Advances",#N/A,FALSE,"Sheet1"}</definedName>
    <definedName name="newtable">#REF!</definedName>
    <definedName name="none" localSheetId="9" hidden="1">{#N/A,#N/A,TRUE,"TOTAL DISTRIBUTION";#N/A,#N/A,TRUE,"SOUTH";#N/A,#N/A,TRUE,"NORTHEAST";#N/A,#N/A,TRUE,"WEST"}</definedName>
    <definedName name="none" hidden="1">{#N/A,#N/A,TRUE,"TOTAL DISTRIBUTION";#N/A,#N/A,TRUE,"SOUTH";#N/A,#N/A,TRUE,"NORTHEAST";#N/A,#N/A,TRUE,"WEST"}</definedName>
    <definedName name="NonUtil_06Actual_Essbase">#REF!</definedName>
    <definedName name="nov">#REF!</definedName>
    <definedName name="NOV_83">#REF!</definedName>
    <definedName name="NUAMOUNT">#REF!</definedName>
    <definedName name="NUITEM_LIST">#REF!</definedName>
    <definedName name="NULEDGER_MONTH">#REF!</definedName>
    <definedName name="numqtrs" localSheetId="9">#REF!</definedName>
    <definedName name="numqtrs">#REF!</definedName>
    <definedName name="OBC" localSheetId="9">#REF!</definedName>
    <definedName name="OBC">#REF!</definedName>
    <definedName name="OBO" localSheetId="9">#REF!</definedName>
    <definedName name="OBO">#REF!</definedName>
    <definedName name="OBODEFTX" localSheetId="9">#REF!</definedName>
    <definedName name="OBODEFTX">#REF!</definedName>
    <definedName name="OFF" localSheetId="9">#REF!</definedName>
    <definedName name="OFF">#REF!</definedName>
    <definedName name="off_peak_days">#REF!</definedName>
    <definedName name="offpeak_days">#REF!</definedName>
    <definedName name="oiladd">#REF!</definedName>
    <definedName name="OldDblClickSetting">#REF!</definedName>
    <definedName name="OldOptions">#REF!</definedName>
    <definedName name="OldRMouseSetting">#REF!</definedName>
    <definedName name="OM_06Actual_Essbase">#REF!</definedName>
    <definedName name="ON" localSheetId="9">#REF!</definedName>
    <definedName name="ON">#REF!</definedName>
    <definedName name="on_peak_days">#REF!</definedName>
    <definedName name="ONE">#REF!</definedName>
    <definedName name="operatingrevenue">#REF!</definedName>
    <definedName name="operexp">#REF!</definedName>
    <definedName name="operexp97">#REF!</definedName>
    <definedName name="operexp98">#REF!</definedName>
    <definedName name="operexp99">#REF!</definedName>
    <definedName name="operrev97">#REF!</definedName>
    <definedName name="operrev98">#REF!</definedName>
    <definedName name="operrev99">#REF!</definedName>
    <definedName name="ORIGACCR">#REF!</definedName>
    <definedName name="ormetxinc">#REF!</definedName>
    <definedName name="OTHER">#REF!</definedName>
    <definedName name="OTHINC">#REF!</definedName>
    <definedName name="Otl_Dims" localSheetId="9">#REF!</definedName>
    <definedName name="Otl_Dims">#REF!</definedName>
    <definedName name="outbasis_esi">#REF!</definedName>
    <definedName name="outbasis_other">#REF!</definedName>
    <definedName name="OUTPUT" localSheetId="9">#REF!</definedName>
    <definedName name="OUTPUT">#REF!</definedName>
    <definedName name="OUTPUT5">#REF!</definedName>
    <definedName name="OUTPUTC">#REF!</definedName>
    <definedName name="Own">#REF!</definedName>
    <definedName name="P1_">#REF!</definedName>
    <definedName name="P10_" localSheetId="9">#REF!</definedName>
    <definedName name="P10_">#REF!</definedName>
    <definedName name="P11_" localSheetId="9">#REF!</definedName>
    <definedName name="P11_">#REF!</definedName>
    <definedName name="P12_" localSheetId="9">#REF!</definedName>
    <definedName name="P12_">#REF!</definedName>
    <definedName name="P2_">#REF!</definedName>
    <definedName name="P3_">#REF!</definedName>
    <definedName name="P4_">#REF!</definedName>
    <definedName name="P5_">#REF!</definedName>
    <definedName name="P6_">#REF!</definedName>
    <definedName name="P7_">#REF!</definedName>
    <definedName name="P8_">#REF!</definedName>
    <definedName name="P9_">#REF!</definedName>
    <definedName name="PAGE_1_END">#REF!</definedName>
    <definedName name="PAGE_1_START">#REF!</definedName>
    <definedName name="PAGE_10_END" localSheetId="9">#REF!</definedName>
    <definedName name="PAGE_10_END">#REF!</definedName>
    <definedName name="PAGE_10_START" localSheetId="9">#REF!</definedName>
    <definedName name="PAGE_10_START">#REF!</definedName>
    <definedName name="PAGE_11_END" localSheetId="9">#REF!</definedName>
    <definedName name="PAGE_11_END">#REF!</definedName>
    <definedName name="PAGE_11_START">#REF!</definedName>
    <definedName name="PAGE_12_END">#REF!</definedName>
    <definedName name="PAGE_12_START">#REF!</definedName>
    <definedName name="PAGE_13_END">#REF!</definedName>
    <definedName name="PAGE_13_START">#REF!</definedName>
    <definedName name="PAGE_14_END">#REF!</definedName>
    <definedName name="PAGE_14_START">#REF!</definedName>
    <definedName name="PAGE_15_END">#REF!</definedName>
    <definedName name="PAGE_15_START">#REF!</definedName>
    <definedName name="PAGE_2_END" localSheetId="9">#REF!</definedName>
    <definedName name="PAGE_2_END">#REF!</definedName>
    <definedName name="PAGE_2_START" localSheetId="9">#REF!</definedName>
    <definedName name="PAGE_2_START">#REF!</definedName>
    <definedName name="PAGE_3_END" localSheetId="9">#REF!</definedName>
    <definedName name="PAGE_3_END">#REF!</definedName>
    <definedName name="PAGE_3_START">#REF!</definedName>
    <definedName name="PAGE_4_END">#REF!</definedName>
    <definedName name="PAGE_4_START">#REF!</definedName>
    <definedName name="PAGE_5_END">#REF!</definedName>
    <definedName name="PAGE_5_START">#REF!</definedName>
    <definedName name="PAGE_6_END">#REF!</definedName>
    <definedName name="PAGE_6_START">#REF!</definedName>
    <definedName name="PAGE_7_END">#REF!</definedName>
    <definedName name="PAGE_7_START">#REF!</definedName>
    <definedName name="PAGE_8_END">#REF!</definedName>
    <definedName name="PAGE_8_START">#REF!</definedName>
    <definedName name="PAGE_9_END">#REF!</definedName>
    <definedName name="PAGE_9_START">#REF!</definedName>
    <definedName name="PAGE1">#REF!</definedName>
    <definedName name="PAGE10" localSheetId="9">#REF!</definedName>
    <definedName name="PAGE10">#REF!</definedName>
    <definedName name="PAGE11" localSheetId="9">#REF!</definedName>
    <definedName name="PAGE11">#REF!</definedName>
    <definedName name="PAGE12" localSheetId="9">#REF!</definedName>
    <definedName name="PAGE12">#REF!</definedName>
    <definedName name="page1a" localSheetId="9">#REF!</definedName>
    <definedName name="page1a">#REF!</definedName>
    <definedName name="PAGE2">#N/A</definedName>
    <definedName name="PAGE21">#REF!</definedName>
    <definedName name="PAGE2VIEWS" localSheetId="9">#REF!</definedName>
    <definedName name="PAGE2VIEWS">#REF!</definedName>
    <definedName name="PAGE3">#REF!</definedName>
    <definedName name="PAGE4" localSheetId="9">#REF!</definedName>
    <definedName name="PAGE4">#REF!</definedName>
    <definedName name="PAGE5" localSheetId="9">#REF!</definedName>
    <definedName name="PAGE5">#REF!</definedName>
    <definedName name="PAGE6" localSheetId="9">#REF!</definedName>
    <definedName name="PAGE6">#REF!</definedName>
    <definedName name="PAGE7" localSheetId="9">#REF!</definedName>
    <definedName name="PAGE7">#REF!</definedName>
    <definedName name="PAGE8" localSheetId="9">#REF!</definedName>
    <definedName name="PAGE8">#REF!</definedName>
    <definedName name="PAGE9" localSheetId="9">#REF!</definedName>
    <definedName name="PAGE9">#REF!</definedName>
    <definedName name="PageDim1" localSheetId="9">#REF!</definedName>
    <definedName name="PageDim1">#REF!</definedName>
    <definedName name="Pal_Workbook_GUID" hidden="1">"8JHMH9DXSMHNF44G668W66ZD"</definedName>
    <definedName name="panel">#REF!</definedName>
    <definedName name="parea">#REF!,#REF!,#REF!,#REF!,#REF!,#REF!,#REF!,#REF!,#REF!,#REF!,#REF!,#REF!,#REF!,#REF!,#REF!</definedName>
    <definedName name="pareaold">#REF!,#REF!,#REF!,#REF!,#REF!,#REF!,#REF!,#REF!,#REF!,#REF!,#REF!,#REF!,#REF!,#REF!,#REF!</definedName>
    <definedName name="Partialyr">#REF!</definedName>
    <definedName name="Password" localSheetId="9">#REF!</definedName>
    <definedName name="Password">#REF!</definedName>
    <definedName name="PEAK" localSheetId="9">#REF!</definedName>
    <definedName name="PEAK">#REF!</definedName>
    <definedName name="peaks" localSheetId="9">#REF!</definedName>
    <definedName name="peaks">#REF!</definedName>
    <definedName name="PERIOD">#REF!</definedName>
    <definedName name="PG1">#N/A</definedName>
    <definedName name="PG2">#N/A</definedName>
    <definedName name="PG3">#N/A</definedName>
    <definedName name="PGD" localSheetId="9" hidden="1">{"detail305",#N/A,FALSE,"BI-305"}</definedName>
    <definedName name="PGD" hidden="1">{"detail305",#N/A,FALSE,"BI-305"}</definedName>
    <definedName name="pig_dig5" localSheetId="9" hidden="1">{#N/A,#N/A,FALSE,"T COST";#N/A,#N/A,FALSE,"COST_FH"}</definedName>
    <definedName name="pig_dig5" hidden="1">{#N/A,#N/A,FALSE,"T COST";#N/A,#N/A,FALSE,"COST_FH"}</definedName>
    <definedName name="pig_dog" localSheetId="9" hidden="1">{2;#N/A;"R13C16:R17C16";#N/A;"R13C14:R17C15";FALSE;FALSE;FALSE;95;#N/A;#N/A;"R13C19";#N/A;FALSE;FALSE;FALSE;FALSE;#N/A;"";#N/A;FALSE;"";"";#N/A;#N/A;#N/A}</definedName>
    <definedName name="pig_dog" hidden="1">{2;#N/A;"R13C16:R17C16";#N/A;"R13C14:R17C15";FALSE;FALSE;FALSE;95;#N/A;#N/A;"R13C19";#N/A;FALSE;FALSE;FALSE;FALSE;#N/A;"";#N/A;FALSE;"";"";#N/A;#N/A;#N/A}</definedName>
    <definedName name="pig_dog\" localSheetId="9" hidden="1">{"EXCELHLP.HLP!1802";5;10;5;10;13;13;13;8;5;5;10;14;13;13;13;13;5;10;14;13;5;10;1;2;24}</definedName>
    <definedName name="pig_dog\" hidden="1">{"EXCELHLP.HLP!1802";5;10;5;10;13;13;13;8;5;5;10;14;13;13;13;13;5;10;14;13;5;10;1;2;24}</definedName>
    <definedName name="pig_dog2" localSheetId="9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localSheetId="9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localSheetId="9" hidden="1">{#N/A,#N/A,FALSE,"SUMMARY";#N/A,#N/A,FALSE,"INPUTDATA";#N/A,#N/A,FALSE,"Condenser Performance"}</definedName>
    <definedName name="pig_dog4" hidden="1">{#N/A,#N/A,FALSE,"SUMMARY";#N/A,#N/A,FALSE,"INPUTDATA";#N/A,#N/A,FALSE,"Condenser Performance"}</definedName>
    <definedName name="pig_dog6" localSheetId="9" hidden="1">{#N/A,#N/A,FALSE,"INPUTDATA";#N/A,#N/A,FALSE,"SUMMARY";#N/A,#N/A,FALSE,"CTAREP";#N/A,#N/A,FALSE,"CTBREP";#N/A,#N/A,FALSE,"TURBEFF";#N/A,#N/A,FALSE,"Condenser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localSheetId="9" hidden="1">{#N/A,#N/A,FALSE,"INPUTDATA";#N/A,#N/A,FALSE,"SUMMARY"}</definedName>
    <definedName name="pig_dog7" hidden="1">{#N/A,#N/A,FALSE,"INPUTDATA";#N/A,#N/A,FALSE,"SUMMARY"}</definedName>
    <definedName name="pig_dog8" localSheetId="9" hidden="1">{#N/A,#N/A,FALSE,"INPUTDATA";#N/A,#N/A,FALSE,"SUMMARY";#N/A,#N/A,FALSE,"CTAREP";#N/A,#N/A,FALSE,"CTBREP";#N/A,#N/A,FALSE,"PMG4ST86";#N/A,#N/A,FALSE,"TURBEFF";#N/A,#N/A,FALSE,"Condenser Performance"}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pm">#REF!</definedName>
    <definedName name="pmm" localSheetId="9" hidden="1">{"summary",#N/A,FALSE,"PCR DIRECTORY"}</definedName>
    <definedName name="pmm" hidden="1">{"summary",#N/A,FALSE,"PCR DIRECTORY"}</definedName>
    <definedName name="PMT" localSheetId="9" hidden="1">{"detail305",#N/A,FALSE,"BI-305"}</definedName>
    <definedName name="PMT" hidden="1">{"detail305",#N/A,FALSE,"BI-305"}</definedName>
    <definedName name="PMX" localSheetId="9" hidden="1">{"detail305",#N/A,FALSE,"BI-305"}</definedName>
    <definedName name="PMX" hidden="1">{"detail305",#N/A,FALSE,"BI-305"}</definedName>
    <definedName name="posdtxinc">#REF!</definedName>
    <definedName name="PPage">#REF!</definedName>
    <definedName name="PPage1">#REF!</definedName>
    <definedName name="PPage2">#REF!</definedName>
    <definedName name="Ppas">#REF!</definedName>
    <definedName name="PRAXIS">#REF!</definedName>
    <definedName name="Prel_Estimate_for_Final">#REF!</definedName>
    <definedName name="PRELIMINARY_DETAIL_on_Summary_data">#REF!</definedName>
    <definedName name="Preliminary_Estimate">#REF!</definedName>
    <definedName name="Prev_Mth_Capacity" localSheetId="9">#REF!</definedName>
    <definedName name="Prev_Mth_Capacity">#REF!</definedName>
    <definedName name="Prev_Mth_ECRC" localSheetId="9">#REF!</definedName>
    <definedName name="Prev_Mth_ECRC">#REF!</definedName>
    <definedName name="Prev_Mth_Fuel" localSheetId="9">#REF!</definedName>
    <definedName name="Prev_Mth_Fuel">#REF!</definedName>
    <definedName name="Prev_Mth_General" localSheetId="9">#REF!</definedName>
    <definedName name="Prev_Mth_General">#REF!</definedName>
    <definedName name="PRhandicap">#REF!</definedName>
    <definedName name="PRINT">#REF!</definedName>
    <definedName name="_xlnm.Print_Area">#REF!</definedName>
    <definedName name="PRINT_AREA_MI">#REF!</definedName>
    <definedName name="print_sheet">#REF!</definedName>
    <definedName name="_xlnm.Print_Titles" localSheetId="9">'Page 4 C-1 Calculation Factors'!$A:$B,'Page 4 C-1 Calculation Factors'!$3:$8</definedName>
    <definedName name="PRINT_TITLES_MI" localSheetId="9">#REF!</definedName>
    <definedName name="PRINT_TITLES_MI">#REF!</definedName>
    <definedName name="PRINT1" localSheetId="9">#REF!</definedName>
    <definedName name="PRINT1">#REF!</definedName>
    <definedName name="PrintArea">#REF!</definedName>
    <definedName name="PRINTC">#REF!</definedName>
    <definedName name="printfpli">#REF!,#REF!,#REF!</definedName>
    <definedName name="PRIOR">#REF!</definedName>
    <definedName name="PRIOR_YEAR_DATE">#REF!</definedName>
    <definedName name="PRIOR_YEAR_X">#REF!</definedName>
    <definedName name="PRNMACRO">#REF!</definedName>
    <definedName name="Profile">#REF!</definedName>
    <definedName name="proj_info" localSheetId="9">#REF!</definedName>
    <definedName name="proj_info">#REF!</definedName>
    <definedName name="Project" localSheetId="9">#REF!</definedName>
    <definedName name="Project">#REF!</definedName>
    <definedName name="project_top" localSheetId="9">#REF!</definedName>
    <definedName name="project_top">#REF!</definedName>
    <definedName name="ProjectScenario">#REF!</definedName>
    <definedName name="ProjectStrata" localSheetId="9">#REF!</definedName>
    <definedName name="ProjectStrata">#REF!</definedName>
    <definedName name="ProjectTitle">#REF!</definedName>
    <definedName name="Proposed" localSheetId="9" hidden="1">{#N/A,#N/A,TRUE,"TOTAL DISTRIBUTION";#N/A,#N/A,TRUE,"SOUTH";#N/A,#N/A,TRUE,"NORTHEAST";#N/A,#N/A,TRUE,"WEST"}</definedName>
    <definedName name="Proposed" hidden="1">{#N/A,#N/A,TRUE,"TOTAL DISTRIBUTION";#N/A,#N/A,TRUE,"SOUTH";#N/A,#N/A,TRUE,"NORTHEAST";#N/A,#N/A,TRUE,"WEST"}</definedName>
    <definedName name="prtrecon" localSheetId="9">#REF!,#REF!,#REF!,#REF!</definedName>
    <definedName name="prtrecon">#REF!,#REF!,#REF!,#REF!</definedName>
    <definedName name="psnh1">#REF!</definedName>
    <definedName name="psnh2">#REF!</definedName>
    <definedName name="psnhcoc">#REF!</definedName>
    <definedName name="PSNHCOC2">#REF!</definedName>
    <definedName name="PURCHASE">#REF!</definedName>
    <definedName name="PURE">#REF!</definedName>
    <definedName name="PUREC">#REF!</definedName>
    <definedName name="Purpose">#REF!</definedName>
    <definedName name="qqq" localSheetId="9" hidden="1">{"Martin Oct94_Mar95",#N/A,FALSE,"Martin Oct94 - Mar95"}</definedName>
    <definedName name="qqq" hidden="1">{"Martin Oct94_Mar95",#N/A,FALSE,"Martin Oct94 - Mar95"}</definedName>
    <definedName name="QUALTEC">#REF!</definedName>
    <definedName name="QUALTEC_QUALITY_SERVICES__INC.">#REF!</definedName>
    <definedName name="Quarter">#REF!</definedName>
    <definedName name="RAIL">#REF!</definedName>
    <definedName name="rate_schedule">#REF!</definedName>
    <definedName name="RATES" localSheetId="9">#REF!</definedName>
    <definedName name="RATES">#REF!</definedName>
    <definedName name="REALPROP">#REF!</definedName>
    <definedName name="RECAP">#REF!</definedName>
    <definedName name="RECON">#REF!</definedName>
    <definedName name="Reconciliation">#REF!</definedName>
    <definedName name="ref">#REF!</definedName>
    <definedName name="Rem">#REF!</definedName>
    <definedName name="RepAllFormat">#REF!</definedName>
    <definedName name="RepAllHead">#REF!</definedName>
    <definedName name="RepDataFormat">#REF!</definedName>
    <definedName name="RepDataMoney">#REF!</definedName>
    <definedName name="RepDataMoney1">#REF!</definedName>
    <definedName name="RepDataMoney2">#REF!</definedName>
    <definedName name="RepDataMoney3">#REF!</definedName>
    <definedName name="RepDataMoney4">#REF!</definedName>
    <definedName name="RepDataPercent">#REF!</definedName>
    <definedName name="RepDataPercent1">#REF!</definedName>
    <definedName name="RepDataPercent2">#REF!</definedName>
    <definedName name="RepDataPercent3">#REF!</definedName>
    <definedName name="RepDelete">#REF!</definedName>
    <definedName name="REPORT" localSheetId="9">#REF!</definedName>
    <definedName name="REPORT">#REF!</definedName>
    <definedName name="REPORT_DATE" localSheetId="9">#REF!</definedName>
    <definedName name="REPORT_DATE">#REF!</definedName>
    <definedName name="Report1Layout" localSheetId="9">#REF!</definedName>
    <definedName name="Report1Layout">#REF!</definedName>
    <definedName name="Report1Title">#REF!</definedName>
    <definedName name="Report2Layout">#REF!</definedName>
    <definedName name="Report2Title">#REF!</definedName>
    <definedName name="Report3Layout">#REF!</definedName>
    <definedName name="Report3Title">#REF!</definedName>
    <definedName name="Report4Layout">#REF!</definedName>
    <definedName name="Report4Title">#REF!</definedName>
    <definedName name="ReportRange">#REF!</definedName>
    <definedName name="ReportSelection">#REF!</definedName>
    <definedName name="RepPercent">#REF!</definedName>
    <definedName name="RES">#REF!</definedName>
    <definedName name="reserves">#REF!</definedName>
    <definedName name="RESP1">#REF!</definedName>
    <definedName name="rev" localSheetId="9" hidden="1">{#N/A,#N/A,TRUE,"TOTAL DISTRIBUTION";#N/A,#N/A,TRUE,"SOUTH";#N/A,#N/A,TRUE,"NORTHEAST";#N/A,#N/A,TRUE,"WEST"}</definedName>
    <definedName name="rev" hidden="1">{#N/A,#N/A,TRUE,"TOTAL DISTRIBUTION";#N/A,#N/A,TRUE,"SOUTH";#N/A,#N/A,TRUE,"NORTHEAST";#N/A,#N/A,TRUE,"WEST"}</definedName>
    <definedName name="REVENUERPT" localSheetId="9">#REF!</definedName>
    <definedName name="REVENUERPT">#REF!</definedName>
    <definedName name="REVENUERPT_1">#REF!</definedName>
    <definedName name="REVENUERPT_2">#REF!</definedName>
    <definedName name="REVENUERPT_6">#REF!</definedName>
    <definedName name="REVENUERPT_7">#REF!</definedName>
    <definedName name="revised" localSheetId="9" hidden="1">{#N/A,#N/A,TRUE,"TOTAL DSBN";#N/A,#N/A,TRUE,"WEST";#N/A,#N/A,TRUE,"SOUTH";#N/A,#N/A,TRUE,"NORTHEAST"}</definedName>
    <definedName name="revised" hidden="1">{#N/A,#N/A,TRUE,"TOTAL DSBN";#N/A,#N/A,TRUE,"WEST";#N/A,#N/A,TRUE,"SOUTH";#N/A,#N/A,TRUE,"NORTHEAST"}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ita" localSheetId="9" hidden="1">{#N/A,#N/A,TRUE,"TOTAL DISTRIBUTION";#N/A,#N/A,TRUE,"SOUTH";#N/A,#N/A,TRUE,"NORTHEAST";#N/A,#N/A,TRUE,"WEST"}</definedName>
    <definedName name="rita" hidden="1">{#N/A,#N/A,TRUE,"TOTAL DISTRIBUTION";#N/A,#N/A,TRUE,"SOUTH";#N/A,#N/A,TRUE,"NORTHEAST";#N/A,#N/A,TRUE,"WEST"}</definedName>
    <definedName name="roi_ct3_id">#REF!</definedName>
    <definedName name="roi_debt">#REF!</definedName>
    <definedName name="roi_depr">#REF!</definedName>
    <definedName name="roi_equity">#REF!</definedName>
    <definedName name="ROIC_data">#REF!</definedName>
    <definedName name="RoundDigits">#REF!</definedName>
    <definedName name="RoundingOption" localSheetId="9">#REF!</definedName>
    <definedName name="RoundingOption">#REF!</definedName>
    <definedName name="row_blank" localSheetId="9">#REF!,#REF!,#REF!,#REF!,#REF!,#REF!,#REF!</definedName>
    <definedName name="row_blank">#REF!,#REF!,#REF!,#REF!,#REF!,#REF!,#REF!</definedName>
    <definedName name="row_data" localSheetId="9">#REF!,#REF!,#REF!,#REF!,#REF!,#REF!,#REF!</definedName>
    <definedName name="row_data">#REF!,#REF!,#REF!,#REF!,#REF!,#REF!,#REF!</definedName>
    <definedName name="row_header" localSheetId="9">#REF!,#REF!,#REF!,#REF!,#REF!,#REF!,#REF!,#REF!,#REF!,#REF!,#REF!,#REF!,#REF!</definedName>
    <definedName name="row_header">#REF!,#REF!,#REF!,#REF!,#REF!,#REF!,#REF!,#REF!,#REF!,#REF!,#REF!,#REF!,#REF!</definedName>
    <definedName name="rp_efoh_puf_yrs_rp_efoh_puf_yrs_List">#REF!</definedName>
    <definedName name="Rpt1_RequiredRev">#REF!</definedName>
    <definedName name="RTAX">#REF!</definedName>
    <definedName name="RTSLABEL" localSheetId="9">#REF!</definedName>
    <definedName name="RTSLABEL">#REF!</definedName>
    <definedName name="S">#REF!</definedName>
    <definedName name="s_year" localSheetId="9">#REF!</definedName>
    <definedName name="s_year">#REF!</definedName>
    <definedName name="S1V76" localSheetId="9">#REF!</definedName>
    <definedName name="S1V76">#REF!</definedName>
    <definedName name="sada" localSheetId="9" hidden="1">{"summary",#N/A,FALSE,"PCR DIRECTORY"}</definedName>
    <definedName name="sada" hidden="1">{"summary",#N/A,FALSE,"PCR DIRECTORY"}</definedName>
    <definedName name="SALES">#REF!</definedName>
    <definedName name="SAPBEXdnldView" hidden="1">"4FF00RAMDPJZ88O2AGW5D406R"</definedName>
    <definedName name="SAPBEXhrIndnt" hidden="1">1</definedName>
    <definedName name="SAPBEXrevision" hidden="1">0</definedName>
    <definedName name="SAPBEXrevision_1" hidden="1">0</definedName>
    <definedName name="SAPBEXsysID" hidden="1">"GP1"</definedName>
    <definedName name="SAPBEXwbID" hidden="1">"4EHVVTWW5NJH9YQ89TMHA90XF"</definedName>
    <definedName name="SAPCrosstab1">#REF!</definedName>
    <definedName name="SAPsysID" hidden="1">"708C5W7SBKP804JT78WJ0JNKI"</definedName>
    <definedName name="SAPwbID" hidden="1">"ARS"</definedName>
    <definedName name="SCALC">#REF!</definedName>
    <definedName name="Scenario">#REF!</definedName>
    <definedName name="Scenario_Name">#REF!</definedName>
    <definedName name="SCH" localSheetId="9">#REF!</definedName>
    <definedName name="SCH">#REF!</definedName>
    <definedName name="SCH1" localSheetId="9">#REF!</definedName>
    <definedName name="SCH1">#REF!</definedName>
    <definedName name="SCH2" localSheetId="9">#REF!</definedName>
    <definedName name="SCH2">#REF!</definedName>
    <definedName name="SCHC22P1">#REF!</definedName>
    <definedName name="SCHC22P2">#REF!</definedName>
    <definedName name="Scherer" localSheetId="9">#REF!</definedName>
    <definedName name="Scherer">#REF!</definedName>
    <definedName name="SCHM" localSheetId="9">#REF!</definedName>
    <definedName name="SCHM">#REF!</definedName>
    <definedName name="SecOps_OM_06Actual_Essbase" localSheetId="9">#REF!</definedName>
    <definedName name="SecOps_OM_06Actual_Essbase">#REF!</definedName>
    <definedName name="SelectedDate">#REF!</definedName>
    <definedName name="sematxinc">#REF!</definedName>
    <definedName name="sencount" hidden="1">1</definedName>
    <definedName name="sep">#REF!</definedName>
    <definedName name="Sequence_Code">#REF!</definedName>
    <definedName name="serp" localSheetId="9">#REF!</definedName>
    <definedName name="serp">#REF!</definedName>
    <definedName name="Server" localSheetId="9">#REF!</definedName>
    <definedName name="Server">#REF!</definedName>
    <definedName name="SIDE">#REF!</definedName>
    <definedName name="siertxinc">#REF!</definedName>
    <definedName name="sign_date">#REF!</definedName>
    <definedName name="Sites" localSheetId="9" hidden="1">{#N/A,#N/A,TRUE,"TOTAL DISTRIBUTION";#N/A,#N/A,TRUE,"SOUTH";#N/A,#N/A,TRUE,"NORTHEAST";#N/A,#N/A,TRUE,"WEST"}</definedName>
    <definedName name="Sites" hidden="1">{#N/A,#N/A,TRUE,"TOTAL DISTRIBUTION";#N/A,#N/A,TRUE,"SOUTH";#N/A,#N/A,TRUE,"NORTHEAST";#N/A,#N/A,TRUE,"WEST"}</definedName>
    <definedName name="Sitesdate" localSheetId="9" hidden="1">{#N/A,#N/A,TRUE,"TOTAL DSBN";#N/A,#N/A,TRUE,"WEST";#N/A,#N/A,TRUE,"SOUTH";#N/A,#N/A,TRUE,"NORTHEAST"}</definedName>
    <definedName name="Sitesdate" hidden="1">{#N/A,#N/A,TRUE,"TOTAL DSBN";#N/A,#N/A,TRUE,"WEST";#N/A,#N/A,TRUE,"SOUTH";#N/A,#N/A,TRUE,"NORTHEAST"}</definedName>
    <definedName name="skyrtxinc">#REF!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1</definedName>
    <definedName name="solver_nwt" hidden="1">1</definedName>
    <definedName name="solver_pre" hidden="1">0.000001</definedName>
    <definedName name="solver_rel1" hidden="1">2</definedName>
    <definedName name="solver_rhs1" hidden="1">17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1</definedName>
    <definedName name="solver_val" hidden="1">0</definedName>
    <definedName name="Source">#REF!</definedName>
    <definedName name="spec">#REF!</definedName>
    <definedName name="SRCA" localSheetId="9">#REF!</definedName>
    <definedName name="SRCA">#REF!</definedName>
    <definedName name="SRCM" localSheetId="9">#REF!</definedName>
    <definedName name="SRCM">#REF!</definedName>
    <definedName name="STAROH" localSheetId="9">#REF!</definedName>
    <definedName name="STAROH">#REF!</definedName>
    <definedName name="STARRL">#REF!</definedName>
    <definedName name="startupgas">#REF!</definedName>
    <definedName name="state_other">#REF!</definedName>
    <definedName name="Stats_App" localSheetId="9">#REF!</definedName>
    <definedName name="Stats_App">#REF!</definedName>
    <definedName name="Stats_Data" localSheetId="9">#REF!</definedName>
    <definedName name="Stats_Data">#REF!</definedName>
    <definedName name="Stats_DB" localSheetId="9">#REF!</definedName>
    <definedName name="Stats_DB">#REF!</definedName>
    <definedName name="Stats_EAC">#REF!</definedName>
    <definedName name="Stats_Rpt">#REF!</definedName>
    <definedName name="Stats_Title1">#REF!</definedName>
    <definedName name="Stats_Title2">#REF!</definedName>
    <definedName name="STI">#REF!</definedName>
    <definedName name="STRATAKEY" localSheetId="9">#REF!</definedName>
    <definedName name="STRATAKEY">#REF!</definedName>
    <definedName name="Stratification_of_Cost" localSheetId="9">#REF!</definedName>
    <definedName name="Stratification_of_Cost">#REF!</definedName>
    <definedName name="STRT" localSheetId="9">#REF!</definedName>
    <definedName name="STRT">#REF!</definedName>
    <definedName name="SUBSEQUENT_YEAR_DATE">#REF!</definedName>
    <definedName name="SUBSEQUENT_YEAR_X">#REF!</definedName>
    <definedName name="SUE" localSheetId="9" hidden="1">{#N/A,#N/A,TRUE,"TOTAL DISTRIBUTION";#N/A,#N/A,TRUE,"SOUTH";#N/A,#N/A,TRUE,"NORTHEAST";#N/A,#N/A,TRUE,"WEST"}</definedName>
    <definedName name="SUE" hidden="1">{#N/A,#N/A,TRUE,"TOTAL DISTRIBUTION";#N/A,#N/A,TRUE,"SOUTH";#N/A,#N/A,TRUE,"NORTHEAST";#N/A,#N/A,TRUE,"WEST"}</definedName>
    <definedName name="sum">#REF!</definedName>
    <definedName name="SUMM">#REF!</definedName>
    <definedName name="SUMMARY">#REF!</definedName>
    <definedName name="sumtran2">#REF!</definedName>
    <definedName name="sumtrans">#REF!</definedName>
    <definedName name="SumUDA">#REF!</definedName>
    <definedName name="T" localSheetId="9">#REF!</definedName>
    <definedName name="T">#REF!</definedName>
    <definedName name="T_1">#REF!</definedName>
    <definedName name="T_2">#REF!</definedName>
    <definedName name="T_6">#REF!</definedName>
    <definedName name="T_7">#REF!</definedName>
    <definedName name="Table">#REF!</definedName>
    <definedName name="TAMI" localSheetId="9" hidden="1">{"summary",#N/A,FALSE,"PCR DIRECTORY"}</definedName>
    <definedName name="TAMI" hidden="1">{"summary",#N/A,FALSE,"PCR DIRECTORY"}</definedName>
    <definedName name="tax">#REF!</definedName>
    <definedName name="Taxsection">#REF!</definedName>
    <definedName name="tbl_festub_ack">#REF!</definedName>
    <definedName name="tbl_festub_details">#REF!</definedName>
    <definedName name="teast" localSheetId="9" hidden="1">{#N/A,#N/A,TRUE,"TOTAL DSBN";#N/A,#N/A,TRUE,"WEST";#N/A,#N/A,TRUE,"SOUTH";#N/A,#N/A,TRUE,"NORTHEAST"}</definedName>
    <definedName name="teast" hidden="1">{#N/A,#N/A,TRUE,"TOTAL DSBN";#N/A,#N/A,TRUE,"WEST";#N/A,#N/A,TRUE,"SOUTH";#N/A,#N/A,TRUE,"NORTHEAST"}</definedName>
    <definedName name="TEMPINV">#REF!</definedName>
    <definedName name="temppt">#REF!,#REF!,#REF!,#REF!,#REF!,#REF!,#REF!,#REF!,#REF!,#REF!,#REF!,#REF!,#REF!,#REF!</definedName>
    <definedName name="TEN">#REF!</definedName>
    <definedName name="test" localSheetId="9" hidden="1">{"detail305",#N/A,FALSE,"BI-305"}</definedName>
    <definedName name="test" hidden="1">{"detail305",#N/A,FALSE,"BI-305"}</definedName>
    <definedName name="test." localSheetId="9" hidden="1">{#N/A,#N/A,TRUE,"TOTAL DISTRIBUTION";#N/A,#N/A,TRUE,"SOUTH";#N/A,#N/A,TRUE,"NORTHEAST";#N/A,#N/A,TRUE,"WEST"}</definedName>
    <definedName name="test." hidden="1">{#N/A,#N/A,TRUE,"TOTAL DISTRIBUTION";#N/A,#N/A,TRUE,"SOUTH";#N/A,#N/A,TRUE,"NORTHEAST";#N/A,#N/A,TRUE,"WEST"}</definedName>
    <definedName name="TEST_YEAR_DATE">#REF!</definedName>
    <definedName name="TEST_YEAR_X">#REF!</definedName>
    <definedName name="TEST0">#REF!</definedName>
    <definedName name="TEST1">#REF!</definedName>
    <definedName name="TEST10" localSheetId="9">#REF!</definedName>
    <definedName name="TEST10">#REF!</definedName>
    <definedName name="TEST11" localSheetId="9">#REF!</definedName>
    <definedName name="TEST11">#REF!</definedName>
    <definedName name="TEST12" localSheetId="9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ing" localSheetId="9" hidden="1">{"detail305",#N/A,FALSE,"BI-305"}</definedName>
    <definedName name="testing" hidden="1">{"detail305",#N/A,FALSE,"BI-305"}</definedName>
    <definedName name="testing2" localSheetId="9" hidden="1">{"detail305",#N/A,FALSE,"BI-305"}</definedName>
    <definedName name="testing2" hidden="1">{"detail305",#N/A,FALSE,"BI-305"}</definedName>
    <definedName name="TESTKEYS">#REF!</definedName>
    <definedName name="TESTVKEY">#REF!</definedName>
    <definedName name="testwe" localSheetId="9" hidden="1">{#N/A,#N/A,TRUE,"TOTAL DSBN";#N/A,#N/A,TRUE,"WEST";#N/A,#N/A,TRUE,"SOUTH";#N/A,#N/A,TRUE,"NORTHEAST"}</definedName>
    <definedName name="testwe" hidden="1">{#N/A,#N/A,TRUE,"TOTAL DSBN";#N/A,#N/A,TRUE,"WEST";#N/A,#N/A,TRUE,"SOUTH";#N/A,#N/A,TRUE,"NORTHEAST"}</definedName>
    <definedName name="th">#REF!</definedName>
    <definedName name="thjty" localSheetId="9" hidden="1">{#N/A,#N/A,TRUE,"TOTAL DSBN";#N/A,#N/A,TRUE,"WEST";#N/A,#N/A,TRUE,"SOUTH";#N/A,#N/A,TRUE,"NORTHEAST"}</definedName>
    <definedName name="thjty" hidden="1">{#N/A,#N/A,TRUE,"TOTAL DSBN";#N/A,#N/A,TRUE,"WEST";#N/A,#N/A,TRUE,"SOUTH";#N/A,#N/A,TRUE,"NORTHEAST"}</definedName>
    <definedName name="THREE">#REF!</definedName>
    <definedName name="TI">#REF!</definedName>
    <definedName name="titles">#REF!,#REF!</definedName>
    <definedName name="TOP">#REF!</definedName>
    <definedName name="tot_cost">#REF!</definedName>
    <definedName name="Total_Co">#REF!</definedName>
    <definedName name="totaltrans">#REF!</definedName>
    <definedName name="TRUPCALC">#REF!</definedName>
    <definedName name="TRUPVAR">#REF!</definedName>
    <definedName name="Ttt">#REF!,#REF!,#REF!</definedName>
    <definedName name="TURNER">#REF!</definedName>
    <definedName name="Turner2">#REF!</definedName>
    <definedName name="two" localSheetId="9">#REF!</definedName>
    <definedName name="two">#REF!</definedName>
    <definedName name="TXREC" localSheetId="9">#REF!</definedName>
    <definedName name="TXREC">#REF!</definedName>
    <definedName name="TYPE" localSheetId="9">#REF!</definedName>
    <definedName name="TYPE">#REF!</definedName>
    <definedName name="u" localSheetId="9" hidden="1">{#N/A,#N/A,FALSE,"Expenses";#N/A,#N/A,FALSE,"Revenue"}</definedName>
    <definedName name="u" hidden="1">{#N/A,#N/A,FALSE,"Expenses";#N/A,#N/A,FALSE,"Revenue"}</definedName>
    <definedName name="UI_Entity_Groups">#REF!</definedName>
    <definedName name="UI_Reports">#REF!</definedName>
    <definedName name="UI_Scenario_List">#REF!</definedName>
    <definedName name="UI_Scenarios">#REF!</definedName>
    <definedName name="UnitClass" localSheetId="9">#REF!</definedName>
    <definedName name="UnitClass">#REF!</definedName>
    <definedName name="unitclassstrata" localSheetId="9">#REF!</definedName>
    <definedName name="unitclassstrata">#REF!</definedName>
    <definedName name="unlock_NonOp" localSheetId="9">#REF!,#REF!,#REF!,#REF!</definedName>
    <definedName name="unlock_NonOp">#REF!,#REF!,#REF!,#REF!</definedName>
    <definedName name="User" localSheetId="9">#REF!</definedName>
    <definedName name="User">#REF!</definedName>
    <definedName name="UserPageMember1" localSheetId="9">#REF!</definedName>
    <definedName name="UserPageMember1">#REF!</definedName>
    <definedName name="UserParameters">#REF!</definedName>
    <definedName name="UTLPROP">#REF!</definedName>
    <definedName name="UTLSLRT">#REF!</definedName>
    <definedName name="Variance">#REF!</definedName>
    <definedName name="Variance_1">#REF!</definedName>
    <definedName name="Variance_2">#REF!</definedName>
    <definedName name="Variance_3">#REF!</definedName>
    <definedName name="Variance_4">#REF!</definedName>
    <definedName name="Variance_5">#REF!</definedName>
    <definedName name="Variance_6" localSheetId="9">#REF!</definedName>
    <definedName name="Variance_6">#REF!</definedName>
    <definedName name="Variance_7" localSheetId="9">#REF!</definedName>
    <definedName name="Variance_7">#REF!</definedName>
    <definedName name="Variance_8" localSheetId="9">#REF!</definedName>
    <definedName name="Variance_8">#REF!</definedName>
    <definedName name="Version">#REF!</definedName>
    <definedName name="victtxinc" localSheetId="9">#REF!</definedName>
    <definedName name="victtxinc">#REF!</definedName>
    <definedName name="votingshare" localSheetId="9">#REF!</definedName>
    <definedName name="votingshare">#REF!</definedName>
    <definedName name="W1X42" localSheetId="9">#REF!</definedName>
    <definedName name="W1X42">#REF!</definedName>
    <definedName name="waterfall">#REF!</definedName>
    <definedName name="wavylws" localSheetId="9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avylws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avylws_1" localSheetId="9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avylws_1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esttxinc">#REF!</definedName>
    <definedName name="what" localSheetId="9" hidden="1">{#N/A,#N/A,TRUE,"TOTAL DISTRIBUTION";#N/A,#N/A,TRUE,"SOUTH";#N/A,#N/A,TRUE,"NORTHEAST";#N/A,#N/A,TRUE,"WEST"}</definedName>
    <definedName name="what" hidden="1">{#N/A,#N/A,TRUE,"TOTAL DISTRIBUTION";#N/A,#N/A,TRUE,"SOUTH";#N/A,#N/A,TRUE,"NORTHEAST";#N/A,#N/A,TRUE,"WEST"}</definedName>
    <definedName name="whnos" localSheetId="9" hidden="1">{#N/A,#N/A,TRUE,"TOTAL DSBN";#N/A,#N/A,TRUE,"WEST";#N/A,#N/A,TRUE,"SOUTH";#N/A,#N/A,TRUE,"NORTHEAST"}</definedName>
    <definedName name="whnos" hidden="1">{#N/A,#N/A,TRUE,"TOTAL DSBN";#N/A,#N/A,TRUE,"WEST";#N/A,#N/A,TRUE,"SOUTH";#N/A,#N/A,TRUE,"NORTHEAST"}</definedName>
    <definedName name="why" localSheetId="9" hidden="1">{#N/A,#N/A,TRUE,"TOTAL DSBN";#N/A,#N/A,TRUE,"WEST";#N/A,#N/A,TRUE,"SOUTH";#N/A,#N/A,TRUE,"NORTHEAST"}</definedName>
    <definedName name="why" hidden="1">{#N/A,#N/A,TRUE,"TOTAL DSBN";#N/A,#N/A,TRUE,"WEST";#N/A,#N/A,TRUE,"SOUTH";#N/A,#N/A,TRUE,"NORTHEAST"}</definedName>
    <definedName name="why?" localSheetId="9" hidden="1">{#N/A,#N/A,TRUE,"TOTAL DSBN";#N/A,#N/A,TRUE,"WEST";#N/A,#N/A,TRUE,"SOUTH";#N/A,#N/A,TRUE,"NORTHEAST"}</definedName>
    <definedName name="why?" hidden="1">{#N/A,#N/A,TRUE,"TOTAL DSBN";#N/A,#N/A,TRUE,"WEST";#N/A,#N/A,TRUE,"SOUTH";#N/A,#N/A,TRUE,"NORTHEAST"}</definedName>
    <definedName name="wishlws" localSheetId="9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ishlws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ishlws_1" localSheetId="9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ishlws_1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KSH">#REF!</definedName>
    <definedName name="WKSHEET">#REF!</definedName>
    <definedName name="wmeco1">#REF!</definedName>
    <definedName name="wmeco2">#REF!</definedName>
    <definedName name="wmecococ">#REF!</definedName>
    <definedName name="WMECOCOC2">#REF!</definedName>
    <definedName name="wo">#REF!</definedName>
    <definedName name="woorder">#REF!</definedName>
    <definedName name="workingcapitalloan" localSheetId="9">#REF!</definedName>
    <definedName name="workingcapitalloan">#REF!</definedName>
    <definedName name="WorkOrders" localSheetId="9">#REF!</definedName>
    <definedName name="WorkOrders">#REF!</definedName>
    <definedName name="wpdesc" localSheetId="9">#REF!</definedName>
    <definedName name="wpdesc">#REF!</definedName>
    <definedName name="wrn.3cases." localSheetId="9" hidden="1">{#N/A,"Base",FALSE,"Dividend";#N/A,"Conservative",FALSE,"Dividend";#N/A,"Downside",FALSE,"Dividend"}</definedName>
    <definedName name="wrn.3cases." hidden="1">{#N/A,"Base",FALSE,"Dividend";#N/A,"Conservative",FALSE,"Dividend";#N/A,"Downside",FALSE,"Dividend"}</definedName>
    <definedName name="wrn.3cases._1" localSheetId="9" hidden="1">{#N/A,"Base",FALSE,"Dividend";#N/A,"Conservative",FALSE,"Dividend";#N/A,"Downside",FALSE,"Dividend"}</definedName>
    <definedName name="wrn.3cases._1" hidden="1">{#N/A,"Base",FALSE,"Dividend";#N/A,"Conservative",FALSE,"Dividend";#N/A,"Downside",FALSE,"Dividend"}</definedName>
    <definedName name="wrn.95cap." localSheetId="9" hidden="1">{#N/A,#N/A,FALSE,"95CAPGRY"}</definedName>
    <definedName name="wrn.95cap." hidden="1">{#N/A,#N/A,FALSE,"95CAPGRY"}</definedName>
    <definedName name="wrn.96._.ju._.forecat." localSheetId="9" hidden="1">{#N/A,#N/A,FALSE,"Expenses";#N/A,#N/A,FALSE,"Revenue"}</definedName>
    <definedName name="wrn.96._.ju._.forecat." hidden="1">{#N/A,#N/A,FALSE,"Expenses";#N/A,#N/A,FALSE,"Revenue"}</definedName>
    <definedName name="wrn.97maint.xls." localSheetId="9" hidden="1">{#N/A,#N/A,TRUE,"TOTAL DISTRIBUTION";#N/A,#N/A,TRUE,"SOUTH";#N/A,#N/A,TRUE,"NORTHEAST";#N/A,#N/A,TRUE,"WEST"}</definedName>
    <definedName name="wrn.97maint.xls." hidden="1">{#N/A,#N/A,TRUE,"TOTAL DISTRIBUTION";#N/A,#N/A,TRUE,"SOUTH";#N/A,#N/A,TRUE,"NORTHEAST";#N/A,#N/A,TRUE,"WEST"}</definedName>
    <definedName name="wrn.97OR.XLs." localSheetId="9" hidden="1">{#N/A,#N/A,TRUE,"TOTAL DSBN";#N/A,#N/A,TRUE,"WEST";#N/A,#N/A,TRUE,"SOUTH";#N/A,#N/A,TRUE,"NORTHEAST"}</definedName>
    <definedName name="wrn.97OR.XLs." hidden="1">{#N/A,#N/A,TRUE,"TOTAL DSBN";#N/A,#N/A,TRUE,"WEST";#N/A,#N/A,TRUE,"SOUTH";#N/A,#N/A,TRUE,"NORTHEAST"}</definedName>
    <definedName name="wrn.Accretion." localSheetId="9" hidden="1">{"Accretion",#N/A,FALSE,"Assum"}</definedName>
    <definedName name="wrn.Accretion." hidden="1">{"Accretion",#N/A,FALSE,"Assum"}</definedName>
    <definedName name="wrn.Accretion._1" localSheetId="9" hidden="1">{"Accretion",#N/A,FALSE,"Assum"}</definedName>
    <definedName name="wrn.Accretion._1" hidden="1">{"Accretion",#N/A,FALSE,"Assum"}</definedName>
    <definedName name="wrn.ACTUAL._.ALL._.PAGES." localSheetId="9" hidden="1">{"ACTUAL",#N/A,FALSE,"OVER_UND"}</definedName>
    <definedName name="wrn.ACTUAL._.ALL._.PAGES." hidden="1">{"ACTUAL",#N/A,FALSE,"OVER_UND"}</definedName>
    <definedName name="wrn.Ad._.Sales._.Op._.Exp." localSheetId="9" hidden="1">{#N/A,#N/A,FALSE,"ADSALES"}</definedName>
    <definedName name="wrn.Ad._.Sales._.Op._.Exp." hidden="1">{#N/A,#N/A,FALSE,"ADSALES"}</definedName>
    <definedName name="wrn.Ad._.Sales._.Op._.Exp._1" localSheetId="9" hidden="1">{#N/A,#N/A,FALSE,"ADSALES"}</definedName>
    <definedName name="wrn.Ad._.Sales._.Op._.Exp._1" hidden="1">{#N/A,#N/A,FALSE,"ADSALES"}</definedName>
    <definedName name="wrn.Aff._.Sales._.Oper._.Exp." localSheetId="9" hidden="1">{#N/A,#N/A,FALSE,"AFFSALES"}</definedName>
    <definedName name="wrn.Aff._.Sales._.Oper._.Exp." hidden="1">{#N/A,#N/A,FALSE,"AFFSALES"}</definedName>
    <definedName name="wrn.Aff._.Sales._.Oper._.Exp._1" localSheetId="9" hidden="1">{#N/A,#N/A,FALSE,"AFFSALES"}</definedName>
    <definedName name="wrn.Aff._.Sales._.Oper._.Exp._1" hidden="1">{#N/A,#N/A,FALSE,"AFFSALES"}</definedName>
    <definedName name="wrn.AFUDC." localSheetId="9" hidden="1">{#N/A,#N/A,FALSE,"AFDC"}</definedName>
    <definedName name="wrn.AFUDC." hidden="1">{#N/A,#N/A,FALSE,"AFDC"}</definedName>
    <definedName name="wrn.afudc1" localSheetId="9" hidden="1">{#N/A,#N/A,FALSE,"AFDC"}</definedName>
    <definedName name="wrn.afudc1" hidden="1">{#N/A,#N/A,FALSE,"AFDC"}</definedName>
    <definedName name="wrn.ALL." localSheetId="9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_.Periods." localSheetId="9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wrn.All._.Periods.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wrn.ALL._1" localSheetId="9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_1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_PERIODS." localSheetId="9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wrn.ALL_PERIODS.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wrn.APAGE1." localSheetId="9" hidden="1">{"APAGE1",#N/A,FALSE,"JAN95_OU"}</definedName>
    <definedName name="wrn.APAGE1." hidden="1">{"APAGE1",#N/A,FALSE,"JAN95_OU"}</definedName>
    <definedName name="wrn.APAGE2." localSheetId="9" hidden="1">{"APAGE2",#N/A,FALSE,"JAN95_OU"}</definedName>
    <definedName name="wrn.APAGE2." hidden="1">{"APAGE2",#N/A,FALSE,"JAN95_OU"}</definedName>
    <definedName name="wrn.APAGE3." localSheetId="9" hidden="1">{"APAGE3",#N/A,FALSE,"JAN95_OU"}</definedName>
    <definedName name="wrn.APAGE3." hidden="1">{"APAGE3",#N/A,FALSE,"JAN95_OU"}</definedName>
    <definedName name="wrn.Apr94_Sep95." localSheetId="9" hidden="1">{"Apr95_Sep95",#N/A,FALSE,"Actual Estimt (Apr 95 - Sep 95)"}</definedName>
    <definedName name="wrn.Apr94_Sep95." hidden="1">{"Apr95_Sep95",#N/A,FALSE,"Actual Estimt (Apr 95 - Sep 95)"}</definedName>
    <definedName name="wrn.Apr95_Sep95." localSheetId="9" hidden="1">{"Apr95_Sep95",#N/A,FALSE,"Actual~Estimt (Apr 95 - Sep 95)";"Apr95_Sep95",#N/A,FALSE,#N/A;"Apr95_Sep95",#N/A,FALSE,#N/A;"Apr95_Sep95",#N/A,FALSE,#N/A;"Apr95_Sep95",#N/A,FALSE,#N/A}</definedName>
    <definedName name="wrn.Apr95_Sep95." hidden="1">{"Apr95_Sep95",#N/A,FALSE,"Actual~Estimt (Apr 95 - Sep 95)";"Apr95_Sep95",#N/A,FALSE,#N/A;"Apr95_Sep95",#N/A,FALSE,#N/A;"Apr95_Sep95",#N/A,FALSE,#N/A;"Apr95_Sep95",#N/A,FALSE,#N/A}</definedName>
    <definedName name="wrn.Assumptions." localSheetId="9" hidden="1">{"Assumptions",#N/A,FALSE,"Assum"}</definedName>
    <definedName name="wrn.Assumptions." hidden="1">{"Assumptions",#N/A,FALSE,"Assum"}</definedName>
    <definedName name="wrn.Assumptions._1" localSheetId="9" hidden="1">{"Assumptions",#N/A,FALSE,"Assum"}</definedName>
    <definedName name="wrn.Assumptions._1" hidden="1">{"Assumptions",#N/A,FALSE,"Assum"}</definedName>
    <definedName name="wrn.Board._.Forecast." localSheetId="9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Board._.Forecast.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Board._.Forecast._1" localSheetId="9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Board._.Forecast._1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BOOKS." localSheetId="9" hidden="1">{#N/A,#N/A,FALSE,"Low NOx_Bks";#N/A,#N/A,FALSE,"ContEmis_Bks ";#N/A,#N/A,FALSE,"ClnClos_B";#N/A,#N/A,FALSE,"StorTks_B";#N/A,#N/A,FALSE,"RelPip_B";#N/A,#N/A,FALSE,"OilSpill_B";#N/A,#N/A,FALSE,"RelStorm_B";#N/A,#N/A,FALSE,"Scherer_B"}</definedName>
    <definedName name="wrn.BOOKS." hidden="1">{#N/A,#N/A,FALSE,"Low NOx_Bks";#N/A,#N/A,FALSE,"ContEmis_Bks ";#N/A,#N/A,FALSE,"ClnClos_B";#N/A,#N/A,FALSE,"StorTks_B";#N/A,#N/A,FALSE,"RelPip_B";#N/A,#N/A,FALSE,"OilSpill_B";#N/A,#N/A,FALSE,"RelStorm_B";#N/A,#N/A,FALSE,"Scherer_B"}</definedName>
    <definedName name="wrn.Component._.Analy." localSheetId="9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_1" localSheetId="9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_1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localSheetId="9" hidden="1">{#N/A,#N/A,FALSE,"SUMMARY";#N/A,#N/A,FALSE,"INPUTDATA";#N/A,#N/A,FALSE,"Condenser Performance"}</definedName>
    <definedName name="wrn.Condenser._.Summary." hidden="1">{#N/A,#N/A,FALSE,"SUMMARY";#N/A,#N/A,FALSE,"INPUTDATA";#N/A,#N/A,FALSE,"Condenser Performance"}</definedName>
    <definedName name="wrn.Condenser._.Summary._1" localSheetId="9" hidden="1">{#N/A,#N/A,FALSE,"SUMMARY";#N/A,#N/A,FALSE,"INPUTDATA";#N/A,#N/A,FALSE,"Condenser Performance"}</definedName>
    <definedName name="wrn.Condenser._.Summary._1" hidden="1">{#N/A,#N/A,FALSE,"SUMMARY";#N/A,#N/A,FALSE,"INPUTDATA";#N/A,#N/A,FALSE,"Condenser Performance"}</definedName>
    <definedName name="wrn.COST." localSheetId="9" hidden="1">{#N/A,#N/A,FALSE,"T COST";#N/A,#N/A,FALSE,"COST_FH"}</definedName>
    <definedName name="wrn.COST." hidden="1">{#N/A,#N/A,FALSE,"T COST";#N/A,#N/A,FALSE,"COST_FH"}</definedName>
    <definedName name="wrn.COST._1" localSheetId="9" hidden="1">{#N/A,#N/A,FALSE,"T COST";#N/A,#N/A,FALSE,"COST_FH"}</definedName>
    <definedName name="wrn.COST._1" hidden="1">{#N/A,#N/A,FALSE,"T COST";#N/A,#N/A,FALSE,"COST_FH"}</definedName>
    <definedName name="wrn.Detail._.Support._.and._.Summary." localSheetId="9" hidden="1">{"Alloc Book Depr and Tax Depr",#N/A,FALSE,"OBO DEF TAX";"Ssh Ms Clo to PIS in Cur Mo",#N/A,FALSE,"OBO DEF TAX";"FPSC Book Depreciation",#N/A,FALSE,"OBO DEF TAX";"Ferc Book Depreciation",#N/A,FALSE,"OBO DEF TAX";"OBO Deferred Tax Sum",#N/A,FALSE,"OBO DEF TAX";"Tax Depr Tables",#N/A,FALSE,"OBO DEF TAX"}</definedName>
    <definedName name="wrn.Detail._.Support._.and._.Summary." hidden="1">{"Alloc Book Depr and Tax Depr",#N/A,FALSE,"OBO DEF TAX";"Ssh Ms Clo to PIS in Cur Mo",#N/A,FALSE,"OBO DEF TAX";"FPSC Book Depreciation",#N/A,FALSE,"OBO DEF TAX";"Ferc Book Depreciation",#N/A,FALSE,"OBO DEF TAX";"OBO Deferred Tax Sum",#N/A,FALSE,"OBO DEF TAX";"Tax Depr Tables",#N/A,FALSE,"OBO DEF TAX"}</definedName>
    <definedName name="wrn.EFRT." localSheetId="9" hidden="1">{"EFRT Pg 1",#N/A,FALSE,"EFRT (2)";"EFRT Pg 2",#N/A,FALSE,"EFRT (2)"}</definedName>
    <definedName name="wrn.EFRT." hidden="1">{"EFRT Pg 1",#N/A,FALSE,"EFRT (2)";"EFRT Pg 2",#N/A,FALSE,"EFRT (2)"}</definedName>
    <definedName name="wrn.Engr._.Summary." localSheetId="9" hidden="1">{#N/A,#N/A,FALSE,"INPUTDATA";#N/A,#N/A,FALSE,"SUMMARY";#N/A,#N/A,FALSE,"CTAREP";#N/A,#N/A,FALSE,"CTBREP";#N/A,#N/A,FALSE,"TURBEFF";#N/A,#N/A,FALSE,"Condenser Performance"}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ngr._.Summary._1" localSheetId="9" hidden="1">{#N/A,#N/A,FALSE,"INPUTDATA";#N/A,#N/A,FALSE,"SUMMARY";#N/A,#N/A,FALSE,"CTAREP";#N/A,#N/A,FALSE,"CTBREP";#N/A,#N/A,FALSE,"TURBEFF";#N/A,#N/A,FALSE,"Condenser Performance"}</definedName>
    <definedName name="wrn.Engr._.Summary._1" hidden="1">{#N/A,#N/A,FALSE,"INPUTDATA";#N/A,#N/A,FALSE,"SUMMARY";#N/A,#N/A,FALSE,"CTAREP";#N/A,#N/A,FALSE,"CTBREP";#N/A,#N/A,FALSE,"TURBEFF";#N/A,#N/A,FALSE,"Condenser Performance"}</definedName>
    <definedName name="wrn.Exec._.Summary." localSheetId="9" hidden="1">{#N/A,#N/A,FALSE,"INPUTDATA";#N/A,#N/A,FALSE,"SUMMARY"}</definedName>
    <definedName name="wrn.Exec._.Summary." hidden="1">{#N/A,#N/A,FALSE,"INPUTDATA";#N/A,#N/A,FALSE,"SUMMARY"}</definedName>
    <definedName name="wrn.Exec._.Summary._1" localSheetId="9" hidden="1">{#N/A,#N/A,FALSE,"INPUTDATA";#N/A,#N/A,FALSE,"SUMMARY"}</definedName>
    <definedName name="wrn.Exec._.Summary._1" hidden="1">{#N/A,#N/A,FALSE,"INPUTDATA";#N/A,#N/A,FALSE,"SUMMARY"}</definedName>
    <definedName name="wrn.Exec1._.Summary" localSheetId="9" hidden="1">{#N/A,#N/A,FALSE,"INPUTDATA";#N/A,#N/A,FALSE,"SUMMARY"}</definedName>
    <definedName name="wrn.Exec1._.Summary" hidden="1">{#N/A,#N/A,FALSE,"INPUTDATA";#N/A,#N/A,FALSE,"SUMMARY"}</definedName>
    <definedName name="wrn.FCB." localSheetId="9" hidden="1">{"FCB_ALL",#N/A,FALSE,"FCB"}</definedName>
    <definedName name="wrn.FCB." hidden="1">{"FCB_ALL",#N/A,FALSE,"FCB"}</definedName>
    <definedName name="wrn.FCB._1" localSheetId="9" hidden="1">{"FCB_ALL",#N/A,FALSE,"FCB"}</definedName>
    <definedName name="wrn.FCB._1" hidden="1">{"FCB_ALL",#N/A,FALSE,"FCB"}</definedName>
    <definedName name="wrn.fcb2" localSheetId="9" hidden="1">{"FCB_ALL",#N/A,FALSE,"FCB"}</definedName>
    <definedName name="wrn.fcb2" hidden="1">{"FCB_ALL",#N/A,FALSE,"FCB"}</definedName>
    <definedName name="wrn.fcb2_1" localSheetId="9" hidden="1">{"FCB_ALL",#N/A,FALSE,"FCB"}</definedName>
    <definedName name="wrn.fcb2_1" hidden="1">{"FCB_ALL",#N/A,FALSE,"FCB"}</definedName>
    <definedName name="wrn.FILING." localSheetId="9" hidden="1">{#N/A,#N/A,FALSE,"Low NOx_F";#N/A,#N/A,FALSE,"ContEmis_F";#N/A,#N/A,FALSE,"ClnClos_F";#N/A,#N/A,FALSE,"StorTks_F";#N/A,#N/A,FALSE,"RelPip_F";#N/A,#N/A,FALSE,"OilSpill_F";#N/A,#N/A,FALSE,"RelStorm_F";#N/A,#N/A,FALSE,"Scherer_F"}</definedName>
    <definedName name="wrn.FILING." hidden="1">{#N/A,#N/A,FALSE,"Low NOx_F";#N/A,#N/A,FALSE,"ContEmis_F";#N/A,#N/A,FALSE,"ClnClos_F";#N/A,#N/A,FALSE,"StorTks_F";#N/A,#N/A,FALSE,"RelPip_F";#N/A,#N/A,FALSE,"OilSpill_F";#N/A,#N/A,FALSE,"RelStorm_F";#N/A,#N/A,FALSE,"Scherer_F"}</definedName>
    <definedName name="wrn.FPL._.Cnsl._.Inc._.State._.Pg._.3A." localSheetId="9" hidden="1">{"FPL Consol Inc State Pg 3A",#N/A,FALSE,"ISFPLSUB"}</definedName>
    <definedName name="wrn.FPL._.Cnsl._.Inc._.State._.Pg._.3A." hidden="1">{"FPL Consol Inc State Pg 3A",#N/A,FALSE,"ISFPLSUB"}</definedName>
    <definedName name="wrn.FPL._.Cnsl._.Inc._.State._.Pg._.3M." localSheetId="9" hidden="1">{"FPL Consol Inc State Pg 3M",#N/A,FALSE,"ISFPLSUB"}</definedName>
    <definedName name="wrn.FPL._.Cnsl._.Inc._.State._.Pg._.3M." hidden="1">{"FPL Consol Inc State Pg 3M",#N/A,FALSE,"ISFPLSUB"}</definedName>
    <definedName name="wrn.FPL._.Cnsl._.Inc._.State._.Pg._.3Y." localSheetId="9" hidden="1">{"FPL Consol Inc State Pg 3Y",#N/A,FALSE,"ISFPLSUB"}</definedName>
    <definedName name="wrn.FPL._.Cnsl._.Inc._.State._.Pg._.3Y." hidden="1">{"FPL Consol Inc State Pg 3Y",#N/A,FALSE,"ISFPLSUB"}</definedName>
    <definedName name="wrn.fpl._.Con" localSheetId="9" hidden="1">{"Fpl Consol Pg 1",#N/A,FALSE,"FPL Consolidated";"FPL Consol Pg 2",#N/A,FALSE,"FPL Consolidated"}</definedName>
    <definedName name="wrn.fpl._.Con" hidden="1">{"Fpl Consol Pg 1",#N/A,FALSE,"FPL Consolidated";"FPL Consol Pg 2",#N/A,FALSE,"FPL Consolidated"}</definedName>
    <definedName name="wrn.FPL._.Consolidated." localSheetId="9" hidden="1">{"Fpl Consol Pg 1",#N/A,FALSE,"FPL Consolidated";"FPL Consol Pg 2",#N/A,FALSE,"FPL Consolidated"}</definedName>
    <definedName name="wrn.FPL._.Consolidated." hidden="1">{"Fpl Consol Pg 1",#N/A,FALSE,"FPL Consolidated";"FPL Consol Pg 2",#N/A,FALSE,"FPL Consolidated"}</definedName>
    <definedName name="wrn.Full._.Report." localSheetId="9" hidden="1">{"Assumptions",#N/A,FALSE,"Sheet1";"Main Report",#N/A,FALSE,"Sheet1";"Results",#N/A,FALSE,"Sheet1";"Advances",#N/A,FALSE,"Sheet1"}</definedName>
    <definedName name="wrn.Full._.Report." hidden="1">{"Assumptions",#N/A,FALSE,"Sheet1";"Main Report",#N/A,FALSE,"Sheet1";"Results",#N/A,FALSE,"Sheet1";"Advances",#N/A,FALSE,"Sheet1"}</definedName>
    <definedName name="wrn.Full._.Report._1" localSheetId="9" hidden="1">{"Assumptions",#N/A,FALSE,"Sheet1";"Main Report",#N/A,FALSE,"Sheet1";"Results",#N/A,FALSE,"Sheet1";"Advances",#N/A,FALSE,"Sheet1"}</definedName>
    <definedName name="wrn.Full._.Report._1" hidden="1">{"Assumptions",#N/A,FALSE,"Sheet1";"Main Report",#N/A,FALSE,"Sheet1";"Results",#N/A,FALSE,"Sheet1";"Advances",#N/A,FALSE,"Sheet1"}</definedName>
    <definedName name="wrn.input._.and._.output." localSheetId="9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_1" localSheetId="9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_1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LANDMGMT." localSheetId="9" hidden="1">{#N/A,#N/A,FALSE,"CAP 1998";#N/A,#N/A,FALSE,"CAP 1999";#N/A,#N/A,FALSE,"CAP 2000";#N/A,#N/A,FALSE,"CAP_2001";#N/A,#N/A,FALSE,"CAP_2002";#N/A,#N/A,FALSE,"MAINT_1998";#N/A,#N/A,FALSE,"MAINT_1999";#N/A,#N/A,FALSE,"MAINT_2000";#N/A,#N/A,FALSE,"MAINT_2001";#N/A,#N/A,FALSE,"MAINT_2002"}</definedName>
    <definedName name="wrn.LANDMGMT." hidden="1">{#N/A,#N/A,FALSE,"CAP 1998";#N/A,#N/A,FALSE,"CAP 1999";#N/A,#N/A,FALSE,"CAP 2000";#N/A,#N/A,FALSE,"CAP_2001";#N/A,#N/A,FALSE,"CAP_2002";#N/A,#N/A,FALSE,"MAINT_1998";#N/A,#N/A,FALSE,"MAINT_1999";#N/A,#N/A,FALSE,"MAINT_2000";#N/A,#N/A,FALSE,"MAINT_2001";#N/A,#N/A,FALSE,"MAINT_2002"}</definedName>
    <definedName name="wrn.Laud._.Apr94._.Sep94." localSheetId="9" hidden="1">{"Apr94_Sep94",#N/A,FALSE,"Apr 94 - Sep 94"}</definedName>
    <definedName name="wrn.Laud._.Apr94._.Sep94." hidden="1">{"Apr94_Sep94",#N/A,FALSE,"Apr 94 - Sep 94"}</definedName>
    <definedName name="wrn.Laud._.Apr95._.Sep95." localSheetId="9" hidden="1">{"Apr95_Sep95",#N/A,FALSE,"Apr 95 - Sep 95"}</definedName>
    <definedName name="wrn.Laud._.Apr95._.Sep95." hidden="1">{"Apr95_Sep95",#N/A,FALSE,"Apr 95 - Sep 95"}</definedName>
    <definedName name="wrn.Laud._.Oct93._.Mar94." localSheetId="9" hidden="1">{"Oct93_Mar94",#N/A,FALSE,"Oct 93 - Mar 94"}</definedName>
    <definedName name="wrn.Laud._.Oct93._.Mar94." hidden="1">{"Oct93_Mar94",#N/A,FALSE,"Oct 93 - Mar 94"}</definedName>
    <definedName name="wrn.Laud._.Oct94._.Mar95." localSheetId="9" hidden="1">{"Oct94_Mar95",#N/A,FALSE,"Oct 94 - Mar 95"}</definedName>
    <definedName name="wrn.Laud._.Oct94._.Mar95." hidden="1">{"Oct94_Mar95",#N/A,FALSE,"Oct 94 - Mar 95"}</definedName>
    <definedName name="wrn.Laud._.Oct95._.Mar96." localSheetId="9" hidden="1">{"Oct95_Mar96",#N/A,FALSE,"Oct 95 - Mar 96"}</definedName>
    <definedName name="wrn.Laud._.Oct95._.Mar96." hidden="1">{"Oct95_Mar96",#N/A,FALSE,"Oct 95 - Mar 96"}</definedName>
    <definedName name="wrn.LITIGATION." localSheetId="9" hidden="1">{"LI AFUDC DEBT 10282",#N/A,FALSE,"TXFORCST.XLS";"LIT AFUDC 10280",#N/A,FALSE,"TXFORCST.XLS";"LIT DEPR EXP 10281",#N/A,FALSE,"TXFORCST.XLS"}</definedName>
    <definedName name="wrn.LITIGATION." hidden="1">{"LI AFUDC DEBT 10282",#N/A,FALSE,"TXFORCST.XLS";"LIT AFUDC 10280",#N/A,FALSE,"TXFORCST.XLS";"LIT DEPR EXP 10281",#N/A,FALSE,"TXFORCST.XLS"}</definedName>
    <definedName name="wrn.Market._.Op._.Exp." localSheetId="9" hidden="1">{#N/A,#N/A,FALSE,"MARKET"}</definedName>
    <definedName name="wrn.Market._.Op._.Exp." hidden="1">{#N/A,#N/A,FALSE,"MARKET"}</definedName>
    <definedName name="wrn.Market._.Op._.Exp._1" localSheetId="9" hidden="1">{#N/A,#N/A,FALSE,"MARKET"}</definedName>
    <definedName name="wrn.Market._.Op._.Exp._1" hidden="1">{#N/A,#N/A,FALSE,"MARKET"}</definedName>
    <definedName name="wrn.Market._.Share._.Report." localSheetId="9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arket._.Share._.Report.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arket._.Share._.Report._1" localSheetId="9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arket._.Share._.Report._1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artin._.Apr94_Sep94." localSheetId="9" hidden="1">{"Martin Apr94_Sep94",#N/A,FALSE,"Martin Apr94 - Sep94"}</definedName>
    <definedName name="wrn.Martin._.Apr94_Sep94." hidden="1">{"Martin Apr94_Sep94",#N/A,FALSE,"Martin Apr94 - Sep94"}</definedName>
    <definedName name="wrn.Martin._.Apr95_Sep95." localSheetId="9" hidden="1">{"Martin Apr95_Sep95",#N/A,FALSE,"Martin Apr95 - Sep95"}</definedName>
    <definedName name="wrn.Martin._.Apr95_Sep95." hidden="1">{"Martin Apr95_Sep95",#N/A,FALSE,"Martin Apr95 - Sep95"}</definedName>
    <definedName name="wrn.Martin._.Oct93_Mar94." localSheetId="9" hidden="1">{"Martin Oct93_Mar94",#N/A,FALSE,"Martin Oct93 - Mar94"}</definedName>
    <definedName name="wrn.Martin._.Oct93_Mar94." hidden="1">{"Martin Oct93_Mar94",#N/A,FALSE,"Martin Oct93 - Mar94"}</definedName>
    <definedName name="wrn.Martin._.Oct94_Mar95." localSheetId="9" hidden="1">{"Martin Oct94_Mar95",#N/A,FALSE,"Martin Oct94 - Mar95"}</definedName>
    <definedName name="wrn.Martin._.Oct94_Mar95." hidden="1">{"Martin Oct94_Mar95",#N/A,FALSE,"Martin Oct94 - Mar95"}</definedName>
    <definedName name="wrn.Martin._.Oct95_Mar96." localSheetId="9" hidden="1">{"Martin Oct95_Mar96",#N/A,FALSE,"Martin Oct95 - Mar96"}</definedName>
    <definedName name="wrn.Martin._.Oct95_Mar96." hidden="1">{"Martin Oct95_Mar96",#N/A,FALSE,"Martin Oct95 - Mar96"}</definedName>
    <definedName name="wrn.MONTH_QTR_YTD." localSheetId="9" hidden="1">{"MTH_QTR_YTD",#N/A,FALSE,"Summary";"VAR_MTH_QTR_YTD",#N/A,FALSE,"Summary"}</definedName>
    <definedName name="wrn.MONTH_QTR_YTD." hidden="1">{"MTH_QTR_YTD",#N/A,FALSE,"Summary";"VAR_MTH_QTR_YTD",#N/A,FALSE,"Summary"}</definedName>
    <definedName name="wrn.MONTH_YTD." localSheetId="9" hidden="1">{"MTH_YTD",#N/A,FALSE,"Summary";"VAR_MTH_YTD",#N/A,FALSE,"Summary"}</definedName>
    <definedName name="wrn.MONTH_YTD." hidden="1">{"MTH_YTD",#N/A,FALSE,"Summary";"VAR_MTH_YTD",#N/A,FALSE,"Summary"}</definedName>
    <definedName name="wrn.OBO._.12._.MO._.ENDED." localSheetId="9" hidden="1">{"OBO 12 Month Ended",#N/A,FALSE,"OBO 12 Months"}</definedName>
    <definedName name="wrn.OBO._.12._.MO._.ENDED." hidden="1">{"OBO 12 Month Ended",#N/A,FALSE,"OBO 12 Months"}</definedName>
    <definedName name="wrn.OBO._.MONTHLY." localSheetId="9" hidden="1">{"obo monthly",#N/A,FALSE,"OBO Monthly"}</definedName>
    <definedName name="wrn.OBO._.MONTHLY." hidden="1">{"obo monthly",#N/A,FALSE,"OBO Monthly"}</definedName>
    <definedName name="wrn.OBO._.Summary." localSheetId="9" hidden="1">{"OBO Deferred Tax Sum",#N/A,FALSE,"OBO DEF TAX"}</definedName>
    <definedName name="wrn.OBO._.Summary." hidden="1">{"OBO Deferred Tax Sum",#N/A,FALSE,"OBO DEF TAX"}</definedName>
    <definedName name="wrn.Oct93_Mar94." localSheetId="9" hidden="1">{"Oct93_Mar94",#N/A,FALSE,"Actuals (Oct 93 - Mar 94)"}</definedName>
    <definedName name="wrn.Oct93_Mar94." hidden="1">{"Oct93_Mar94",#N/A,FALSE,"Actuals (Oct 93 - Mar 94)"}</definedName>
    <definedName name="wrn.Oct94_Mar95." localSheetId="9" hidden="1">{"Oct94_Mar95",#N/A,FALSE,"Actuals (Oct 94 - Mar 95)"}</definedName>
    <definedName name="wrn.Oct94_Mar95." hidden="1">{"Oct94_Mar95",#N/A,FALSE,"Actuals (Oct 94 - Mar 95)"}</definedName>
    <definedName name="wrn.Oct95_Mar96." localSheetId="9" hidden="1">{"Oct95_Mar96",#N/A,FALSE,"Estimates (Oct 95 - Mar 96)"}</definedName>
    <definedName name="wrn.Oct95_Mar96." hidden="1">{"Oct95_Mar96",#N/A,FALSE,"Estimates (Oct 95 - Mar 96)"}</definedName>
    <definedName name="wrn.On._.Air._.Op._.Exp." localSheetId="9" hidden="1">{"view1",#N/A,FALSE,"ON AIR"}</definedName>
    <definedName name="wrn.On._.Air._.Op._.Exp." hidden="1">{"view1",#N/A,FALSE,"ON AIR"}</definedName>
    <definedName name="wrn.On._.Air._.Op._.Exp._1" localSheetId="9" hidden="1">{"view1",#N/A,FALSE,"ON AIR"}</definedName>
    <definedName name="wrn.On._.Air._.Op._.Exp._1" hidden="1">{"view1",#N/A,FALSE,"ON AIR"}</definedName>
    <definedName name="wrn.oth._.inc._.tax._.exp._.fpl._.consol." localSheetId="9" hidden="1">{"Oth inc tx exp fpl consol",#N/A,FALSE,"Other Inc Tax Exp - FPL Consol"}</definedName>
    <definedName name="wrn.oth._.inc._.tax._.exp._.fpl._.consol." hidden="1">{"Oth inc tx exp fpl consol",#N/A,FALSE,"Other Inc Tax Exp - FPL Consol"}</definedName>
    <definedName name="wrn.Out._.of._.Period." localSheetId="9" hidden="1">{"Out of Period",#N/A,FALSE,"Out of Period"}</definedName>
    <definedName name="wrn.Out._.of._.Period." hidden="1">{"Out of Period",#N/A,FALSE,"Out of Period"}</definedName>
    <definedName name="wrn.PPAGE2." localSheetId="9" hidden="1">{"PPAGE2",#N/A,FALSE,"JAN95_OU"}</definedName>
    <definedName name="wrn.PPAGE2." hidden="1">{"PPAGE2",#N/A,FALSE,"JAN95_OU"}</definedName>
    <definedName name="wrn.PPAGE3." localSheetId="9" hidden="1">{"PPAGE3",#N/A,FALSE,"JAN95_OU"}</definedName>
    <definedName name="wrn.PPAGE3." hidden="1">{"PPAGE3",#N/A,FALSE,"JAN95_OU"}</definedName>
    <definedName name="wrn.PRELIMINARY._.ALL._.PAGES." localSheetId="9" hidden="1">{"PRELIMINARY",#N/A,FALSE,"MAR95_OU"}</definedName>
    <definedName name="wrn.PRELIMINARY._.ALL._.PAGES." hidden="1">{"PRELIMINARY",#N/A,FALSE,"MAR95_OU"}</definedName>
    <definedName name="wrn.print._.graphs." localSheetId="9" hidden="1">{"cap_structure",#N/A,FALSE,"Graph-Mkt Cap";"price",#N/A,FALSE,"Graph-Price";"ebit",#N/A,FALSE,"Graph-EBITDA";"ebitda",#N/A,FALSE,"Graph-EBITDA"}</definedName>
    <definedName name="wrn.print._.graphs." hidden="1">{"cap_structure",#N/A,FALSE,"Graph-Mkt Cap";"price",#N/A,FALSE,"Graph-Price";"ebit",#N/A,FALSE,"Graph-EBITDA";"ebitda",#N/A,FALSE,"Graph-EBITDA"}</definedName>
    <definedName name="wrn.print._.graphs._1" localSheetId="9" hidden="1">{"cap_structure",#N/A,FALSE,"Graph-Mkt Cap";"price",#N/A,FALSE,"Graph-Price";"ebit",#N/A,FALSE,"Graph-EBITDA";"ebitda",#N/A,FALSE,"Graph-EBITDA"}</definedName>
    <definedName name="wrn.print._.graphs._1" hidden="1">{"cap_structure",#N/A,FALSE,"Graph-Mkt Cap";"price",#N/A,FALSE,"Graph-Price";"ebit",#N/A,FALSE,"Graph-EBITDA";"ebitda",#N/A,FALSE,"Graph-EBITDA"}</definedName>
    <definedName name="wrn.print._.raw._.data._.entry." localSheetId="9" hidden="1">{"inputs raw data",#N/A,TRUE,"INPUT"}</definedName>
    <definedName name="wrn.print._.raw._.data._.entry." hidden="1">{"inputs raw data",#N/A,TRUE,"INPUT"}</definedName>
    <definedName name="wrn.print._.raw._.data._.entry._1" localSheetId="9" hidden="1">{"inputs raw data",#N/A,TRUE,"INPUT"}</definedName>
    <definedName name="wrn.print._.raw._.data._.entry._1" hidden="1">{"inputs raw data",#N/A,TRUE,"INPUT"}</definedName>
    <definedName name="wrn.print._.summary._.sheets." localSheetId="9" hidden="1">{"summary1",#N/A,TRUE,"Comps";"summary2",#N/A,TRUE,"Comps";"summary3",#N/A,TRUE,"Comps"}</definedName>
    <definedName name="wrn.print._.summary._.sheets." hidden="1">{"summary1",#N/A,TRUE,"Comps";"summary2",#N/A,TRUE,"Comps";"summary3",#N/A,TRUE,"Comps"}</definedName>
    <definedName name="wrn.print._.summary._.sheets._1" localSheetId="9" hidden="1">{"summary1",#N/A,TRUE,"Comps";"summary2",#N/A,TRUE,"Comps";"summary3",#N/A,TRUE,"Comps"}</definedName>
    <definedName name="wrn.print._.summary._.sheets._1" hidden="1">{"summary1",#N/A,TRUE,"Comps";"summary2",#N/A,TRUE,"Comps";"summary3",#N/A,TRUE,"Comps"}</definedName>
    <definedName name="wrn.print._.summary._.sheets.2" localSheetId="9" hidden="1">{"summary1",#N/A,TRUE,"Comps";"summary2",#N/A,TRUE,"Comps";"summary3",#N/A,TRUE,"Comps"}</definedName>
    <definedName name="wrn.print._.summary._.sheets.2" hidden="1">{"summary1",#N/A,TRUE,"Comps";"summary2",#N/A,TRUE,"Comps";"summary3",#N/A,TRUE,"Comps"}</definedName>
    <definedName name="wrn.print._.summary._.sheets.2_1" localSheetId="9" hidden="1">{"summary1",#N/A,TRUE,"Comps";"summary2",#N/A,TRUE,"Comps";"summary3",#N/A,TRUE,"Comps"}</definedName>
    <definedName name="wrn.print._.summary._.sheets.2_1" hidden="1">{"summary1",#N/A,TRUE,"Comps";"summary2",#N/A,TRUE,"Comps";"summary3",#N/A,TRUE,"Comps"}</definedName>
    <definedName name="wrn.Print_Buyer." localSheetId="9" hidden="1">{#N/A,"DR",FALSE,"increm pf";#N/A,"MAMSI",FALSE,"increm pf";#N/A,"MAXI",FALSE,"increm pf";#N/A,"PCAM",FALSE,"increm pf";#N/A,"PHSV",FALSE,"increm pf";#N/A,"SIE",FALSE,"increm pf"}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Buyer._1" localSheetId="9" hidden="1">{#N/A,"DR",FALSE,"increm pf";#N/A,"MAMSI",FALSE,"increm pf";#N/A,"MAXI",FALSE,"increm pf";#N/A,"PCAM",FALSE,"increm pf";#N/A,"PHSV",FALSE,"increm pf";#N/A,"SIE",FALSE,"increm pf"}</definedName>
    <definedName name="wrn.Print_Buyer._1" hidden="1">{#N/A,"DR",FALSE,"increm pf";#N/A,"MAMSI",FALSE,"increm pf";#N/A,"MAXI",FALSE,"increm pf";#N/A,"PCAM",FALSE,"increm pf";#N/A,"PHSV",FALSE,"increm pf";#N/A,"SIE",FALSE,"increm pf"}</definedName>
    <definedName name="wrn.Print_Target." localSheetId="9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_1" localSheetId="9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_1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Reconcil._.Bk._.Depr._.to._.47G." localSheetId="9" hidden="1">{"By Account",#N/A,FALSE,"Reconcil Deprec Book to Tax   ";"Correction of JV 47G",#N/A,FALSE,"Reconcil Deprec Book to Tax   ";"Recalculation of JV 47G",#N/A,FALSE,"Reconcil Deprec Book to Tax   "}</definedName>
    <definedName name="wrn.Reconcil._.Bk._.Depr._.to._.47G." hidden="1">{"By Account",#N/A,FALSE,"Reconcil Deprec Book to Tax   ";"Correction of JV 47G",#N/A,FALSE,"Reconcil Deprec Book to Tax   ";"Recalculation of JV 47G",#N/A,FALSE,"Reconcil Deprec Book to Tax   "}</definedName>
    <definedName name="wrn.Research._.Op._.Exp." localSheetId="9" hidden="1">{#N/A,#N/A,FALSE,"RESEARCH"}</definedName>
    <definedName name="wrn.Research._.Op._.Exp." hidden="1">{#N/A,#N/A,FALSE,"RESEARCH"}</definedName>
    <definedName name="wrn.Research._.Op._.Exp._1" localSheetId="9" hidden="1">{#N/A,#N/A,FALSE,"RESEARCH"}</definedName>
    <definedName name="wrn.Research._.Op._.Exp._1" hidden="1">{#N/A,#N/A,FALSE,"RESEARCH"}</definedName>
    <definedName name="wrn.Return._.on._.Capital." localSheetId="9" hidden="1">{"Summary Schedule",#N/A,FALSE,"Sheet1";"Divisional Support",#N/A,FALSE,"Sheet2";"Corporate Support",#N/A,FALSE,"Sheet3"}</definedName>
    <definedName name="wrn.Return._.on._.Capital." hidden="1">{"Summary Schedule",#N/A,FALSE,"Sheet1";"Divisional Support",#N/A,FALSE,"Sheet2";"Corporate Support",#N/A,FALSE,"Sheet3"}</definedName>
    <definedName name="wrn.Return._.on._.Capital._1" localSheetId="9" hidden="1">{"Summary Schedule",#N/A,FALSE,"Sheet1";"Divisional Support",#N/A,FALSE,"Sheet2";"Corporate Support",#N/A,FALSE,"Sheet3"}</definedName>
    <definedName name="wrn.Return._.on._.Capital._1" hidden="1">{"Summary Schedule",#N/A,FALSE,"Sheet1";"Divisional Support",#N/A,FALSE,"Sheet2";"Corporate Support",#N/A,FALSE,"Sheet3"}</definedName>
    <definedName name="wrn.Scherer._.Apr95_Sep95." localSheetId="9" hidden="1">{"Schr Apr95_Oct95",#N/A,FALSE,"Scherer Apr95-Sep95"}</definedName>
    <definedName name="wrn.Scherer._.Apr95_Sep95." hidden="1">{"Schr Apr95_Oct95",#N/A,FALSE,"Scherer Apr95-Sep95"}</definedName>
    <definedName name="wrn.Scherer._.Oct94_Mar95." localSheetId="9" hidden="1">{"Schr Oct94_Mar95",#N/A,FALSE,"Scherer Oct94-Mar95"}</definedName>
    <definedName name="wrn.Scherer._.Oct94_Mar95." hidden="1">{"Schr Oct94_Mar95",#N/A,FALSE,"Scherer Oct94-Mar95"}</definedName>
    <definedName name="wrn.Scherer._.Oct95_Mar96." localSheetId="9" hidden="1">{"Schr Oct95_Mar96",#N/A,FALSE,"Scherer Oct95-Mar96"}</definedName>
    <definedName name="wrn.Scherer._.Oct95_Mar96." hidden="1">{"Schr Oct95_Mar96",#N/A,FALSE,"Scherer Oct95-Mar96"}</definedName>
    <definedName name="wrn.STAND_ALONE_BOTH." localSheetId="9" hidden="1">{"FCB_ALL",#N/A,FALSE,"FCB";"GREY_ALL",#N/A,FALSE,"GREY"}</definedName>
    <definedName name="wrn.STAND_ALONE_BOTH." hidden="1">{"FCB_ALL",#N/A,FALSE,"FCB";"GREY_ALL",#N/A,FALSE,"GREY"}</definedName>
    <definedName name="wrn.STAND_ALONE_BOTH._1" localSheetId="9" hidden="1">{"FCB_ALL",#N/A,FALSE,"FCB";"GREY_ALL",#N/A,FALSE,"GREY"}</definedName>
    <definedName name="wrn.STAND_ALONE_BOTH._1" hidden="1">{"FCB_ALL",#N/A,FALSE,"FCB";"GREY_ALL",#N/A,FALSE,"GREY"}</definedName>
    <definedName name="wrn.Statement._.of._.Income._.Taxes." localSheetId="9" hidden="1">{"Consolidated",#N/A,FALSE,"SITRP";"FPL Pure",#N/A,FALSE,"SITRP";"FPL Subsidiaries Consol",#N/A,FALSE,"SITRP"}</definedName>
    <definedName name="wrn.Statement._.of._.Income._.Taxes." hidden="1">{"Consolidated",#N/A,FALSE,"SITRP";"FPL Pure",#N/A,FALSE,"SITRP";"FPL Subsidiaries Consol",#N/A,FALSE,"SITRP"}</definedName>
    <definedName name="wrn.SUM._.OF._.UNIT._.3." localSheetId="9" hidden="1">{#N/A,#N/A,FALSE,"INPUTDATA";#N/A,#N/A,FALSE,"SUMMARY";#N/A,#N/A,FALSE,"CTAREP";#N/A,#N/A,FALSE,"CTBREP";#N/A,#N/A,FALSE,"PMG4ST86";#N/A,#N/A,FALSE,"TURBEFF";#N/A,#N/A,FALSE,"Condenser Performance"}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wrn.SUM._.OF._.UNIT._.3._1" localSheetId="9" hidden="1">{#N/A,#N/A,FALSE,"INPUTDATA";#N/A,#N/A,FALSE,"SUMMARY";#N/A,#N/A,FALSE,"CTAREP";#N/A,#N/A,FALSE,"CTBREP";#N/A,#N/A,FALSE,"PMG4ST86";#N/A,#N/A,FALSE,"TURBEFF";#N/A,#N/A,FALSE,"Condenser Performance"}</definedName>
    <definedName name="wrn.SUM._.OF._.UNIT._.3._1" hidden="1">{#N/A,#N/A,FALSE,"INPUTDATA";#N/A,#N/A,FALSE,"SUMMARY";#N/A,#N/A,FALSE,"CTAREP";#N/A,#N/A,FALSE,"CTBREP";#N/A,#N/A,FALSE,"PMG4ST86";#N/A,#N/A,FALSE,"TURBEFF";#N/A,#N/A,FALSE,"Condenser Performance"}</definedName>
    <definedName name="wrn.Trans._.Op._.Exp." localSheetId="9" hidden="1">{#N/A,#N/A,FALSE,"TRANS"}</definedName>
    <definedName name="wrn.Trans._.Op._.Exp." hidden="1">{#N/A,#N/A,FALSE,"TRANS"}</definedName>
    <definedName name="wrn.Trans._.Op._.Exp._1" localSheetId="9" hidden="1">{#N/A,#N/A,FALSE,"TRANS"}</definedName>
    <definedName name="wrn.Trans._.Op._.Exp._1" hidden="1">{#N/A,#N/A,FALSE,"TRANS"}</definedName>
    <definedName name="wrn.UTIL." localSheetId="9" hidden="1">{"Twelve Mo Ended Pg 2",#N/A,TRUE,"Utility";"YTD Adj _ Pg 1",#N/A,TRUE,"Utility"}</definedName>
    <definedName name="wrn.UTIL." hidden="1">{"Twelve Mo Ended Pg 2",#N/A,TRUE,"Utility";"YTD Adj _ Pg 1",#N/A,TRUE,"Utility"}</definedName>
    <definedName name="wvu.inputs._.raw._.data." localSheetId="9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_1" localSheetId="9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_1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localSheetId="9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_1" localSheetId="9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_1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localSheetId="9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_1" localSheetId="9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_1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localSheetId="9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_1" localSheetId="9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_1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yoming">#REF!</definedName>
    <definedName name="xpg" localSheetId="9" hidden="1">{"detail305",#N/A,FALSE,"BI-305"}</definedName>
    <definedName name="xpg" hidden="1">{"detail305",#N/A,FALSE,"BI-305"}</definedName>
    <definedName name="xx" localSheetId="9" hidden="1">{2;#N/A;"R13C16:R17C16";#N/A;"R13C14:R17C15";FALSE;FALSE;FALSE;95;#N/A;#N/A;"R13C19";#N/A;FALSE;FALSE;FALSE;FALSE;#N/A;"";#N/A;FALSE;"";"";#N/A;#N/A;#N/A}</definedName>
    <definedName name="xx" hidden="1">{2;#N/A;"R13C16:R17C16";#N/A;"R13C14:R17C15";FALSE;FALSE;FALSE;95;#N/A;#N/A;"R13C19";#N/A;FALSE;FALSE;FALSE;FALSE;#N/A;"";#N/A;FALSE;"";"";#N/A;#N/A;#N/A}</definedName>
    <definedName name="xxx.detail" localSheetId="9" hidden="1">{"detail305",#N/A,FALSE,"BI-305"}</definedName>
    <definedName name="xxx.detail" hidden="1">{"detail305",#N/A,FALSE,"BI-305"}</definedName>
    <definedName name="xxx.detail_1" localSheetId="9" hidden="1">{"detail305",#N/A,FALSE,"BI-305"}</definedName>
    <definedName name="xxx.detail_1" hidden="1">{"detail305",#N/A,FALSE,"BI-305"}</definedName>
    <definedName name="xxx.directory" localSheetId="9" hidden="1">{"summary",#N/A,FALSE,"PCR DIRECTORY"}</definedName>
    <definedName name="xxx.directory" hidden="1">{"summary",#N/A,FALSE,"PCR DIRECTORY"}</definedName>
    <definedName name="xxx.directory_1" localSheetId="9" hidden="1">{"summary",#N/A,FALSE,"PCR DIRECTORY"}</definedName>
    <definedName name="xxx.directory_1" hidden="1">{"summary",#N/A,FALSE,"PCR DIRECTORY"}</definedName>
    <definedName name="xxxxx" localSheetId="9" hidden="1">{2;#N/A;"R13C16:R17C16";#N/A;"R13C14:R17C15";FALSE;FALSE;FALSE;95;#N/A;#N/A;"R13C19";#N/A;FALSE;FALSE;FALSE;FALSE;#N/A;"";#N/A;FALSE;"";"";#N/A;#N/A;#N/A}</definedName>
    <definedName name="xxxxx" hidden="1">{2;#N/A;"R13C16:R17C16";#N/A;"R13C14:R17C15";FALSE;FALSE;FALSE;95;#N/A;#N/A;"R13C19";#N/A;FALSE;FALSE;FALSE;FALSE;#N/A;"";#N/A;FALSE;"";"";#N/A;#N/A;#N/A}</definedName>
    <definedName name="xxxxxx" localSheetId="9" hidden="1">{#N/A,#N/A,TRUE,"TOTAL DSBN";#N/A,#N/A,TRUE,"WEST";#N/A,#N/A,TRUE,"SOUTH";#N/A,#N/A,TRUE,"NORTHEAST"}</definedName>
    <definedName name="xxxxxx" hidden="1">{#N/A,#N/A,TRUE,"TOTAL DSBN";#N/A,#N/A,TRUE,"WEST";#N/A,#N/A,TRUE,"SOUTH";#N/A,#N/A,TRUE,"NORTHEAST"}</definedName>
    <definedName name="Year">#REF!</definedName>
    <definedName name="Year2">#REF!</definedName>
    <definedName name="ytd">#REF!</definedName>
    <definedName name="YTDA">#REF!</definedName>
    <definedName name="Yyyy" localSheetId="9">#REF!,#REF!,#REF!,#REF!</definedName>
    <definedName name="Yyyy">#REF!,#REF!,#REF!,#REF!</definedName>
    <definedName name="zzz" localSheetId="9" hidden="1">{"detail305",#N/A,FALSE,"BI-305"}</definedName>
    <definedName name="zzz" hidden="1">{"detail305",#N/A,FALSE,"BI-305"}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2" l="1"/>
  <c r="D10" i="1"/>
  <c r="M26" i="11"/>
  <c r="L26" i="11"/>
  <c r="K26" i="11"/>
  <c r="J26" i="11"/>
  <c r="I26" i="11"/>
  <c r="H26" i="11"/>
  <c r="G26" i="11"/>
  <c r="F26" i="11"/>
  <c r="E26" i="11"/>
  <c r="D26" i="11"/>
  <c r="M18" i="11"/>
  <c r="L18" i="11"/>
  <c r="K18" i="11"/>
  <c r="J18" i="11"/>
  <c r="I18" i="11"/>
  <c r="H18" i="11"/>
  <c r="G18" i="11"/>
  <c r="F18" i="11"/>
  <c r="E18" i="11"/>
  <c r="D18" i="11"/>
  <c r="M10" i="11"/>
  <c r="L10" i="11"/>
  <c r="K10" i="11"/>
  <c r="J10" i="11"/>
  <c r="I10" i="11"/>
  <c r="H10" i="11"/>
  <c r="G10" i="11"/>
  <c r="F10" i="11"/>
  <c r="E10" i="11"/>
  <c r="D10" i="11"/>
  <c r="D97" i="10" a="1"/>
  <c r="D97" i="10" s="1"/>
  <c r="D57" i="10" a="1"/>
  <c r="D57" i="10" s="1"/>
  <c r="D17" i="10" a="1"/>
  <c r="D17" i="10" s="1"/>
  <c r="M101" i="10"/>
  <c r="L101" i="10"/>
  <c r="K101" i="10"/>
  <c r="J101" i="10"/>
  <c r="I101" i="10"/>
  <c r="H101" i="10"/>
  <c r="G101" i="10"/>
  <c r="F101" i="10"/>
  <c r="E101" i="10"/>
  <c r="D101" i="10"/>
  <c r="M61" i="10"/>
  <c r="L61" i="10"/>
  <c r="K61" i="10"/>
  <c r="J61" i="10"/>
  <c r="I61" i="10"/>
  <c r="H61" i="10"/>
  <c r="G61" i="10"/>
  <c r="F61" i="10"/>
  <c r="E61" i="10"/>
  <c r="D61" i="10"/>
  <c r="M21" i="10"/>
  <c r="L21" i="10"/>
  <c r="K21" i="10"/>
  <c r="J21" i="10"/>
  <c r="I21" i="10"/>
  <c r="H21" i="10"/>
  <c r="G21" i="10"/>
  <c r="F21" i="10"/>
  <c r="E21" i="10"/>
  <c r="D21" i="10"/>
  <c r="M101" i="3"/>
  <c r="L101" i="3"/>
  <c r="K101" i="3"/>
  <c r="J101" i="3"/>
  <c r="I101" i="3"/>
  <c r="H101" i="3"/>
  <c r="G101" i="3"/>
  <c r="F101" i="3"/>
  <c r="E101" i="3"/>
  <c r="D101" i="3"/>
  <c r="M61" i="3"/>
  <c r="L61" i="3"/>
  <c r="K61" i="3"/>
  <c r="J61" i="3"/>
  <c r="I61" i="3"/>
  <c r="H61" i="3"/>
  <c r="G61" i="3"/>
  <c r="F61" i="3"/>
  <c r="E61" i="3"/>
  <c r="D61" i="3"/>
  <c r="M21" i="3"/>
  <c r="L21" i="3"/>
  <c r="K21" i="3"/>
  <c r="J21" i="3"/>
  <c r="I21" i="3"/>
  <c r="H21" i="3"/>
  <c r="G21" i="3"/>
  <c r="F21" i="3"/>
  <c r="E21" i="3"/>
  <c r="D21" i="3"/>
  <c r="K23" i="6"/>
  <c r="I23" i="6"/>
  <c r="G23" i="6"/>
  <c r="C11" i="10" s="1"/>
  <c r="F23" i="6"/>
  <c r="C15" i="10" s="1"/>
  <c r="E23" i="6"/>
  <c r="C100" i="10" s="1"/>
  <c r="H22" i="6"/>
  <c r="M22" i="6" s="1"/>
  <c r="M21" i="6"/>
  <c r="H21" i="6"/>
  <c r="H20" i="6"/>
  <c r="L20" i="6" s="1"/>
  <c r="H19" i="6"/>
  <c r="L19" i="6" s="1"/>
  <c r="H18" i="6"/>
  <c r="L18" i="6" s="1"/>
  <c r="H17" i="6"/>
  <c r="H16" i="6"/>
  <c r="H15" i="6"/>
  <c r="L15" i="6" s="1"/>
  <c r="H14" i="6"/>
  <c r="L14" i="6" s="1"/>
  <c r="H13" i="6"/>
  <c r="L13" i="6" s="1"/>
  <c r="H12" i="6"/>
  <c r="M12" i="6" s="1"/>
  <c r="H11" i="6"/>
  <c r="L11" i="6" s="1"/>
  <c r="M10" i="6"/>
  <c r="H10" i="6"/>
  <c r="H9" i="6"/>
  <c r="M9" i="6" s="1"/>
  <c r="C21" i="3" l="1"/>
  <c r="H67" i="10"/>
  <c r="H72" i="10" s="1"/>
  <c r="H77" i="10" s="1"/>
  <c r="H22" i="11" s="1"/>
  <c r="C60" i="3"/>
  <c r="C89" i="3"/>
  <c r="C21" i="10"/>
  <c r="C27" i="10" s="1"/>
  <c r="C32" i="10" s="1"/>
  <c r="C37" i="10" s="1"/>
  <c r="C49" i="10"/>
  <c r="D107" i="10"/>
  <c r="C14" i="3"/>
  <c r="C65" i="3" s="1"/>
  <c r="C90" i="3"/>
  <c r="D27" i="10"/>
  <c r="D32" i="10" s="1"/>
  <c r="D37" i="10" s="1"/>
  <c r="D14" i="11" s="1"/>
  <c r="J67" i="10"/>
  <c r="J72" i="10" s="1"/>
  <c r="J77" i="10" s="1"/>
  <c r="J22" i="11" s="1"/>
  <c r="C15" i="3"/>
  <c r="C91" i="3"/>
  <c r="E27" i="10"/>
  <c r="E32" i="10" s="1"/>
  <c r="E37" i="10" s="1"/>
  <c r="E14" i="11" s="1"/>
  <c r="C51" i="10"/>
  <c r="K67" i="10"/>
  <c r="K72" i="10" s="1"/>
  <c r="K77" i="10" s="1"/>
  <c r="K22" i="11" s="1"/>
  <c r="E67" i="3"/>
  <c r="C94" i="3"/>
  <c r="F27" i="10"/>
  <c r="F32" i="10" s="1"/>
  <c r="F37" i="10" s="1"/>
  <c r="F14" i="11" s="1"/>
  <c r="C54" i="10"/>
  <c r="L67" i="10"/>
  <c r="L72" i="10" s="1"/>
  <c r="L77" i="10" s="1"/>
  <c r="L22" i="11" s="1"/>
  <c r="C10" i="3"/>
  <c r="C26" i="3" s="1"/>
  <c r="C20" i="10"/>
  <c r="C101" i="10"/>
  <c r="C107" i="10" s="1"/>
  <c r="C112" i="10" s="1"/>
  <c r="C117" i="10" s="1"/>
  <c r="C11" i="3"/>
  <c r="M107" i="3" s="1"/>
  <c r="I67" i="10"/>
  <c r="I72" i="10" s="1"/>
  <c r="I77" i="10" s="1"/>
  <c r="I22" i="11" s="1"/>
  <c r="C61" i="3"/>
  <c r="C62" i="3" s="1"/>
  <c r="C50" i="10"/>
  <c r="C49" i="3"/>
  <c r="F67" i="3"/>
  <c r="C95" i="3"/>
  <c r="F107" i="3"/>
  <c r="G27" i="10"/>
  <c r="G32" i="10" s="1"/>
  <c r="G37" i="10" s="1"/>
  <c r="G14" i="11" s="1"/>
  <c r="C55" i="10"/>
  <c r="M67" i="10"/>
  <c r="M72" i="10" s="1"/>
  <c r="M77" i="10" s="1"/>
  <c r="M22" i="11" s="1"/>
  <c r="C60" i="10"/>
  <c r="C89" i="10"/>
  <c r="C50" i="3"/>
  <c r="C51" i="3"/>
  <c r="H67" i="3"/>
  <c r="C100" i="3"/>
  <c r="H107" i="3"/>
  <c r="C9" i="10"/>
  <c r="C61" i="10"/>
  <c r="C90" i="10"/>
  <c r="C54" i="3"/>
  <c r="C101" i="3"/>
  <c r="C107" i="3" s="1"/>
  <c r="C112" i="3" s="1"/>
  <c r="C117" i="3" s="1"/>
  <c r="C10" i="10"/>
  <c r="C106" i="10" s="1"/>
  <c r="C91" i="10"/>
  <c r="C55" i="3"/>
  <c r="C94" i="10"/>
  <c r="K107" i="3"/>
  <c r="C14" i="10"/>
  <c r="C105" i="10" s="1"/>
  <c r="C95" i="10"/>
  <c r="C9" i="3"/>
  <c r="C20" i="3"/>
  <c r="G67" i="10"/>
  <c r="G72" i="10" s="1"/>
  <c r="G77" i="10" s="1"/>
  <c r="G22" i="11" s="1"/>
  <c r="D67" i="10"/>
  <c r="D72" i="10"/>
  <c r="D77" i="10" s="1"/>
  <c r="D22" i="11" s="1"/>
  <c r="D112" i="10"/>
  <c r="D117" i="10" s="1"/>
  <c r="D30" i="11" s="1"/>
  <c r="I27" i="10"/>
  <c r="I32" i="10" s="1"/>
  <c r="I37" i="10" s="1"/>
  <c r="I14" i="11" s="1"/>
  <c r="F107" i="10"/>
  <c r="F112" i="10" s="1"/>
  <c r="F117" i="10" s="1"/>
  <c r="F30" i="11" s="1"/>
  <c r="H27" i="10"/>
  <c r="H32" i="10" s="1"/>
  <c r="H37" i="10" s="1"/>
  <c r="H14" i="11" s="1"/>
  <c r="C65" i="10"/>
  <c r="J27" i="10"/>
  <c r="J32" i="10" s="1"/>
  <c r="J37" i="10" s="1"/>
  <c r="J14" i="11" s="1"/>
  <c r="E107" i="10"/>
  <c r="E112" i="10" s="1"/>
  <c r="E117" i="10" s="1"/>
  <c r="E30" i="11" s="1"/>
  <c r="K27" i="10"/>
  <c r="K32" i="10" s="1"/>
  <c r="K37" i="10" s="1"/>
  <c r="K14" i="11" s="1"/>
  <c r="L27" i="10"/>
  <c r="L32" i="10" s="1"/>
  <c r="L37" i="10" s="1"/>
  <c r="L14" i="11" s="1"/>
  <c r="G107" i="10"/>
  <c r="G112" i="10" s="1"/>
  <c r="G117" i="10" s="1"/>
  <c r="G30" i="11" s="1"/>
  <c r="M27" i="10"/>
  <c r="M32" i="10" s="1"/>
  <c r="M37" i="10" s="1"/>
  <c r="M14" i="11" s="1"/>
  <c r="H107" i="10"/>
  <c r="H112" i="10" s="1"/>
  <c r="H117" i="10" s="1"/>
  <c r="H30" i="11" s="1"/>
  <c r="I107" i="10"/>
  <c r="I112" i="10" s="1"/>
  <c r="I117" i="10" s="1"/>
  <c r="I30" i="11" s="1"/>
  <c r="J107" i="10"/>
  <c r="J112" i="10" s="1"/>
  <c r="J117" i="10" s="1"/>
  <c r="J30" i="11" s="1"/>
  <c r="C67" i="10"/>
  <c r="C72" i="10" s="1"/>
  <c r="C77" i="10" s="1"/>
  <c r="K107" i="10"/>
  <c r="K112" i="10" s="1"/>
  <c r="K117" i="10" s="1"/>
  <c r="K30" i="11" s="1"/>
  <c r="L107" i="10"/>
  <c r="L112" i="10" s="1"/>
  <c r="L117" i="10" s="1"/>
  <c r="L30" i="11" s="1"/>
  <c r="M107" i="10"/>
  <c r="M112" i="10" s="1"/>
  <c r="M117" i="10" s="1"/>
  <c r="M30" i="11" s="1"/>
  <c r="E67" i="10"/>
  <c r="E72" i="10" s="1"/>
  <c r="E77" i="10" s="1"/>
  <c r="E22" i="11" s="1"/>
  <c r="F67" i="10"/>
  <c r="F72" i="10" s="1"/>
  <c r="F77" i="10" s="1"/>
  <c r="F22" i="11" s="1"/>
  <c r="C62" i="10"/>
  <c r="C102" i="10"/>
  <c r="C102" i="3"/>
  <c r="I67" i="3"/>
  <c r="C27" i="3"/>
  <c r="C32" i="3" s="1"/>
  <c r="C37" i="3" s="1"/>
  <c r="K67" i="3"/>
  <c r="L67" i="3"/>
  <c r="C67" i="3"/>
  <c r="C72" i="3" s="1"/>
  <c r="C77" i="3" s="1"/>
  <c r="C22" i="3"/>
  <c r="C25" i="3"/>
  <c r="J27" i="3"/>
  <c r="L27" i="3"/>
  <c r="M27" i="3"/>
  <c r="D27" i="3"/>
  <c r="I27" i="3"/>
  <c r="H23" i="6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C5" i="5"/>
  <c r="B5" i="5"/>
  <c r="K4" i="5"/>
  <c r="F4" i="5"/>
  <c r="C4" i="5"/>
  <c r="B4" i="5"/>
  <c r="F3" i="5"/>
  <c r="F136" i="4"/>
  <c r="F135" i="4"/>
  <c r="F134" i="4"/>
  <c r="F133" i="4"/>
  <c r="F132" i="4"/>
  <c r="F131" i="4"/>
  <c r="F130" i="4"/>
  <c r="F129" i="4"/>
  <c r="F128" i="4"/>
  <c r="F127" i="4"/>
  <c r="F126" i="4"/>
  <c r="F125" i="4"/>
  <c r="F124" i="4"/>
  <c r="F123" i="4"/>
  <c r="F122" i="4"/>
  <c r="F121" i="4"/>
  <c r="F120" i="4"/>
  <c r="F119" i="4"/>
  <c r="F118" i="4"/>
  <c r="F117" i="4"/>
  <c r="F116" i="4"/>
  <c r="F115" i="4"/>
  <c r="F114" i="4"/>
  <c r="F113" i="4"/>
  <c r="F112" i="4"/>
  <c r="F111" i="4"/>
  <c r="F110" i="4"/>
  <c r="F109" i="4"/>
  <c r="F108" i="4"/>
  <c r="F107" i="4"/>
  <c r="F106" i="4"/>
  <c r="F105" i="4"/>
  <c r="F104" i="4"/>
  <c r="F103" i="4"/>
  <c r="F102" i="4"/>
  <c r="F101" i="4"/>
  <c r="F100" i="4"/>
  <c r="F99" i="4"/>
  <c r="F98" i="4"/>
  <c r="F97" i="4"/>
  <c r="F96" i="4"/>
  <c r="F95" i="4"/>
  <c r="F94" i="4"/>
  <c r="F93" i="4"/>
  <c r="F92" i="4"/>
  <c r="F91" i="4"/>
  <c r="F90" i="4"/>
  <c r="F89" i="4"/>
  <c r="F88" i="4"/>
  <c r="F87" i="4"/>
  <c r="F86" i="4"/>
  <c r="F85" i="4"/>
  <c r="F84" i="4"/>
  <c r="F83" i="4"/>
  <c r="F82" i="4"/>
  <c r="F81" i="4"/>
  <c r="F80" i="4"/>
  <c r="F79" i="4"/>
  <c r="F78" i="4"/>
  <c r="F77" i="4"/>
  <c r="F76" i="4"/>
  <c r="F75" i="4"/>
  <c r="F74" i="4"/>
  <c r="F73" i="4"/>
  <c r="F72" i="4"/>
  <c r="F71" i="4"/>
  <c r="F70" i="4"/>
  <c r="F69" i="4"/>
  <c r="F68" i="4"/>
  <c r="F67" i="4"/>
  <c r="F66" i="4"/>
  <c r="F65" i="4"/>
  <c r="F64" i="4"/>
  <c r="F63" i="4"/>
  <c r="F62" i="4"/>
  <c r="F61" i="4"/>
  <c r="F60" i="4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K6" i="4"/>
  <c r="F6" i="4"/>
  <c r="C6" i="4"/>
  <c r="B6" i="4"/>
  <c r="F5" i="4"/>
  <c r="C108" i="10" l="1"/>
  <c r="C120" i="10" s="1"/>
  <c r="C106" i="3"/>
  <c r="C105" i="3"/>
  <c r="C108" i="3" s="1"/>
  <c r="C66" i="3"/>
  <c r="C68" i="3" s="1"/>
  <c r="C25" i="10"/>
  <c r="J67" i="3"/>
  <c r="K27" i="3"/>
  <c r="C22" i="10"/>
  <c r="G67" i="3"/>
  <c r="E107" i="3"/>
  <c r="H27" i="3"/>
  <c r="C26" i="10"/>
  <c r="G107" i="3"/>
  <c r="C66" i="10"/>
  <c r="G27" i="3"/>
  <c r="F27" i="3"/>
  <c r="I107" i="3"/>
  <c r="D107" i="3"/>
  <c r="L107" i="3"/>
  <c r="E27" i="3"/>
  <c r="D67" i="3"/>
  <c r="M67" i="3"/>
  <c r="J107" i="3"/>
  <c r="C68" i="10"/>
  <c r="C28" i="10"/>
  <c r="C28" i="3"/>
  <c r="K5" i="5"/>
  <c r="C6" i="5"/>
  <c r="B6" i="5"/>
  <c r="B7" i="4"/>
  <c r="C7" i="4"/>
  <c r="K7" i="4"/>
  <c r="C71" i="3" l="1"/>
  <c r="C81" i="3" s="1"/>
  <c r="C80" i="3"/>
  <c r="C111" i="3"/>
  <c r="C120" i="3"/>
  <c r="C31" i="3"/>
  <c r="C41" i="3" s="1"/>
  <c r="C40" i="3"/>
  <c r="C111" i="10"/>
  <c r="C116" i="10" s="1"/>
  <c r="C40" i="10"/>
  <c r="C31" i="10"/>
  <c r="C80" i="10"/>
  <c r="C71" i="10"/>
  <c r="C76" i="3"/>
  <c r="C7" i="5"/>
  <c r="B7" i="5"/>
  <c r="K6" i="5"/>
  <c r="C8" i="4"/>
  <c r="B8" i="4"/>
  <c r="K8" i="4"/>
  <c r="C121" i="3" l="1"/>
  <c r="C116" i="3"/>
  <c r="C36" i="3"/>
  <c r="C121" i="10"/>
  <c r="C76" i="10"/>
  <c r="C81" i="10"/>
  <c r="C36" i="10"/>
  <c r="C41" i="10"/>
  <c r="K9" i="4"/>
  <c r="K7" i="5"/>
  <c r="C8" i="5"/>
  <c r="B8" i="5"/>
  <c r="C9" i="4"/>
  <c r="B9" i="4"/>
  <c r="C9" i="5" l="1"/>
  <c r="B9" i="5"/>
  <c r="K8" i="5"/>
  <c r="K10" i="4"/>
  <c r="B10" i="4"/>
  <c r="C10" i="4"/>
  <c r="C10" i="5" l="1"/>
  <c r="B10" i="5"/>
  <c r="B11" i="4"/>
  <c r="C11" i="4"/>
  <c r="K9" i="5"/>
  <c r="K11" i="4"/>
  <c r="B12" i="4" l="1"/>
  <c r="C12" i="4"/>
  <c r="C11" i="5"/>
  <c r="B11" i="5"/>
  <c r="K12" i="4"/>
  <c r="K10" i="5"/>
  <c r="K13" i="4" l="1"/>
  <c r="C13" i="4"/>
  <c r="B13" i="4"/>
  <c r="C12" i="5"/>
  <c r="B12" i="5"/>
  <c r="K11" i="5"/>
  <c r="K12" i="5" l="1"/>
  <c r="C14" i="4"/>
  <c r="B14" i="4"/>
  <c r="C13" i="5"/>
  <c r="B13" i="5"/>
  <c r="K14" i="4"/>
  <c r="K15" i="4" l="1"/>
  <c r="K13" i="5"/>
  <c r="C14" i="5"/>
  <c r="B14" i="5"/>
  <c r="B15" i="4"/>
  <c r="C15" i="4"/>
  <c r="C15" i="5" l="1"/>
  <c r="B15" i="5"/>
  <c r="B16" i="4"/>
  <c r="C16" i="4"/>
  <c r="C17" i="4" l="1"/>
  <c r="B17" i="4"/>
  <c r="B16" i="5"/>
  <c r="C16" i="5"/>
  <c r="B18" i="4" l="1"/>
  <c r="C18" i="4"/>
  <c r="C17" i="5"/>
  <c r="B17" i="5"/>
  <c r="C18" i="5" l="1"/>
  <c r="B18" i="5"/>
  <c r="B19" i="4"/>
  <c r="C19" i="4"/>
  <c r="C20" i="4" l="1"/>
  <c r="B20" i="4"/>
  <c r="C19" i="5"/>
  <c r="B19" i="5"/>
  <c r="C20" i="5" l="1"/>
  <c r="B20" i="5"/>
  <c r="C21" i="4"/>
  <c r="B21" i="4"/>
  <c r="C21" i="5" l="1"/>
  <c r="B21" i="5"/>
  <c r="C22" i="4"/>
  <c r="B22" i="4"/>
  <c r="B23" i="4" l="1"/>
  <c r="C23" i="4"/>
  <c r="C22" i="5"/>
  <c r="B22" i="5"/>
  <c r="C23" i="5" l="1"/>
  <c r="B23" i="5"/>
  <c r="B24" i="4"/>
  <c r="C24" i="4"/>
  <c r="C25" i="4" l="1"/>
  <c r="B25" i="4"/>
  <c r="C24" i="5"/>
  <c r="B24" i="5"/>
  <c r="C25" i="5" l="1"/>
  <c r="B25" i="5"/>
  <c r="B26" i="4"/>
  <c r="C26" i="4"/>
  <c r="C27" i="4" l="1"/>
  <c r="B27" i="4"/>
  <c r="B26" i="5"/>
  <c r="C26" i="5"/>
  <c r="C27" i="5" l="1"/>
  <c r="B27" i="5"/>
  <c r="B28" i="4"/>
  <c r="C28" i="4"/>
  <c r="B29" i="4" l="1"/>
  <c r="C29" i="4"/>
  <c r="C28" i="5"/>
  <c r="B28" i="5"/>
  <c r="C29" i="5" l="1"/>
  <c r="B29" i="5"/>
  <c r="C30" i="4"/>
  <c r="B30" i="4"/>
  <c r="B31" i="4" l="1"/>
  <c r="C31" i="4"/>
  <c r="B30" i="5"/>
  <c r="C30" i="5"/>
  <c r="C31" i="5" l="1"/>
  <c r="B31" i="5"/>
  <c r="C32" i="4"/>
  <c r="B32" i="4"/>
  <c r="B33" i="4" l="1"/>
  <c r="C33" i="4"/>
  <c r="C32" i="5"/>
  <c r="B32" i="5"/>
  <c r="C33" i="5" l="1"/>
  <c r="B33" i="5"/>
  <c r="B34" i="4"/>
  <c r="C34" i="4"/>
  <c r="C35" i="4" l="1"/>
  <c r="B35" i="4"/>
  <c r="C34" i="5"/>
  <c r="B34" i="5"/>
  <c r="C35" i="5" l="1"/>
  <c r="B35" i="5"/>
  <c r="B36" i="4"/>
  <c r="C36" i="4"/>
  <c r="C37" i="4" l="1"/>
  <c r="B37" i="4"/>
  <c r="C36" i="5"/>
  <c r="B36" i="5"/>
  <c r="B38" i="4" l="1"/>
  <c r="C38" i="4"/>
  <c r="C37" i="5"/>
  <c r="B37" i="5"/>
  <c r="C38" i="5" l="1"/>
  <c r="B38" i="5"/>
  <c r="B39" i="4"/>
  <c r="C39" i="4"/>
  <c r="C40" i="4" l="1"/>
  <c r="B40" i="4"/>
  <c r="C39" i="5"/>
  <c r="B39" i="5"/>
  <c r="C40" i="5" l="1"/>
  <c r="B40" i="5"/>
  <c r="C41" i="4"/>
  <c r="B41" i="4"/>
  <c r="C42" i="4" l="1"/>
  <c r="B42" i="4"/>
  <c r="B41" i="5"/>
  <c r="C41" i="5"/>
  <c r="C42" i="5" l="1"/>
  <c r="B42" i="5"/>
  <c r="B43" i="4"/>
  <c r="C43" i="4"/>
  <c r="B44" i="4" l="1"/>
  <c r="C44" i="4"/>
  <c r="C43" i="5"/>
  <c r="B43" i="5"/>
  <c r="C44" i="5" l="1"/>
  <c r="B44" i="5"/>
  <c r="C45" i="4"/>
  <c r="B45" i="4"/>
  <c r="C46" i="4" l="1"/>
  <c r="B46" i="4"/>
  <c r="C45" i="5"/>
  <c r="B45" i="5"/>
  <c r="C46" i="5" l="1"/>
  <c r="B46" i="5"/>
  <c r="C47" i="4"/>
  <c r="B47" i="4"/>
  <c r="B48" i="4" l="1"/>
  <c r="C48" i="4"/>
  <c r="C47" i="5"/>
  <c r="B47" i="5"/>
  <c r="C48" i="5" l="1"/>
  <c r="B48" i="5"/>
  <c r="B49" i="4"/>
  <c r="C49" i="4"/>
  <c r="C50" i="4" l="1"/>
  <c r="B50" i="4"/>
  <c r="C49" i="5"/>
  <c r="B49" i="5"/>
  <c r="C50" i="5" l="1"/>
  <c r="B50" i="5"/>
  <c r="B51" i="4"/>
  <c r="C51" i="4"/>
  <c r="C52" i="4" l="1"/>
  <c r="B52" i="4"/>
  <c r="B51" i="5"/>
  <c r="C51" i="5"/>
  <c r="C52" i="5" l="1"/>
  <c r="B52" i="5"/>
  <c r="B53" i="4"/>
  <c r="C53" i="4"/>
  <c r="B54" i="4" l="1"/>
  <c r="C54" i="4"/>
  <c r="C53" i="5"/>
  <c r="B53" i="5"/>
  <c r="C54" i="5" l="1"/>
  <c r="B54" i="5"/>
  <c r="C55" i="4"/>
  <c r="B55" i="4"/>
  <c r="B55" i="5" l="1"/>
  <c r="C55" i="5"/>
  <c r="C56" i="4"/>
  <c r="B56" i="4"/>
  <c r="C57" i="4" l="1"/>
  <c r="B57" i="4"/>
  <c r="C56" i="5"/>
  <c r="B56" i="5"/>
  <c r="C57" i="5" l="1"/>
  <c r="B57" i="5"/>
  <c r="C58" i="4"/>
  <c r="B58" i="4"/>
  <c r="B59" i="4" l="1"/>
  <c r="C59" i="4"/>
  <c r="C58" i="5"/>
  <c r="B58" i="5"/>
  <c r="C60" i="4" l="1"/>
  <c r="B60" i="4"/>
  <c r="C59" i="5"/>
  <c r="B59" i="5"/>
  <c r="C60" i="5" l="1"/>
  <c r="B60" i="5"/>
  <c r="C61" i="4"/>
  <c r="B61" i="4"/>
  <c r="C62" i="4" l="1"/>
  <c r="B62" i="4"/>
  <c r="C61" i="5"/>
  <c r="B61" i="5"/>
  <c r="C62" i="5" l="1"/>
  <c r="B62" i="5"/>
  <c r="B63" i="4"/>
  <c r="C63" i="4"/>
  <c r="B64" i="4" l="1"/>
  <c r="C64" i="4"/>
  <c r="C63" i="5"/>
  <c r="B63" i="5"/>
  <c r="C64" i="5" l="1"/>
  <c r="B64" i="5"/>
  <c r="C65" i="4"/>
  <c r="B65" i="4"/>
  <c r="C66" i="4" l="1"/>
  <c r="B66" i="4"/>
  <c r="B65" i="5"/>
  <c r="C65" i="5"/>
  <c r="C67" i="4" l="1"/>
  <c r="B67" i="4"/>
  <c r="C66" i="5"/>
  <c r="B66" i="5"/>
  <c r="C67" i="5" l="1"/>
  <c r="B67" i="5"/>
  <c r="B68" i="4"/>
  <c r="C68" i="4"/>
  <c r="B69" i="4" l="1"/>
  <c r="C69" i="4"/>
  <c r="C68" i="5"/>
  <c r="B68" i="5"/>
  <c r="C69" i="5" l="1"/>
  <c r="B69" i="5"/>
  <c r="C70" i="4"/>
  <c r="B70" i="4"/>
  <c r="C70" i="5" l="1"/>
  <c r="B70" i="5"/>
  <c r="B71" i="4"/>
  <c r="C71" i="4"/>
  <c r="C72" i="4" l="1"/>
  <c r="B72" i="4"/>
  <c r="C71" i="5"/>
  <c r="B71" i="5"/>
  <c r="C72" i="5" l="1"/>
  <c r="B72" i="5"/>
  <c r="B73" i="4"/>
  <c r="C73" i="4"/>
  <c r="B74" i="4" l="1"/>
  <c r="C74" i="4"/>
  <c r="C73" i="5"/>
  <c r="B73" i="5"/>
  <c r="C75" i="4" l="1"/>
  <c r="B75" i="4"/>
  <c r="C74" i="5"/>
  <c r="B74" i="5"/>
  <c r="C75" i="5" l="1"/>
  <c r="B75" i="5"/>
  <c r="B76" i="4"/>
  <c r="C76" i="4"/>
  <c r="C77" i="4" l="1"/>
  <c r="B77" i="4"/>
  <c r="C76" i="5"/>
  <c r="B76" i="5"/>
  <c r="C77" i="5" l="1"/>
  <c r="B77" i="5"/>
  <c r="B78" i="4"/>
  <c r="C78" i="4"/>
  <c r="B79" i="4" l="1"/>
  <c r="C79" i="4"/>
  <c r="C78" i="5"/>
  <c r="B78" i="5"/>
  <c r="C79" i="5" l="1"/>
  <c r="B79" i="5"/>
  <c r="C80" i="4"/>
  <c r="B80" i="4"/>
  <c r="C81" i="4" l="1"/>
  <c r="B81" i="4"/>
  <c r="B80" i="5"/>
  <c r="C80" i="5"/>
  <c r="C81" i="5" l="1"/>
  <c r="B81" i="5"/>
  <c r="C82" i="4"/>
  <c r="B82" i="4"/>
  <c r="B83" i="4" l="1"/>
  <c r="C83" i="4"/>
  <c r="C82" i="5"/>
  <c r="B82" i="5"/>
  <c r="C83" i="5" l="1"/>
  <c r="B83" i="5"/>
  <c r="B84" i="4"/>
  <c r="C84" i="4"/>
  <c r="C85" i="4" l="1"/>
  <c r="B85" i="4"/>
  <c r="C84" i="5"/>
  <c r="B84" i="5"/>
  <c r="C85" i="5" l="1"/>
  <c r="B85" i="5"/>
  <c r="C86" i="4"/>
  <c r="B86" i="4"/>
  <c r="C87" i="4" l="1"/>
  <c r="B87" i="4"/>
  <c r="C86" i="5"/>
  <c r="B86" i="5"/>
  <c r="C87" i="5" l="1"/>
  <c r="B87" i="5"/>
  <c r="B88" i="4"/>
  <c r="C88" i="4"/>
  <c r="B89" i="4" l="1"/>
  <c r="C89" i="4"/>
  <c r="C88" i="5"/>
  <c r="B88" i="5"/>
  <c r="C89" i="5" l="1"/>
  <c r="B89" i="5"/>
  <c r="C90" i="4"/>
  <c r="B90" i="4"/>
  <c r="B91" i="4" l="1"/>
  <c r="C91" i="4"/>
  <c r="B90" i="5"/>
  <c r="C90" i="5"/>
  <c r="B91" i="5" l="1"/>
  <c r="C91" i="5"/>
  <c r="C92" i="4"/>
  <c r="B92" i="4"/>
  <c r="B93" i="4" l="1"/>
  <c r="C93" i="4"/>
  <c r="C92" i="5"/>
  <c r="B92" i="5"/>
  <c r="C93" i="5" l="1"/>
  <c r="B93" i="5"/>
  <c r="B94" i="4"/>
  <c r="C94" i="4"/>
  <c r="C95" i="4" l="1"/>
  <c r="B95" i="4"/>
  <c r="C94" i="5"/>
  <c r="B94" i="5"/>
  <c r="C95" i="5" l="1"/>
  <c r="B95" i="5"/>
  <c r="B96" i="4"/>
  <c r="C96" i="4"/>
  <c r="C97" i="4" l="1"/>
  <c r="B97" i="4"/>
  <c r="C96" i="5"/>
  <c r="B96" i="5"/>
  <c r="C97" i="5" l="1"/>
  <c r="B97" i="5"/>
  <c r="B98" i="4"/>
  <c r="C98" i="4"/>
  <c r="B99" i="4" l="1"/>
  <c r="C99" i="4"/>
  <c r="C98" i="5"/>
  <c r="B98" i="5"/>
  <c r="C99" i="5" l="1"/>
  <c r="B99" i="5"/>
  <c r="C100" i="4"/>
  <c r="B100" i="4"/>
  <c r="C101" i="4" l="1"/>
  <c r="B101" i="4"/>
  <c r="C100" i="5"/>
  <c r="B100" i="5"/>
  <c r="C101" i="5" l="1"/>
  <c r="B101" i="5"/>
  <c r="C102" i="4"/>
  <c r="B102" i="4"/>
  <c r="B103" i="4" l="1"/>
  <c r="C103" i="4"/>
  <c r="C102" i="5"/>
  <c r="B102" i="5"/>
  <c r="C103" i="5" l="1"/>
  <c r="B103" i="5"/>
  <c r="B104" i="4"/>
  <c r="C104" i="4"/>
  <c r="C105" i="4" l="1"/>
  <c r="B105" i="4"/>
  <c r="C104" i="5"/>
  <c r="B104" i="5"/>
  <c r="B105" i="5" l="1"/>
  <c r="C105" i="5"/>
  <c r="C106" i="4"/>
  <c r="B106" i="4"/>
  <c r="C107" i="4" l="1"/>
  <c r="B107" i="4"/>
  <c r="C106" i="5"/>
  <c r="B106" i="5"/>
  <c r="C107" i="5" l="1"/>
  <c r="B107" i="5"/>
  <c r="B108" i="4"/>
  <c r="C108" i="4"/>
  <c r="B109" i="4" l="1"/>
  <c r="C109" i="4"/>
  <c r="C108" i="5"/>
  <c r="B108" i="5"/>
  <c r="C109" i="5" l="1"/>
  <c r="B109" i="5"/>
  <c r="C110" i="4"/>
  <c r="B110" i="4"/>
  <c r="B111" i="4" l="1"/>
  <c r="C111" i="4"/>
  <c r="C110" i="5"/>
  <c r="B110" i="5"/>
  <c r="C111" i="5" l="1"/>
  <c r="B111" i="5"/>
  <c r="C112" i="4"/>
  <c r="B112" i="4"/>
  <c r="B113" i="4" l="1"/>
  <c r="C113" i="4"/>
  <c r="C112" i="5"/>
  <c r="B112" i="5"/>
  <c r="C113" i="5" l="1"/>
  <c r="B113" i="5"/>
  <c r="B114" i="4"/>
  <c r="C114" i="4"/>
  <c r="C115" i="4" l="1"/>
  <c r="B115" i="4"/>
  <c r="C114" i="5"/>
  <c r="B114" i="5"/>
  <c r="B116" i="4" l="1"/>
  <c r="C116" i="4"/>
  <c r="B115" i="5"/>
  <c r="C115" i="5"/>
  <c r="C116" i="5" l="1"/>
  <c r="B116" i="5"/>
  <c r="C117" i="4"/>
  <c r="B117" i="4"/>
  <c r="B118" i="4" l="1"/>
  <c r="C118" i="4"/>
  <c r="C117" i="5"/>
  <c r="B117" i="5"/>
  <c r="B119" i="4" l="1"/>
  <c r="C119" i="4"/>
  <c r="C118" i="5"/>
  <c r="B118" i="5"/>
  <c r="C119" i="5" l="1"/>
  <c r="B119" i="5"/>
  <c r="B120" i="4"/>
  <c r="C120" i="4"/>
  <c r="C121" i="4" l="1"/>
  <c r="B121" i="4"/>
  <c r="C120" i="5"/>
  <c r="B120" i="5"/>
  <c r="C121" i="5" l="1"/>
  <c r="B121" i="5"/>
  <c r="C122" i="4"/>
  <c r="B122" i="4"/>
  <c r="B123" i="4" l="1"/>
  <c r="C123" i="4"/>
  <c r="C122" i="5"/>
  <c r="B122" i="5"/>
  <c r="C123" i="5" l="1"/>
  <c r="B123" i="5"/>
  <c r="B124" i="4"/>
  <c r="C124" i="4"/>
  <c r="B125" i="4" l="1"/>
  <c r="C125" i="4"/>
  <c r="C124" i="5"/>
  <c r="B124" i="5"/>
  <c r="C125" i="5" l="1"/>
  <c r="B125" i="5"/>
  <c r="C126" i="4"/>
  <c r="B126" i="4"/>
  <c r="C127" i="4" l="1"/>
  <c r="B127" i="4"/>
  <c r="B126" i="5"/>
  <c r="C126" i="5"/>
  <c r="C127" i="5" l="1"/>
  <c r="B127" i="5"/>
  <c r="B128" i="4"/>
  <c r="C128" i="4"/>
  <c r="B129" i="4" l="1"/>
  <c r="C129" i="4"/>
  <c r="C128" i="5"/>
  <c r="B128" i="5"/>
  <c r="C129" i="5" l="1"/>
  <c r="B129" i="5"/>
  <c r="C130" i="4"/>
  <c r="B130" i="4"/>
  <c r="C131" i="4" l="1"/>
  <c r="B131" i="4"/>
  <c r="C130" i="5"/>
  <c r="B130" i="5"/>
  <c r="C131" i="5" l="1"/>
  <c r="B131" i="5"/>
  <c r="C132" i="4"/>
  <c r="B132" i="4"/>
  <c r="C133" i="4" l="1"/>
  <c r="B133" i="4"/>
  <c r="C132" i="5"/>
  <c r="B132" i="5"/>
  <c r="C133" i="5" l="1"/>
  <c r="B133" i="5"/>
  <c r="B134" i="4"/>
  <c r="C134" i="4"/>
  <c r="C135" i="4" l="1"/>
  <c r="B135" i="4"/>
  <c r="C134" i="5"/>
  <c r="B134" i="5"/>
  <c r="L4" i="5" l="1"/>
  <c r="N4" i="5"/>
  <c r="M3" i="5"/>
  <c r="N3" i="5"/>
  <c r="M6" i="5"/>
  <c r="L3" i="5"/>
  <c r="N5" i="5"/>
  <c r="M4" i="5"/>
  <c r="N6" i="5"/>
  <c r="N9" i="5"/>
  <c r="L5" i="5"/>
  <c r="M5" i="5"/>
  <c r="L6" i="5"/>
  <c r="M7" i="5"/>
  <c r="N7" i="5"/>
  <c r="M8" i="5"/>
  <c r="N10" i="5"/>
  <c r="N8" i="5"/>
  <c r="L7" i="5"/>
  <c r="L9" i="5"/>
  <c r="L8" i="5"/>
  <c r="N11" i="5"/>
  <c r="M9" i="5"/>
  <c r="L10" i="5"/>
  <c r="L12" i="5"/>
  <c r="L11" i="5"/>
  <c r="M10" i="5"/>
  <c r="M11" i="5"/>
  <c r="N12" i="5"/>
  <c r="M12" i="5"/>
  <c r="L13" i="5"/>
  <c r="N13" i="5"/>
  <c r="M13" i="5"/>
  <c r="C136" i="4"/>
  <c r="B136" i="4"/>
  <c r="L5" i="4" l="1"/>
  <c r="M6" i="4"/>
  <c r="N6" i="4"/>
  <c r="N5" i="4"/>
  <c r="M8" i="4"/>
  <c r="M5" i="4"/>
  <c r="L6" i="4"/>
  <c r="L8" i="4"/>
  <c r="N7" i="4"/>
  <c r="M7" i="4"/>
  <c r="L7" i="4"/>
  <c r="L11" i="4"/>
  <c r="N10" i="4"/>
  <c r="M9" i="4"/>
  <c r="L9" i="4"/>
  <c r="N8" i="4"/>
  <c r="N9" i="4"/>
  <c r="N12" i="4"/>
  <c r="L10" i="4"/>
  <c r="M10" i="4"/>
  <c r="L12" i="4"/>
  <c r="M11" i="4"/>
  <c r="M12" i="4"/>
  <c r="N11" i="4"/>
  <c r="M13" i="4"/>
  <c r="N13" i="4"/>
  <c r="N14" i="4"/>
  <c r="L14" i="4"/>
  <c r="L13" i="4"/>
  <c r="M14" i="4"/>
  <c r="L15" i="4"/>
  <c r="M15" i="4"/>
  <c r="N15" i="4"/>
  <c r="D57" i="3" l="1" a="1"/>
  <c r="D97" i="3" a="1"/>
  <c r="D17" i="3" a="1"/>
  <c r="E26" i="1"/>
  <c r="F26" i="1"/>
  <c r="G26" i="1"/>
  <c r="H26" i="1"/>
  <c r="I26" i="1"/>
  <c r="J26" i="1"/>
  <c r="K26" i="1"/>
  <c r="L26" i="1"/>
  <c r="M26" i="1"/>
  <c r="D26" i="1"/>
  <c r="E18" i="1"/>
  <c r="F18" i="1"/>
  <c r="G18" i="1"/>
  <c r="H18" i="1"/>
  <c r="I18" i="1"/>
  <c r="J18" i="1"/>
  <c r="K18" i="1"/>
  <c r="L18" i="1"/>
  <c r="M18" i="1"/>
  <c r="D18" i="1"/>
  <c r="E10" i="1"/>
  <c r="F10" i="1"/>
  <c r="G10" i="1"/>
  <c r="H10" i="1"/>
  <c r="I10" i="1"/>
  <c r="J10" i="1"/>
  <c r="K10" i="1"/>
  <c r="L10" i="1"/>
  <c r="M10" i="1"/>
  <c r="F28" i="1"/>
  <c r="D28" i="1"/>
  <c r="G17" i="2"/>
  <c r="E28" i="11" s="1"/>
  <c r="H17" i="2"/>
  <c r="F28" i="11" s="1"/>
  <c r="I17" i="2"/>
  <c r="G28" i="11" s="1"/>
  <c r="J17" i="2"/>
  <c r="H28" i="11" s="1"/>
  <c r="K17" i="2"/>
  <c r="I28" i="11" s="1"/>
  <c r="L17" i="2"/>
  <c r="J28" i="11" s="1"/>
  <c r="M17" i="2"/>
  <c r="K28" i="11" s="1"/>
  <c r="N17" i="2"/>
  <c r="L28" i="11" s="1"/>
  <c r="F17" i="2"/>
  <c r="D28" i="11" s="1"/>
  <c r="J20" i="1"/>
  <c r="K20" i="1"/>
  <c r="G14" i="2"/>
  <c r="E20" i="11" s="1"/>
  <c r="H14" i="2"/>
  <c r="F20" i="11" s="1"/>
  <c r="I14" i="2"/>
  <c r="G20" i="11" s="1"/>
  <c r="J14" i="2"/>
  <c r="H20" i="11" s="1"/>
  <c r="K14" i="2"/>
  <c r="I20" i="11" s="1"/>
  <c r="L14" i="2"/>
  <c r="J20" i="11" s="1"/>
  <c r="M14" i="2"/>
  <c r="K20" i="11" s="1"/>
  <c r="N14" i="2"/>
  <c r="L20" i="11" s="1"/>
  <c r="F14" i="2"/>
  <c r="D20" i="11" s="1"/>
  <c r="E12" i="1"/>
  <c r="D12" i="1"/>
  <c r="G11" i="2"/>
  <c r="E12" i="11" s="1"/>
  <c r="H11" i="2"/>
  <c r="F12" i="11" s="1"/>
  <c r="I11" i="2"/>
  <c r="G12" i="11" s="1"/>
  <c r="J11" i="2"/>
  <c r="H12" i="11" s="1"/>
  <c r="K11" i="2"/>
  <c r="I12" i="11" s="1"/>
  <c r="L11" i="2"/>
  <c r="J12" i="11" s="1"/>
  <c r="M11" i="2"/>
  <c r="K12" i="11" s="1"/>
  <c r="N11" i="2"/>
  <c r="L12" i="11" s="1"/>
  <c r="D12" i="11"/>
  <c r="H9" i="2"/>
  <c r="I9" i="2"/>
  <c r="J9" i="2"/>
  <c r="K9" i="2"/>
  <c r="L9" i="2"/>
  <c r="M9" i="2"/>
  <c r="N9" i="2"/>
  <c r="G9" i="2"/>
  <c r="Q9" i="2" s="1"/>
  <c r="O8" i="2" s="1"/>
  <c r="I20" i="1" l="1"/>
  <c r="H20" i="1"/>
  <c r="E28" i="1"/>
  <c r="F12" i="1"/>
  <c r="D17" i="3"/>
  <c r="D32" i="3" s="1"/>
  <c r="D37" i="3" s="1"/>
  <c r="D14" i="1" s="1"/>
  <c r="I32" i="3"/>
  <c r="I37" i="3" s="1"/>
  <c r="I14" i="1" s="1"/>
  <c r="M32" i="3"/>
  <c r="M37" i="3" s="1"/>
  <c r="M14" i="1" s="1"/>
  <c r="J32" i="3"/>
  <c r="J37" i="3" s="1"/>
  <c r="J14" i="1" s="1"/>
  <c r="L32" i="3"/>
  <c r="L37" i="3" s="1"/>
  <c r="L14" i="1" s="1"/>
  <c r="F32" i="3"/>
  <c r="F37" i="3" s="1"/>
  <c r="F14" i="1" s="1"/>
  <c r="E32" i="3"/>
  <c r="E37" i="3" s="1"/>
  <c r="E14" i="1" s="1"/>
  <c r="G32" i="3"/>
  <c r="G37" i="3" s="1"/>
  <c r="G14" i="1" s="1"/>
  <c r="K32" i="3"/>
  <c r="K37" i="3" s="1"/>
  <c r="K14" i="1" s="1"/>
  <c r="H32" i="3"/>
  <c r="H37" i="3" s="1"/>
  <c r="H14" i="1" s="1"/>
  <c r="D97" i="3"/>
  <c r="D112" i="3" s="1"/>
  <c r="D117" i="3" s="1"/>
  <c r="D30" i="1" s="1"/>
  <c r="H112" i="3"/>
  <c r="H117" i="3" s="1"/>
  <c r="H30" i="1" s="1"/>
  <c r="M112" i="3"/>
  <c r="M117" i="3" s="1"/>
  <c r="M30" i="1" s="1"/>
  <c r="K112" i="3"/>
  <c r="K117" i="3" s="1"/>
  <c r="K30" i="1" s="1"/>
  <c r="F112" i="3"/>
  <c r="F117" i="3" s="1"/>
  <c r="F30" i="1" s="1"/>
  <c r="I112" i="3"/>
  <c r="I117" i="3" s="1"/>
  <c r="I30" i="1" s="1"/>
  <c r="E112" i="3"/>
  <c r="E117" i="3" s="1"/>
  <c r="E30" i="1" s="1"/>
  <c r="J112" i="3"/>
  <c r="J117" i="3" s="1"/>
  <c r="J30" i="1" s="1"/>
  <c r="L112" i="3"/>
  <c r="L117" i="3" s="1"/>
  <c r="L30" i="1" s="1"/>
  <c r="G112" i="3"/>
  <c r="G117" i="3" s="1"/>
  <c r="G30" i="1" s="1"/>
  <c r="I12" i="1"/>
  <c r="G12" i="1"/>
  <c r="L20" i="1"/>
  <c r="D57" i="3"/>
  <c r="D72" i="3" s="1"/>
  <c r="D77" i="3" s="1"/>
  <c r="D22" i="1" s="1"/>
  <c r="H72" i="3"/>
  <c r="H77" i="3" s="1"/>
  <c r="H22" i="1" s="1"/>
  <c r="F72" i="3"/>
  <c r="F77" i="3" s="1"/>
  <c r="F22" i="1" s="1"/>
  <c r="E72" i="3"/>
  <c r="E77" i="3" s="1"/>
  <c r="E22" i="1" s="1"/>
  <c r="L72" i="3"/>
  <c r="L77" i="3" s="1"/>
  <c r="L22" i="1" s="1"/>
  <c r="I72" i="3"/>
  <c r="I77" i="3" s="1"/>
  <c r="I22" i="1" s="1"/>
  <c r="K72" i="3"/>
  <c r="K77" i="3" s="1"/>
  <c r="K22" i="1" s="1"/>
  <c r="G72" i="3"/>
  <c r="G77" i="3" s="1"/>
  <c r="G22" i="1" s="1"/>
  <c r="J72" i="3"/>
  <c r="J77" i="3" s="1"/>
  <c r="J22" i="1" s="1"/>
  <c r="M72" i="3"/>
  <c r="M77" i="3" s="1"/>
  <c r="M22" i="1" s="1"/>
  <c r="O9" i="2"/>
  <c r="O17" i="2"/>
  <c r="O11" i="2"/>
  <c r="O14" i="2"/>
  <c r="L28" i="1"/>
  <c r="K12" i="1"/>
  <c r="G20" i="1"/>
  <c r="K28" i="1"/>
  <c r="L12" i="1"/>
  <c r="J12" i="1"/>
  <c r="D20" i="1"/>
  <c r="F20" i="1"/>
  <c r="J28" i="1"/>
  <c r="E20" i="1"/>
  <c r="I28" i="1"/>
  <c r="H12" i="1"/>
  <c r="H28" i="1"/>
  <c r="G28" i="1"/>
  <c r="L100" i="3"/>
  <c r="L100" i="10"/>
  <c r="J100" i="10"/>
  <c r="J100" i="3"/>
  <c r="I100" i="10"/>
  <c r="I100" i="3"/>
  <c r="H100" i="10"/>
  <c r="H100" i="3"/>
  <c r="G100" i="10"/>
  <c r="G100" i="3"/>
  <c r="D100" i="10"/>
  <c r="D100" i="3"/>
  <c r="F100" i="3"/>
  <c r="F100" i="10"/>
  <c r="K100" i="3"/>
  <c r="K100" i="10"/>
  <c r="M100" i="3"/>
  <c r="M100" i="10"/>
  <c r="E100" i="3"/>
  <c r="E100" i="10"/>
  <c r="J60" i="3"/>
  <c r="J60" i="10"/>
  <c r="H60" i="10"/>
  <c r="H60" i="3"/>
  <c r="I60" i="10"/>
  <c r="I60" i="3"/>
  <c r="G60" i="3"/>
  <c r="G60" i="10"/>
  <c r="D60" i="3"/>
  <c r="D60" i="10"/>
  <c r="F60" i="3"/>
  <c r="F60" i="10"/>
  <c r="M60" i="3"/>
  <c r="M60" i="10"/>
  <c r="E60" i="3"/>
  <c r="E60" i="10"/>
  <c r="L60" i="3"/>
  <c r="L60" i="10"/>
  <c r="K60" i="10"/>
  <c r="K60" i="3"/>
  <c r="H20" i="10"/>
  <c r="H20" i="3"/>
  <c r="F20" i="10"/>
  <c r="F20" i="3"/>
  <c r="M20" i="10"/>
  <c r="M20" i="3"/>
  <c r="E20" i="10"/>
  <c r="E20" i="3"/>
  <c r="L20" i="10"/>
  <c r="L20" i="3"/>
  <c r="K20" i="10"/>
  <c r="K20" i="3"/>
  <c r="J20" i="10"/>
  <c r="J20" i="3"/>
  <c r="G20" i="10"/>
  <c r="G20" i="3"/>
  <c r="I20" i="10"/>
  <c r="I20" i="3"/>
  <c r="D20" i="10"/>
  <c r="D20" i="3"/>
  <c r="M20" i="11" l="1"/>
  <c r="M20" i="1"/>
  <c r="M12" i="11"/>
  <c r="M12" i="1"/>
  <c r="M28" i="11"/>
  <c r="M28" i="1"/>
  <c r="H105" i="3"/>
  <c r="H102" i="3"/>
  <c r="H120" i="3" s="1"/>
  <c r="H106" i="3"/>
  <c r="H108" i="3" s="1"/>
  <c r="H111" i="3" s="1"/>
  <c r="H116" i="3" s="1"/>
  <c r="H29" i="1" s="1"/>
  <c r="H106" i="10"/>
  <c r="H102" i="10"/>
  <c r="H120" i="10" s="1"/>
  <c r="H105" i="10"/>
  <c r="H108" i="10" s="1"/>
  <c r="H111" i="10" s="1"/>
  <c r="H116" i="10" s="1"/>
  <c r="H29" i="11" s="1"/>
  <c r="I106" i="10"/>
  <c r="I102" i="10"/>
  <c r="I120" i="10" s="1"/>
  <c r="I105" i="10"/>
  <c r="J106" i="3"/>
  <c r="J105" i="3"/>
  <c r="J108" i="3" s="1"/>
  <c r="J111" i="3" s="1"/>
  <c r="J116" i="3" s="1"/>
  <c r="J29" i="1" s="1"/>
  <c r="J102" i="3"/>
  <c r="J120" i="3" s="1"/>
  <c r="E105" i="3"/>
  <c r="E102" i="3"/>
  <c r="E120" i="3" s="1"/>
  <c r="E106" i="3"/>
  <c r="D105" i="10"/>
  <c r="D102" i="10"/>
  <c r="D120" i="10" s="1"/>
  <c r="D106" i="10"/>
  <c r="J106" i="10"/>
  <c r="J105" i="10"/>
  <c r="J102" i="10"/>
  <c r="J120" i="10" s="1"/>
  <c r="K102" i="10"/>
  <c r="K120" i="10" s="1"/>
  <c r="K106" i="10"/>
  <c r="K105" i="10"/>
  <c r="I106" i="3"/>
  <c r="I105" i="3"/>
  <c r="I102" i="3"/>
  <c r="I120" i="3" s="1"/>
  <c r="E105" i="10"/>
  <c r="E106" i="10"/>
  <c r="E108" i="10" s="1"/>
  <c r="E111" i="10" s="1"/>
  <c r="E116" i="10" s="1"/>
  <c r="E29" i="11" s="1"/>
  <c r="E102" i="10"/>
  <c r="E120" i="10" s="1"/>
  <c r="M102" i="10"/>
  <c r="M120" i="10" s="1"/>
  <c r="M106" i="10"/>
  <c r="M105" i="10"/>
  <c r="G105" i="3"/>
  <c r="G106" i="3"/>
  <c r="G108" i="3" s="1"/>
  <c r="G111" i="3" s="1"/>
  <c r="G116" i="3" s="1"/>
  <c r="G29" i="1" s="1"/>
  <c r="G102" i="3"/>
  <c r="G120" i="3" s="1"/>
  <c r="L102" i="10"/>
  <c r="L120" i="10" s="1"/>
  <c r="L106" i="10"/>
  <c r="L105" i="10"/>
  <c r="K106" i="3"/>
  <c r="K102" i="3"/>
  <c r="K120" i="3" s="1"/>
  <c r="K105" i="3"/>
  <c r="F102" i="10"/>
  <c r="F120" i="10" s="1"/>
  <c r="F105" i="10"/>
  <c r="F106" i="10"/>
  <c r="F106" i="3"/>
  <c r="F102" i="3"/>
  <c r="F120" i="3" s="1"/>
  <c r="F105" i="3"/>
  <c r="D105" i="3"/>
  <c r="D106" i="3"/>
  <c r="D102" i="3"/>
  <c r="D120" i="3" s="1"/>
  <c r="M106" i="3"/>
  <c r="M102" i="3"/>
  <c r="M120" i="3" s="1"/>
  <c r="M105" i="3"/>
  <c r="M108" i="3" s="1"/>
  <c r="M111" i="3" s="1"/>
  <c r="M116" i="3" s="1"/>
  <c r="M29" i="1" s="1"/>
  <c r="G102" i="10"/>
  <c r="G120" i="10" s="1"/>
  <c r="G105" i="10"/>
  <c r="G106" i="10"/>
  <c r="L106" i="3"/>
  <c r="L102" i="3"/>
  <c r="L120" i="3" s="1"/>
  <c r="L105" i="3"/>
  <c r="G66" i="10"/>
  <c r="G65" i="10"/>
  <c r="G62" i="10"/>
  <c r="G80" i="10" s="1"/>
  <c r="I62" i="10"/>
  <c r="I80" i="10" s="1"/>
  <c r="I66" i="10"/>
  <c r="I65" i="10"/>
  <c r="I68" i="10" s="1"/>
  <c r="I71" i="10" s="1"/>
  <c r="I76" i="10" s="1"/>
  <c r="I21" i="11" s="1"/>
  <c r="E65" i="3"/>
  <c r="E62" i="3"/>
  <c r="E80" i="3" s="1"/>
  <c r="E66" i="3"/>
  <c r="H65" i="3"/>
  <c r="H66" i="3"/>
  <c r="H62" i="3"/>
  <c r="H80" i="3" s="1"/>
  <c r="G66" i="3"/>
  <c r="G65" i="3"/>
  <c r="G62" i="3"/>
  <c r="G80" i="3" s="1"/>
  <c r="H65" i="10"/>
  <c r="H66" i="10"/>
  <c r="H62" i="10"/>
  <c r="H80" i="10" s="1"/>
  <c r="E66" i="10"/>
  <c r="E65" i="10"/>
  <c r="E62" i="10"/>
  <c r="E80" i="10" s="1"/>
  <c r="M62" i="10"/>
  <c r="M80" i="10" s="1"/>
  <c r="M65" i="10"/>
  <c r="M66" i="10"/>
  <c r="M62" i="3"/>
  <c r="M80" i="3" s="1"/>
  <c r="M66" i="3"/>
  <c r="M65" i="3"/>
  <c r="F66" i="3"/>
  <c r="F62" i="3"/>
  <c r="F80" i="3" s="1"/>
  <c r="F65" i="3"/>
  <c r="L62" i="10"/>
  <c r="L80" i="10" s="1"/>
  <c r="L66" i="10"/>
  <c r="L65" i="10"/>
  <c r="J65" i="10"/>
  <c r="J62" i="10"/>
  <c r="J80" i="10" s="1"/>
  <c r="J66" i="10"/>
  <c r="I66" i="3"/>
  <c r="I65" i="3"/>
  <c r="I62" i="3"/>
  <c r="I80" i="3" s="1"/>
  <c r="K62" i="3"/>
  <c r="K80" i="3" s="1"/>
  <c r="K65" i="3"/>
  <c r="K66" i="3"/>
  <c r="F66" i="10"/>
  <c r="F65" i="10"/>
  <c r="F62" i="10"/>
  <c r="F80" i="10" s="1"/>
  <c r="K62" i="10"/>
  <c r="K80" i="10" s="1"/>
  <c r="K66" i="10"/>
  <c r="K65" i="10"/>
  <c r="D62" i="10"/>
  <c r="D80" i="10" s="1"/>
  <c r="D65" i="10"/>
  <c r="D66" i="10"/>
  <c r="L62" i="3"/>
  <c r="L80" i="3" s="1"/>
  <c r="L66" i="3"/>
  <c r="L65" i="3"/>
  <c r="D66" i="3"/>
  <c r="D65" i="3"/>
  <c r="D62" i="3"/>
  <c r="D80" i="3" s="1"/>
  <c r="J65" i="3"/>
  <c r="J66" i="3"/>
  <c r="J62" i="3"/>
  <c r="J80" i="3" s="1"/>
  <c r="J22" i="3"/>
  <c r="J40" i="3" s="1"/>
  <c r="J26" i="3"/>
  <c r="J25" i="3"/>
  <c r="J28" i="3" s="1"/>
  <c r="J31" i="3" s="1"/>
  <c r="J36" i="3" s="1"/>
  <c r="J13" i="1" s="1"/>
  <c r="K25" i="3"/>
  <c r="K26" i="3"/>
  <c r="K22" i="3"/>
  <c r="K40" i="3" s="1"/>
  <c r="M25" i="3"/>
  <c r="M22" i="3"/>
  <c r="M40" i="3" s="1"/>
  <c r="M26" i="3"/>
  <c r="M26" i="10"/>
  <c r="M22" i="10"/>
  <c r="M40" i="10" s="1"/>
  <c r="M25" i="10"/>
  <c r="M28" i="10" s="1"/>
  <c r="M31" i="10" s="1"/>
  <c r="M36" i="10" s="1"/>
  <c r="M13" i="11" s="1"/>
  <c r="F25" i="10"/>
  <c r="F26" i="10"/>
  <c r="F22" i="10"/>
  <c r="F40" i="10" s="1"/>
  <c r="E22" i="3"/>
  <c r="E40" i="3" s="1"/>
  <c r="E26" i="3"/>
  <c r="E25" i="3"/>
  <c r="J25" i="10"/>
  <c r="J26" i="10"/>
  <c r="J22" i="10"/>
  <c r="J40" i="10" s="1"/>
  <c r="I22" i="3"/>
  <c r="I40" i="3" s="1"/>
  <c r="I25" i="3"/>
  <c r="I26" i="3"/>
  <c r="H26" i="3"/>
  <c r="H25" i="3"/>
  <c r="H22" i="3"/>
  <c r="H40" i="3" s="1"/>
  <c r="G25" i="3"/>
  <c r="G26" i="3"/>
  <c r="G22" i="3"/>
  <c r="G40" i="3" s="1"/>
  <c r="G26" i="10"/>
  <c r="G25" i="10"/>
  <c r="G22" i="10"/>
  <c r="G40" i="10" s="1"/>
  <c r="E26" i="10"/>
  <c r="E22" i="10"/>
  <c r="E40" i="10" s="1"/>
  <c r="E25" i="10"/>
  <c r="E28" i="10" s="1"/>
  <c r="E31" i="10" s="1"/>
  <c r="E36" i="10" s="1"/>
  <c r="E13" i="11" s="1"/>
  <c r="F26" i="3"/>
  <c r="F25" i="3"/>
  <c r="F22" i="3"/>
  <c r="F40" i="3" s="1"/>
  <c r="K22" i="10"/>
  <c r="K40" i="10" s="1"/>
  <c r="K25" i="10"/>
  <c r="K26" i="10"/>
  <c r="L26" i="3"/>
  <c r="L22" i="3"/>
  <c r="L40" i="3" s="1"/>
  <c r="L25" i="3"/>
  <c r="I22" i="10"/>
  <c r="I40" i="10" s="1"/>
  <c r="I25" i="10"/>
  <c r="I26" i="10"/>
  <c r="L22" i="10"/>
  <c r="L40" i="10" s="1"/>
  <c r="L26" i="10"/>
  <c r="L25" i="10"/>
  <c r="L28" i="10" s="1"/>
  <c r="L31" i="10" s="1"/>
  <c r="L36" i="10" s="1"/>
  <c r="L13" i="11" s="1"/>
  <c r="H26" i="10"/>
  <c r="H22" i="10"/>
  <c r="H40" i="10" s="1"/>
  <c r="H25" i="10"/>
  <c r="D25" i="3"/>
  <c r="D22" i="3"/>
  <c r="D40" i="3" s="1"/>
  <c r="D26" i="3"/>
  <c r="D22" i="10"/>
  <c r="D40" i="10" s="1"/>
  <c r="D25" i="10"/>
  <c r="D26" i="10"/>
  <c r="I68" i="3" l="1"/>
  <c r="I71" i="3" s="1"/>
  <c r="I76" i="3" s="1"/>
  <c r="I21" i="1" s="1"/>
  <c r="G68" i="3"/>
  <c r="G71" i="3" s="1"/>
  <c r="G76" i="3" s="1"/>
  <c r="G21" i="1" s="1"/>
  <c r="G68" i="10"/>
  <c r="G71" i="10" s="1"/>
  <c r="G76" i="10" s="1"/>
  <c r="G21" i="11" s="1"/>
  <c r="I108" i="3"/>
  <c r="I111" i="3" s="1"/>
  <c r="I116" i="3" s="1"/>
  <c r="I29" i="1" s="1"/>
  <c r="L28" i="3"/>
  <c r="L31" i="3" s="1"/>
  <c r="L36" i="3" s="1"/>
  <c r="L13" i="1" s="1"/>
  <c r="M28" i="3"/>
  <c r="M31" i="3" s="1"/>
  <c r="M36" i="3" s="1"/>
  <c r="M13" i="1" s="1"/>
  <c r="F68" i="10"/>
  <c r="F71" i="10" s="1"/>
  <c r="F76" i="10" s="1"/>
  <c r="F21" i="11" s="1"/>
  <c r="E68" i="10"/>
  <c r="E71" i="10" s="1"/>
  <c r="E76" i="10" s="1"/>
  <c r="E21" i="11" s="1"/>
  <c r="G108" i="10"/>
  <c r="G111" i="10" s="1"/>
  <c r="G116" i="10" s="1"/>
  <c r="G29" i="11" s="1"/>
  <c r="J68" i="10"/>
  <c r="J71" i="10" s="1"/>
  <c r="J76" i="10" s="1"/>
  <c r="J21" i="11" s="1"/>
  <c r="M68" i="3"/>
  <c r="M71" i="3" s="1"/>
  <c r="M76" i="3" s="1"/>
  <c r="M21" i="1" s="1"/>
  <c r="H68" i="3"/>
  <c r="H71" i="3" s="1"/>
  <c r="H76" i="3" s="1"/>
  <c r="H21" i="1" s="1"/>
  <c r="J68" i="3"/>
  <c r="J71" i="3" s="1"/>
  <c r="J76" i="3" s="1"/>
  <c r="J21" i="1" s="1"/>
  <c r="D68" i="10"/>
  <c r="D71" i="10" s="1"/>
  <c r="D76" i="10" s="1"/>
  <c r="D21" i="11" s="1"/>
  <c r="M68" i="10"/>
  <c r="M71" i="10" s="1"/>
  <c r="M76" i="10" s="1"/>
  <c r="M21" i="11" s="1"/>
  <c r="I28" i="3"/>
  <c r="I31" i="3" s="1"/>
  <c r="I36" i="3" s="1"/>
  <c r="I13" i="1" s="1"/>
  <c r="I28" i="10"/>
  <c r="I31" i="10" s="1"/>
  <c r="I36" i="10" s="1"/>
  <c r="I13" i="11" s="1"/>
  <c r="F28" i="10"/>
  <c r="F31" i="10" s="1"/>
  <c r="F36" i="10" s="1"/>
  <c r="F13" i="11" s="1"/>
  <c r="J28" i="10"/>
  <c r="J31" i="10" s="1"/>
  <c r="J36" i="10" s="1"/>
  <c r="J13" i="11" s="1"/>
  <c r="H28" i="3"/>
  <c r="H31" i="3" s="1"/>
  <c r="H36" i="3" s="1"/>
  <c r="H13" i="1" s="1"/>
  <c r="E28" i="3"/>
  <c r="E31" i="3" s="1"/>
  <c r="E36" i="3" s="1"/>
  <c r="E13" i="1" s="1"/>
  <c r="E108" i="3"/>
  <c r="E111" i="3" s="1"/>
  <c r="E116" i="3" s="1"/>
  <c r="E29" i="1" s="1"/>
  <c r="K108" i="3"/>
  <c r="K111" i="3" s="1"/>
  <c r="K116" i="3" s="1"/>
  <c r="K29" i="1" s="1"/>
  <c r="F108" i="3"/>
  <c r="F111" i="3" s="1"/>
  <c r="F116" i="3" s="1"/>
  <c r="F29" i="1" s="1"/>
  <c r="K108" i="10"/>
  <c r="K111" i="10" s="1"/>
  <c r="K116" i="10" s="1"/>
  <c r="K29" i="11" s="1"/>
  <c r="L108" i="10"/>
  <c r="L111" i="10" s="1"/>
  <c r="L116" i="10" s="1"/>
  <c r="L29" i="11" s="1"/>
  <c r="L108" i="3"/>
  <c r="L111" i="3" s="1"/>
  <c r="L116" i="3" s="1"/>
  <c r="L29" i="1" s="1"/>
  <c r="F108" i="10"/>
  <c r="F111" i="10" s="1"/>
  <c r="F116" i="10" s="1"/>
  <c r="F29" i="11" s="1"/>
  <c r="J108" i="10"/>
  <c r="J111" i="10" s="1"/>
  <c r="J116" i="10" s="1"/>
  <c r="J29" i="11" s="1"/>
  <c r="D108" i="10"/>
  <c r="D111" i="10" s="1"/>
  <c r="D116" i="10" s="1"/>
  <c r="D29" i="11" s="1"/>
  <c r="D108" i="3"/>
  <c r="D111" i="3" s="1"/>
  <c r="D116" i="3" s="1"/>
  <c r="D29" i="1" s="1"/>
  <c r="M108" i="10"/>
  <c r="M111" i="10" s="1"/>
  <c r="M116" i="10" s="1"/>
  <c r="M29" i="11" s="1"/>
  <c r="I108" i="10"/>
  <c r="I111" i="10" s="1"/>
  <c r="I116" i="10" s="1"/>
  <c r="I29" i="11" s="1"/>
  <c r="D68" i="3"/>
  <c r="D71" i="3" s="1"/>
  <c r="D76" i="3" s="1"/>
  <c r="D21" i="1" s="1"/>
  <c r="K68" i="10"/>
  <c r="K71" i="10" s="1"/>
  <c r="K76" i="10" s="1"/>
  <c r="K21" i="11" s="1"/>
  <c r="L68" i="10"/>
  <c r="L71" i="10" s="1"/>
  <c r="L76" i="10" s="1"/>
  <c r="L21" i="11" s="1"/>
  <c r="H68" i="10"/>
  <c r="H71" i="10" s="1"/>
  <c r="H76" i="10" s="1"/>
  <c r="H21" i="11" s="1"/>
  <c r="L68" i="3"/>
  <c r="L71" i="3" s="1"/>
  <c r="L76" i="3" s="1"/>
  <c r="L21" i="1" s="1"/>
  <c r="F68" i="3"/>
  <c r="F71" i="3" s="1"/>
  <c r="F76" i="3" s="1"/>
  <c r="F21" i="1" s="1"/>
  <c r="K68" i="3"/>
  <c r="K71" i="3" s="1"/>
  <c r="K76" i="3" s="1"/>
  <c r="K21" i="1" s="1"/>
  <c r="E68" i="3"/>
  <c r="E71" i="3" s="1"/>
  <c r="E76" i="3" s="1"/>
  <c r="E21" i="1" s="1"/>
  <c r="G28" i="10"/>
  <c r="G31" i="10" s="1"/>
  <c r="G36" i="10" s="1"/>
  <c r="G13" i="11" s="1"/>
  <c r="H28" i="10"/>
  <c r="H31" i="10" s="1"/>
  <c r="H36" i="10" s="1"/>
  <c r="H13" i="11" s="1"/>
  <c r="F28" i="3"/>
  <c r="F31" i="3" s="1"/>
  <c r="F36" i="3" s="1"/>
  <c r="F13" i="1" s="1"/>
  <c r="G28" i="3"/>
  <c r="G31" i="3" s="1"/>
  <c r="G36" i="3" s="1"/>
  <c r="G13" i="1" s="1"/>
  <c r="K28" i="3"/>
  <c r="K31" i="3" s="1"/>
  <c r="K36" i="3" s="1"/>
  <c r="K13" i="1" s="1"/>
  <c r="K28" i="10"/>
  <c r="K31" i="10" s="1"/>
  <c r="K36" i="10" s="1"/>
  <c r="K13" i="11" s="1"/>
  <c r="D28" i="10"/>
  <c r="D31" i="10" s="1"/>
  <c r="D36" i="10" s="1"/>
  <c r="D13" i="11" s="1"/>
  <c r="D28" i="3"/>
  <c r="D31" i="3" s="1"/>
  <c r="D36" i="3" s="1"/>
  <c r="D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<sst xmlns="http://schemas.openxmlformats.org/spreadsheetml/2006/main" count="435" uniqueCount="164">
  <si>
    <t>update cost projections to calculate new rate impacts</t>
  </si>
  <si>
    <t>Bill Impact Scenarios</t>
  </si>
  <si>
    <t>RIM</t>
  </si>
  <si>
    <t>Annual Cost</t>
  </si>
  <si>
    <t>Includes demand and energy related costs</t>
  </si>
  <si>
    <t>demand related</t>
  </si>
  <si>
    <t>EE Only</t>
  </si>
  <si>
    <t>energy related</t>
  </si>
  <si>
    <t>includes energy related costs only</t>
  </si>
  <si>
    <t>Total GWh sales</t>
  </si>
  <si>
    <t>RS ECCR Factor/1,000 kwh</t>
  </si>
  <si>
    <t>calculation for all costs based on demand/energy allocation above</t>
  </si>
  <si>
    <t>RS ECCR Factor/1,000 kwh EE only</t>
  </si>
  <si>
    <t>calculation for EE only</t>
  </si>
  <si>
    <t>TRC</t>
  </si>
  <si>
    <t>Total GWh Sales</t>
  </si>
  <si>
    <t>Proposed</t>
  </si>
  <si>
    <t>TYSP Forecast GWh</t>
  </si>
  <si>
    <t>RIM DSM</t>
  </si>
  <si>
    <t>RIM Sales</t>
  </si>
  <si>
    <t>TRC DSM</t>
  </si>
  <si>
    <t>TRC Sales</t>
  </si>
  <si>
    <t>Proposed DSM</t>
  </si>
  <si>
    <t>Proposed Sales</t>
  </si>
  <si>
    <t>Florida Power &amp; Light Company</t>
  </si>
  <si>
    <t xml:space="preserve">Energy Conservation Cost Recovery (ECCR) </t>
  </si>
  <si>
    <t>DSM Bill Impacts</t>
  </si>
  <si>
    <t>Bill Impact (RIM)</t>
  </si>
  <si>
    <t>Residential Allocations</t>
  </si>
  <si>
    <t>Demand Costs Allocated on 12CP %</t>
  </si>
  <si>
    <t>Demand Costs Allocated on 1/13th %</t>
  </si>
  <si>
    <t>Energy Allocation %</t>
  </si>
  <si>
    <t xml:space="preserve">Demand Charge Allocations </t>
  </si>
  <si>
    <t>Forecasted Residential kWh Sales w/ DSM (2024 TYSP)</t>
  </si>
  <si>
    <t>Projected Recoverable Expenses</t>
  </si>
  <si>
    <t>Demand Related $</t>
  </si>
  <si>
    <t>Energy Related $</t>
  </si>
  <si>
    <t>Total</t>
  </si>
  <si>
    <t>Development of Allocated Costs</t>
  </si>
  <si>
    <t>Demand Costs Allocated on 12CP $</t>
  </si>
  <si>
    <t>Demand Costs Allocated on 1/13th $</t>
  </si>
  <si>
    <t>Energy Allocation $</t>
  </si>
  <si>
    <t>Development of Residential Rate</t>
  </si>
  <si>
    <t>Demand and Energy Rate ($/kwh)</t>
  </si>
  <si>
    <t>Energy Only Rate ($/kwh)</t>
  </si>
  <si>
    <t>Calculation of Bill Impact</t>
  </si>
  <si>
    <t>Typical Residential Bill Usage (kWh)</t>
  </si>
  <si>
    <t>Demand and Energy Impact ($)</t>
  </si>
  <si>
    <t>Energy Only Impact ($)</t>
  </si>
  <si>
    <t>Check Sum</t>
  </si>
  <si>
    <t>Check 2024 Rate</t>
  </si>
  <si>
    <t>Notes &amp; Assumptions</t>
  </si>
  <si>
    <t>2024 projection numbers included as reference point</t>
  </si>
  <si>
    <t>2023 TYSP Allocations based on 2024 ECCR conservation projection filing</t>
  </si>
  <si>
    <t>Bill Impact (TRC)</t>
  </si>
  <si>
    <t>2024 included as reference point</t>
  </si>
  <si>
    <t>Bill Impact (Proposed)</t>
  </si>
  <si>
    <t>Forecasted Residential kWh Sales w/ DSM (2023 TYSP)</t>
  </si>
  <si>
    <t>KWH</t>
  </si>
  <si>
    <t>Year</t>
  </si>
  <si>
    <t>Month</t>
  </si>
  <si>
    <t>Forecasted Residential Sales w/ DSM</t>
  </si>
  <si>
    <t>Resi DSM</t>
  </si>
  <si>
    <t>Forecasted Residential Sales w/o DSM</t>
  </si>
  <si>
    <t>check</t>
  </si>
  <si>
    <t>Resi w/DSM</t>
  </si>
  <si>
    <t>Resi w/o DSM</t>
  </si>
  <si>
    <t>January 2024 through December 2024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</si>
  <si>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</si>
  <si>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</si>
  <si>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</si>
  <si>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</si>
  <si>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</si>
  <si>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</si>
  <si>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</si>
  <si>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</si>
  <si>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</si>
  <si>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</si>
  <si>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</si>
  <si>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</si>
  <si>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</si>
  <si>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</si>
  <si>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</si>
  <si>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Line No.</t>
  </si>
  <si>
    <t>RATE CLASS SUMMARY</t>
  </si>
  <si>
    <t>Percentage of Sales at Generation (%)</t>
  </si>
  <si>
    <t>Percentage of Demand at Generation (%)</t>
  </si>
  <si>
    <t>Demand Costs Allocated on 12CP</t>
  </si>
  <si>
    <t>Demand Costs Allocated on 1/13th</t>
  </si>
  <si>
    <t>Energy Allocation ($)</t>
  </si>
  <si>
    <t>Total Recoverable Costs ($)</t>
  </si>
  <si>
    <t>Projected Sales at Meter (kwh)</t>
  </si>
  <si>
    <t>Billing KW Load Factor (%)</t>
  </si>
  <si>
    <t>Projected Billed KW at Meter (KW)</t>
  </si>
  <si>
    <t>Conservation Recovery Factor ($/kw)</t>
  </si>
  <si>
    <t>Conservation Recovery Factor ($/kwh)</t>
  </si>
  <si>
    <t>RDC ($/KW)</t>
  </si>
  <si>
    <t>SDD ($/KW)</t>
  </si>
  <si>
    <t>1</t>
  </si>
  <si>
    <t>RS1/RTR1</t>
  </si>
  <si>
    <t/>
  </si>
  <si>
    <t>2</t>
  </si>
  <si>
    <t>GS1/GST1</t>
  </si>
  <si>
    <t>3</t>
  </si>
  <si>
    <t>GSD1/GSDT1/HLFT1/GSD1-EV</t>
  </si>
  <si>
    <t>4</t>
  </si>
  <si>
    <t>OS2</t>
  </si>
  <si>
    <t>5</t>
  </si>
  <si>
    <t>GSLD1/GSLDT1/CS1/CST1/HLFT2/GSLD1-EV</t>
  </si>
  <si>
    <t>6</t>
  </si>
  <si>
    <t>GSLD2/GSLDT2/CS2/CST2/HLFT3</t>
  </si>
  <si>
    <t>7</t>
  </si>
  <si>
    <t>GSLD3/GSLDT3/CS3/CST3</t>
  </si>
  <si>
    <t>8</t>
  </si>
  <si>
    <t>SST1T</t>
  </si>
  <si>
    <t>9</t>
  </si>
  <si>
    <t>SST1D1/SST1D2/SST1D3</t>
  </si>
  <si>
    <t>10</t>
  </si>
  <si>
    <t>CILC D/CILC G</t>
  </si>
  <si>
    <t>11</t>
  </si>
  <si>
    <t>CILC T</t>
  </si>
  <si>
    <t>12</t>
  </si>
  <si>
    <t>MET</t>
  </si>
  <si>
    <t>13</t>
  </si>
  <si>
    <t>OL1/SL1/SL1M/PL1/OSI/II</t>
  </si>
  <si>
    <t>14</t>
  </si>
  <si>
    <t>SL2/SL2M/GSCU1</t>
  </si>
  <si>
    <t>15</t>
  </si>
  <si>
    <t>16</t>
  </si>
  <si>
    <t>17</t>
  </si>
  <si>
    <t>(3) Obtained from Schedule C-1, page 3, col (10)</t>
  </si>
  <si>
    <t>18</t>
  </si>
  <si>
    <t>(4) Obtained from Schedule C-1, page 3, col (11)</t>
  </si>
  <si>
    <t>19</t>
  </si>
  <si>
    <t>(5) Total from C-1, page 2, line 12 x col (4)</t>
  </si>
  <si>
    <t>20</t>
  </si>
  <si>
    <t>(6) Total from C-1, page 2, line 13 X col (3)</t>
  </si>
  <si>
    <t>21</t>
  </si>
  <si>
    <t>(7) Total from C-1, page 2, line 10 X col (3)</t>
  </si>
  <si>
    <t>22</t>
  </si>
  <si>
    <t>(8) Total Recoverable Costs col (5) + (6) + (7)</t>
  </si>
  <si>
    <t>23</t>
  </si>
  <si>
    <t>(9) Projected kWh sales for the period January 2024 through December 2024, from C-1, page 3, total of column 4</t>
  </si>
  <si>
    <t>24</t>
  </si>
  <si>
    <t>(10) Avg 12 CP load factor based on 2021 load research data and 2024 projections</t>
  </si>
  <si>
    <t>25</t>
  </si>
  <si>
    <t>(11) Col (9)/(col (10)*730)</t>
  </si>
  <si>
    <t>26</t>
  </si>
  <si>
    <t>(12) Col (8) / col(11)</t>
  </si>
  <si>
    <t>27</t>
  </si>
  <si>
    <t>(13) Col (8) / col (9)</t>
  </si>
  <si>
    <t>(14) (C-1 pg 4, total col (8) / C-1, pg 3, total col (9) x .10 x C-1, pg 3, col (6))/12</t>
  </si>
  <si>
    <t>(15) ((C-1 pg 4, total col (8) / C-1, pg 3, total col (9) / 21 x C-1, pg 3, col (6))/12</t>
  </si>
  <si>
    <t>FPL 003255</t>
  </si>
  <si>
    <t>Docket No. 20240012-EG</t>
  </si>
  <si>
    <t>FPL 003254</t>
  </si>
  <si>
    <t>FPL 003256</t>
  </si>
  <si>
    <t>FPL 003257</t>
  </si>
  <si>
    <t>FPL 003258</t>
  </si>
  <si>
    <t>FPL 003259</t>
  </si>
  <si>
    <t>FPL 003260</t>
  </si>
  <si>
    <t>FPL 003261</t>
  </si>
  <si>
    <t>FPL 003262
Docket No. 20240012-EG</t>
  </si>
  <si>
    <t>FPL 003263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</si>
</sst>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00"/>
    <numFmt numFmtId="165" formatCode="_(* #,##0_);_(* \(#,##0\);_(* &quot;-&quot;??_);_(@_)"/>
    <numFmt numFmtId="166" formatCode="#,##0.0000000%_);[Red]\(###,###,##0.0000000%\);&quot;0%&quot;"/>
    <numFmt numFmtId="167" formatCode="#,##0_);[Red]\(#,##0\);&quot; &quot;"/>
    <numFmt numFmtId="168" formatCode="#,##0.00000_);[Red]\(#,##0.00000\);&quot; &quot;"/>
    <numFmt numFmtId="169" formatCode="#,##0.00_);[Red]\(#,##0.00\);&quot; &quot;"/>
    <numFmt numFmtId="170" formatCode="0.0%"/>
    <numFmt numFmtId="171" formatCode="_(* #,##0.0000_);_(* \(#,##0.0000\);_(* &quot;-&quot;??_);_(@_)"/>
    <numFmt numFmtId="172" formatCode="_(* #,##0.00000_);_(* \(#,##0.000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Helvetica"/>
    </font>
    <font>
      <sz val="9"/>
      <name val="Arial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MS Sans Serif"/>
      <family val="2"/>
    </font>
    <font>
      <sz val="8"/>
      <name val="Arial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i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48B9"/>
      </left>
      <right/>
      <top style="medium">
        <color rgb="FF0048B9"/>
      </top>
      <bottom style="medium">
        <color rgb="FF0048B9"/>
      </bottom>
      <diagonal/>
    </border>
    <border>
      <left style="thin">
        <color rgb="FF0048B9"/>
      </left>
      <right style="thin">
        <color rgb="FF0048B9"/>
      </right>
      <top style="medium">
        <color rgb="FF0048B9"/>
      </top>
      <bottom style="medium">
        <color rgb="FF0048B9"/>
      </bottom>
      <diagonal/>
    </border>
    <border>
      <left style="thin">
        <color rgb="FF0048B9"/>
      </left>
      <right style="medium">
        <color rgb="FF0048B9"/>
      </right>
      <top style="medium">
        <color rgb="FF0048B9"/>
      </top>
      <bottom style="medium">
        <color rgb="FF0048B9"/>
      </bottom>
      <diagonal/>
    </border>
    <border>
      <left style="medium">
        <color rgb="FF0048B9"/>
      </left>
      <right/>
      <top/>
      <bottom/>
      <diagonal/>
    </border>
    <border>
      <left style="thin">
        <color rgb="FF0048B9"/>
      </left>
      <right style="thin">
        <color rgb="FF0048B9"/>
      </right>
      <top/>
      <bottom/>
      <diagonal/>
    </border>
    <border>
      <left style="thin">
        <color rgb="FF0048B9"/>
      </left>
      <right style="medium">
        <color rgb="FF0048B9"/>
      </right>
      <top/>
      <bottom/>
      <diagonal/>
    </border>
    <border>
      <left style="medium">
        <color rgb="FF0048B9"/>
      </left>
      <right/>
      <top/>
      <bottom style="medium">
        <color rgb="FF0048B9"/>
      </bottom>
      <diagonal/>
    </border>
    <border>
      <left style="thin">
        <color rgb="FF0048B9"/>
      </left>
      <right style="thin">
        <color rgb="FF0048B9"/>
      </right>
      <top/>
      <bottom style="medium">
        <color rgb="FF0048B9"/>
      </bottom>
      <diagonal/>
    </border>
    <border>
      <left style="thin">
        <color rgb="FF0048B9"/>
      </left>
      <right style="medium">
        <color rgb="FF0048B9"/>
      </right>
      <top/>
      <bottom style="medium">
        <color rgb="FF0048B9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rgb="FF0048B9"/>
      </left>
      <right style="medium">
        <color rgb="FF0048B9"/>
      </right>
      <top/>
      <bottom style="thin">
        <color rgb="FF0048B9"/>
      </bottom>
      <diagonal/>
    </border>
    <border>
      <left style="thin">
        <color rgb="FF0048B9"/>
      </left>
      <right style="thin">
        <color rgb="FF0048B9"/>
      </right>
      <top/>
      <bottom style="thin">
        <color rgb="FF0048B9"/>
      </bottom>
      <diagonal/>
    </border>
    <border>
      <left style="medium">
        <color rgb="FF0048B9"/>
      </left>
      <right style="thin">
        <color rgb="FF0048B9"/>
      </right>
      <top/>
      <bottom style="thin">
        <color rgb="FF0048B9"/>
      </bottom>
      <diagonal/>
    </border>
    <border>
      <left style="medium">
        <color rgb="FF0048B9"/>
      </left>
      <right style="thin">
        <color rgb="FF0048B9"/>
      </right>
      <top/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164" fontId="2" fillId="0" borderId="0">
      <alignment horizontal="left" wrapText="1"/>
    </xf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5" fillId="0" borderId="0"/>
    <xf numFmtId="0" fontId="6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</cellStyleXfs>
  <cellXfs count="86">
    <xf numFmtId="0" fontId="0" fillId="0" borderId="0" xfId="0"/>
    <xf numFmtId="3" fontId="3" fillId="0" borderId="0" xfId="2" applyNumberFormat="1" applyFont="1" applyAlignment="1">
      <alignment horizontal="center"/>
    </xf>
    <xf numFmtId="1" fontId="0" fillId="0" borderId="0" xfId="0" applyNumberFormat="1"/>
    <xf numFmtId="1" fontId="0" fillId="0" borderId="1" xfId="0" applyNumberFormat="1" applyBorder="1"/>
    <xf numFmtId="1" fontId="0" fillId="0" borderId="2" xfId="0" applyNumberFormat="1" applyBorder="1"/>
    <xf numFmtId="1" fontId="0" fillId="0" borderId="4" xfId="0" applyNumberFormat="1" applyBorder="1"/>
    <xf numFmtId="1" fontId="0" fillId="0" borderId="5" xfId="0" applyNumberFormat="1" applyBorder="1"/>
    <xf numFmtId="0" fontId="0" fillId="0" borderId="3" xfId="0" applyBorder="1"/>
    <xf numFmtId="0" fontId="0" fillId="0" borderId="4" xfId="0" applyBorder="1"/>
    <xf numFmtId="3" fontId="3" fillId="0" borderId="4" xfId="2" applyNumberFormat="1" applyFont="1" applyBorder="1" applyAlignment="1">
      <alignment horizontal="center"/>
    </xf>
    <xf numFmtId="0" fontId="0" fillId="0" borderId="0" xfId="0" applyAlignment="1">
      <alignment wrapText="1"/>
    </xf>
    <xf numFmtId="165" fontId="0" fillId="0" borderId="0" xfId="1" applyNumberFormat="1" applyFont="1"/>
    <xf numFmtId="3" fontId="0" fillId="0" borderId="0" xfId="0" applyNumberFormat="1"/>
    <xf numFmtId="165" fontId="0" fillId="0" borderId="0" xfId="0" applyNumberFormat="1"/>
    <xf numFmtId="43" fontId="0" fillId="0" borderId="0" xfId="0" applyNumberFormat="1"/>
    <xf numFmtId="0" fontId="7" fillId="0" borderId="17" xfId="7" applyFont="1" applyBorder="1" applyAlignment="1">
      <alignment horizontal="center" vertical="center" wrapText="1"/>
    </xf>
    <xf numFmtId="0" fontId="7" fillId="0" borderId="0" xfId="7" applyFont="1" applyAlignment="1">
      <alignment horizontal="left"/>
    </xf>
    <xf numFmtId="166" fontId="7" fillId="0" borderId="0" xfId="7" applyNumberFormat="1" applyFont="1" applyAlignment="1">
      <alignment horizontal="right"/>
    </xf>
    <xf numFmtId="167" fontId="7" fillId="0" borderId="0" xfId="7" applyNumberFormat="1" applyFont="1" applyAlignment="1">
      <alignment horizontal="right"/>
    </xf>
    <xf numFmtId="0" fontId="7" fillId="0" borderId="0" xfId="7" applyFont="1" applyAlignment="1">
      <alignment horizontal="right"/>
    </xf>
    <xf numFmtId="168" fontId="7" fillId="0" borderId="0" xfId="7" applyNumberFormat="1" applyFont="1" applyAlignment="1">
      <alignment horizontal="right"/>
    </xf>
    <xf numFmtId="169" fontId="7" fillId="0" borderId="0" xfId="7" applyNumberFormat="1" applyFont="1" applyAlignment="1">
      <alignment horizontal="right"/>
    </xf>
    <xf numFmtId="0" fontId="7" fillId="0" borderId="18" xfId="7" applyFont="1" applyBorder="1" applyAlignment="1">
      <alignment horizontal="left"/>
    </xf>
    <xf numFmtId="0" fontId="7" fillId="0" borderId="18" xfId="7" applyFont="1" applyBorder="1" applyAlignment="1">
      <alignment horizontal="right"/>
    </xf>
    <xf numFmtId="167" fontId="7" fillId="0" borderId="18" xfId="7" applyNumberFormat="1" applyFont="1" applyBorder="1" applyAlignment="1">
      <alignment horizontal="right"/>
    </xf>
    <xf numFmtId="0" fontId="7" fillId="0" borderId="0" xfId="7" applyFont="1"/>
    <xf numFmtId="0" fontId="7" fillId="0" borderId="0" xfId="7" applyFont="1" applyAlignment="1">
      <alignment horizontal="center"/>
    </xf>
    <xf numFmtId="0" fontId="8" fillId="0" borderId="16" xfId="7" applyFont="1" applyBorder="1"/>
    <xf numFmtId="0" fontId="8" fillId="0" borderId="0" xfId="7" applyFont="1"/>
    <xf numFmtId="0" fontId="9" fillId="0" borderId="0" xfId="7" applyFont="1"/>
    <xf numFmtId="0" fontId="7" fillId="0" borderId="0" xfId="0" applyFont="1"/>
    <xf numFmtId="0" fontId="9" fillId="2" borderId="7" xfId="8" applyFont="1" applyFill="1" applyBorder="1"/>
    <xf numFmtId="0" fontId="9" fillId="2" borderId="8" xfId="8" applyFont="1" applyFill="1" applyBorder="1" applyAlignment="1">
      <alignment horizontal="center"/>
    </xf>
    <xf numFmtId="0" fontId="9" fillId="2" borderId="9" xfId="8" applyFont="1" applyFill="1" applyBorder="1" applyAlignment="1">
      <alignment horizontal="center"/>
    </xf>
    <xf numFmtId="0" fontId="9" fillId="0" borderId="10" xfId="8" applyFont="1" applyBorder="1"/>
    <xf numFmtId="0" fontId="9" fillId="0" borderId="11" xfId="8" applyFont="1" applyBorder="1" applyAlignment="1">
      <alignment horizontal="center"/>
    </xf>
    <xf numFmtId="0" fontId="9" fillId="0" borderId="12" xfId="8" applyFont="1" applyBorder="1" applyAlignment="1">
      <alignment horizontal="center"/>
    </xf>
    <xf numFmtId="0" fontId="7" fillId="0" borderId="10" xfId="8" applyFont="1" applyBorder="1" applyAlignment="1">
      <alignment horizontal="left" indent="1"/>
    </xf>
    <xf numFmtId="170" fontId="7" fillId="0" borderId="11" xfId="10" applyNumberFormat="1" applyFont="1" applyBorder="1"/>
    <xf numFmtId="5" fontId="7" fillId="3" borderId="11" xfId="8" applyNumberFormat="1" applyFont="1" applyFill="1" applyBorder="1"/>
    <xf numFmtId="5" fontId="7" fillId="3" borderId="12" xfId="8" applyNumberFormat="1" applyFont="1" applyFill="1" applyBorder="1"/>
    <xf numFmtId="5" fontId="7" fillId="0" borderId="11" xfId="8" applyNumberFormat="1" applyFont="1" applyBorder="1"/>
    <xf numFmtId="5" fontId="7" fillId="0" borderId="12" xfId="8" applyNumberFormat="1" applyFont="1" applyBorder="1"/>
    <xf numFmtId="0" fontId="7" fillId="0" borderId="10" xfId="8" applyFont="1" applyBorder="1"/>
    <xf numFmtId="165" fontId="9" fillId="0" borderId="11" xfId="1" applyNumberFormat="1" applyFont="1" applyBorder="1"/>
    <xf numFmtId="165" fontId="9" fillId="0" borderId="12" xfId="1" applyNumberFormat="1" applyFont="1" applyBorder="1"/>
    <xf numFmtId="0" fontId="7" fillId="0" borderId="21" xfId="8" applyFont="1" applyBorder="1" applyAlignment="1">
      <alignment horizontal="left" indent="1"/>
    </xf>
    <xf numFmtId="5" fontId="7" fillId="0" borderId="20" xfId="8" applyNumberFormat="1" applyFont="1" applyBorder="1"/>
    <xf numFmtId="5" fontId="7" fillId="0" borderId="19" xfId="8" applyNumberFormat="1" applyFont="1" applyBorder="1"/>
    <xf numFmtId="0" fontId="9" fillId="0" borderId="10" xfId="8" applyFont="1" applyBorder="1" applyAlignment="1">
      <alignment horizontal="left" indent="1"/>
    </xf>
    <xf numFmtId="5" fontId="9" fillId="0" borderId="11" xfId="8" applyNumberFormat="1" applyFont="1" applyBorder="1"/>
    <xf numFmtId="5" fontId="9" fillId="0" borderId="12" xfId="8" applyNumberFormat="1" applyFont="1" applyBorder="1"/>
    <xf numFmtId="0" fontId="9" fillId="0" borderId="0" xfId="0" applyFont="1"/>
    <xf numFmtId="172" fontId="7" fillId="0" borderId="11" xfId="1" applyNumberFormat="1" applyFont="1" applyBorder="1"/>
    <xf numFmtId="172" fontId="7" fillId="0" borderId="12" xfId="1" applyNumberFormat="1" applyFont="1" applyBorder="1"/>
    <xf numFmtId="0" fontId="7" fillId="0" borderId="22" xfId="8" applyFont="1" applyBorder="1" applyAlignment="1">
      <alignment horizontal="left" indent="1"/>
    </xf>
    <xf numFmtId="171" fontId="7" fillId="0" borderId="11" xfId="1" applyNumberFormat="1" applyFont="1" applyBorder="1"/>
    <xf numFmtId="171" fontId="7" fillId="0" borderId="12" xfId="1" applyNumberFormat="1" applyFont="1" applyBorder="1"/>
    <xf numFmtId="165" fontId="7" fillId="0" borderId="11" xfId="1" applyNumberFormat="1" applyFont="1" applyBorder="1"/>
    <xf numFmtId="165" fontId="7" fillId="0" borderId="12" xfId="1" applyNumberFormat="1" applyFont="1" applyBorder="1"/>
    <xf numFmtId="7" fontId="7" fillId="0" borderId="11" xfId="8" applyNumberFormat="1" applyFont="1" applyBorder="1"/>
    <xf numFmtId="7" fontId="7" fillId="0" borderId="12" xfId="8" applyNumberFormat="1" applyFont="1" applyBorder="1"/>
    <xf numFmtId="7" fontId="7" fillId="0" borderId="20" xfId="8" applyNumberFormat="1" applyFont="1" applyBorder="1"/>
    <xf numFmtId="7" fontId="7" fillId="0" borderId="19" xfId="8" applyNumberFormat="1" applyFont="1" applyBorder="1"/>
    <xf numFmtId="0" fontId="9" fillId="0" borderId="13" xfId="8" applyFont="1" applyBorder="1"/>
    <xf numFmtId="5" fontId="7" fillId="0" borderId="14" xfId="8" applyNumberFormat="1" applyFont="1" applyBorder="1"/>
    <xf numFmtId="5" fontId="7" fillId="0" borderId="15" xfId="8" applyNumberFormat="1" applyFont="1" applyBorder="1"/>
    <xf numFmtId="0" fontId="10" fillId="0" borderId="0" xfId="0" applyFont="1" applyAlignment="1">
      <alignment horizontal="right"/>
    </xf>
    <xf numFmtId="5" fontId="10" fillId="0" borderId="0" xfId="0" applyNumberFormat="1" applyFont="1" applyAlignment="1">
      <alignment horizontal="right"/>
    </xf>
    <xf numFmtId="6" fontId="10" fillId="0" borderId="0" xfId="9" applyNumberFormat="1" applyFont="1" applyAlignment="1">
      <alignment horizontal="right"/>
    </xf>
    <xf numFmtId="6" fontId="10" fillId="0" borderId="0" xfId="9" applyNumberFormat="1" applyFont="1"/>
    <xf numFmtId="172" fontId="10" fillId="0" borderId="0" xfId="0" applyNumberFormat="1" applyFont="1" applyAlignment="1">
      <alignment horizontal="right"/>
    </xf>
    <xf numFmtId="44" fontId="7" fillId="0" borderId="0" xfId="9" applyFont="1"/>
    <xf numFmtId="172" fontId="7" fillId="0" borderId="0" xfId="0" applyNumberFormat="1" applyFont="1"/>
    <xf numFmtId="0" fontId="8" fillId="0" borderId="0" xfId="0" applyFont="1"/>
    <xf numFmtId="6" fontId="8" fillId="0" borderId="0" xfId="0" applyNumberFormat="1" applyFont="1"/>
    <xf numFmtId="165" fontId="8" fillId="0" borderId="0" xfId="1" applyNumberFormat="1" applyFont="1" applyFill="1"/>
    <xf numFmtId="7" fontId="8" fillId="0" borderId="6" xfId="0" applyNumberFormat="1" applyFont="1" applyBorder="1"/>
    <xf numFmtId="0" fontId="8" fillId="0" borderId="0" xfId="0" applyFont="1" applyAlignment="1">
      <alignment wrapText="1"/>
    </xf>
    <xf numFmtId="6" fontId="0" fillId="0" borderId="0" xfId="0" applyNumberFormat="1"/>
    <xf numFmtId="6" fontId="4" fillId="0" borderId="0" xfId="0" applyNumberFormat="1" applyFont="1"/>
    <xf numFmtId="165" fontId="0" fillId="0" borderId="0" xfId="1" applyNumberFormat="1" applyFont="1" applyFill="1"/>
    <xf numFmtId="7" fontId="0" fillId="0" borderId="6" xfId="0" applyNumberFormat="1" applyBorder="1"/>
    <xf numFmtId="0" fontId="7" fillId="0" borderId="0" xfId="7" applyFont="1" applyAlignment="1">
      <alignment horizontal="center"/>
    </xf>
    <xf numFmtId="0" fontId="12" fillId="0" borderId="0" xfId="11" applyFont="1" applyAlignment="1">
      <alignment vertical="center"/>
    </xf>
    <xf numFmtId="0" fontId="9" fillId="0" borderId="0" xfId="11" applyFont="1" applyAlignment="1">
      <alignment vertical="center" wrapText="1"/>
    </xf>
  </cellXfs>
  <cellStyles count="12">
    <cellStyle name="Comma" xfId="1" builtinId="3"/>
    <cellStyle name="Comma [0] 2" xfId="4" xr:uid="{2288185A-1CE6-4473-9281-56BFBE1DEE90}"/>
    <cellStyle name="Comma 2" xfId="3" xr:uid="{0CC47F54-593F-483D-8028-59ED860A1421}"/>
    <cellStyle name="Currency" xfId="9" builtinId="4"/>
    <cellStyle name="Normal" xfId="0" builtinId="0"/>
    <cellStyle name="Normal 10 3" xfId="7" xr:uid="{71F02714-DBB7-4EFB-9CEF-8EFD8A0C0C5A}"/>
    <cellStyle name="Normal 2" xfId="6" xr:uid="{D791886D-0981-45B2-B0E5-D007A5504B45}"/>
    <cellStyle name="Normal 2 10" xfId="11" xr:uid="{A06A7143-9288-4BF7-A9E3-A8BC8B43E096}"/>
    <cellStyle name="Normal 3" xfId="2" xr:uid="{6BFE0535-00BF-4926-8946-8E582A322A79}"/>
    <cellStyle name="Normal_CONSERVATION FACTOR CALC- JAN-DEC 2013  DRAFT 2" xfId="8" xr:uid="{7D9FA77B-674F-4227-882F-F2461F8F833D}"/>
    <cellStyle name="Percent" xfId="10" builtinId="5"/>
    <cellStyle name="Percent 2" xfId="5" xr:uid="{EB4587F7-E0C4-4A5C-AAF4-2B5224D58DD2}"/>
  </cellStyles>
  <dxfs count="0"/>
  <tableStyles count="0" defaultTableStyle="TableStyleMedium2" defaultPivotStyle="PivotStyleLight16"/>
  <colors>
    <mruColors>
      <color rgb="FF0048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A7D9C-7BCF-4779-8B46-7EDCF87FF389}">
  <dimension ref="A1:N30"/>
  <sheetViews>
    <sheetView workbookViewId="0"/>
  </sheetViews>
  <sheetFormatPr defaultRowHeight="15" x14ac:dyDescent="0.25"/>
  <cols>
    <col min="2" max="2" width="23.85546875" bestFit="1" customWidth="1"/>
    <col min="3" max="3" width="15" customWidth="1"/>
    <col min="4" max="13" width="13.28515625" bestFit="1" customWidth="1"/>
  </cols>
  <sheetData>
    <row r="1" spans="1:14" x14ac:dyDescent="0.25">
      <c r="A1" s="84" t="s">
        <v>155</v>
      </c>
    </row>
    <row r="2" spans="1:14" x14ac:dyDescent="0.25">
      <c r="A2" s="84" t="s">
        <v>154</v>
      </c>
    </row>
    <row r="4" spans="1:14" x14ac:dyDescent="0.25">
      <c r="E4" t="s">
        <v>0</v>
      </c>
    </row>
    <row r="5" spans="1:14" x14ac:dyDescent="0.25">
      <c r="B5" t="s">
        <v>1</v>
      </c>
    </row>
    <row r="7" spans="1:14" x14ac:dyDescent="0.25">
      <c r="D7">
        <v>2025</v>
      </c>
      <c r="E7">
        <v>2026</v>
      </c>
      <c r="F7">
        <v>2027</v>
      </c>
      <c r="G7">
        <v>2028</v>
      </c>
      <c r="H7">
        <v>2029</v>
      </c>
      <c r="I7">
        <v>2030</v>
      </c>
      <c r="J7">
        <v>2032</v>
      </c>
      <c r="K7">
        <v>2032</v>
      </c>
      <c r="L7">
        <v>2033</v>
      </c>
      <c r="M7">
        <v>2034</v>
      </c>
    </row>
    <row r="8" spans="1:14" x14ac:dyDescent="0.25">
      <c r="B8" t="s">
        <v>2</v>
      </c>
    </row>
    <row r="9" spans="1:14" x14ac:dyDescent="0.25">
      <c r="B9" t="s">
        <v>3</v>
      </c>
      <c r="D9" s="79">
        <v>39970655.687435612</v>
      </c>
      <c r="E9" s="79">
        <v>39662703.602280341</v>
      </c>
      <c r="F9" s="79">
        <v>39334635.237943351</v>
      </c>
      <c r="G9" s="79">
        <v>38973065.986140415</v>
      </c>
      <c r="H9" s="79">
        <v>38809940.589087442</v>
      </c>
      <c r="I9" s="79">
        <v>38463973.310941048</v>
      </c>
      <c r="J9" s="79">
        <v>38101724.214888811</v>
      </c>
      <c r="K9" s="79">
        <v>37470034.657800332</v>
      </c>
      <c r="L9" s="79">
        <v>37140646.435954124</v>
      </c>
      <c r="M9" s="79">
        <v>36838603.476376332</v>
      </c>
      <c r="N9" t="s">
        <v>4</v>
      </c>
    </row>
    <row r="10" spans="1:14" x14ac:dyDescent="0.25">
      <c r="C10" t="s">
        <v>5</v>
      </c>
      <c r="D10" s="79">
        <f>D9-D11</f>
        <v>39950655.687435612</v>
      </c>
      <c r="E10" s="79">
        <f t="shared" ref="E10:M10" si="0">E9-E11</f>
        <v>39642703.602280341</v>
      </c>
      <c r="F10" s="79">
        <f t="shared" si="0"/>
        <v>39314635.237943351</v>
      </c>
      <c r="G10" s="79">
        <f t="shared" si="0"/>
        <v>38953065.986140415</v>
      </c>
      <c r="H10" s="79">
        <f t="shared" si="0"/>
        <v>38789940.589087442</v>
      </c>
      <c r="I10" s="79">
        <f t="shared" si="0"/>
        <v>38443973.310941048</v>
      </c>
      <c r="J10" s="79">
        <f t="shared" si="0"/>
        <v>38081724.214888811</v>
      </c>
      <c r="K10" s="79">
        <f t="shared" si="0"/>
        <v>37450034.657800332</v>
      </c>
      <c r="L10" s="79">
        <f t="shared" si="0"/>
        <v>37120646.435954124</v>
      </c>
      <c r="M10" s="79">
        <f t="shared" si="0"/>
        <v>36818603.476376332</v>
      </c>
    </row>
    <row r="11" spans="1:14" x14ac:dyDescent="0.25">
      <c r="B11" t="s">
        <v>6</v>
      </c>
      <c r="C11" t="s">
        <v>7</v>
      </c>
      <c r="D11" s="80">
        <v>20000</v>
      </c>
      <c r="E11" s="80">
        <v>20000</v>
      </c>
      <c r="F11" s="80">
        <v>20000</v>
      </c>
      <c r="G11" s="80">
        <v>20000</v>
      </c>
      <c r="H11" s="80">
        <v>20000</v>
      </c>
      <c r="I11" s="80">
        <v>20000</v>
      </c>
      <c r="J11" s="80">
        <v>20000</v>
      </c>
      <c r="K11" s="80">
        <v>20000</v>
      </c>
      <c r="L11" s="80">
        <v>20000</v>
      </c>
      <c r="M11" s="80">
        <v>20000</v>
      </c>
      <c r="N11" t="s">
        <v>8</v>
      </c>
    </row>
    <row r="12" spans="1:14" x14ac:dyDescent="0.25">
      <c r="B12" t="s">
        <v>9</v>
      </c>
      <c r="D12" s="81">
        <f>'Sheet 2'!F11</f>
        <v>126615.553359054</v>
      </c>
      <c r="E12" s="81">
        <f>'Sheet 2'!G11</f>
        <v>127863.56073069546</v>
      </c>
      <c r="F12" s="81">
        <f>'Sheet 2'!H11</f>
        <v>129052.56816363249</v>
      </c>
      <c r="G12" s="81">
        <f>'Sheet 2'!I11</f>
        <v>130533.57565877421</v>
      </c>
      <c r="H12" s="81">
        <f>'Sheet 2'!J11</f>
        <v>132279.58321699849</v>
      </c>
      <c r="I12" s="81">
        <f>'Sheet 2'!K11</f>
        <v>133974.59083911829</v>
      </c>
      <c r="J12" s="81">
        <f>'Sheet 2'!L11</f>
        <v>135795.59852593733</v>
      </c>
      <c r="K12" s="81">
        <f>'Sheet 2'!M11</f>
        <v>137775.60627827051</v>
      </c>
      <c r="L12" s="81">
        <f>'Sheet 2'!N11</f>
        <v>139668.61409692149</v>
      </c>
      <c r="M12" s="81">
        <f>'Sheet 2'!O11</f>
        <v>141392.37300367598</v>
      </c>
    </row>
    <row r="13" spans="1:14" x14ac:dyDescent="0.25">
      <c r="B13" t="s">
        <v>10</v>
      </c>
      <c r="D13" s="82">
        <f>+'Bill Impacts (2024 TYSP)'!D36</f>
        <v>0.35</v>
      </c>
      <c r="E13" s="82">
        <f>+'Bill Impacts (2024 TYSP)'!E36</f>
        <v>0.34</v>
      </c>
      <c r="F13" s="82">
        <f>+'Bill Impacts (2024 TYSP)'!F36</f>
        <v>0.33</v>
      </c>
      <c r="G13" s="82">
        <f>+'Bill Impacts (2024 TYSP)'!G36</f>
        <v>0.32</v>
      </c>
      <c r="H13" s="82">
        <f>+'Bill Impacts (2024 TYSP)'!H36</f>
        <v>0.32</v>
      </c>
      <c r="I13" s="82">
        <f>+'Bill Impacts (2024 TYSP)'!I36</f>
        <v>0.31</v>
      </c>
      <c r="J13" s="82">
        <f>+'Bill Impacts (2024 TYSP)'!J36</f>
        <v>0.3</v>
      </c>
      <c r="K13" s="82">
        <f>+'Bill Impacts (2024 TYSP)'!K36</f>
        <v>0.28999999999999998</v>
      </c>
      <c r="L13" s="82">
        <f>+'Bill Impacts (2024 TYSP)'!L36</f>
        <v>0.27999999999999997</v>
      </c>
      <c r="M13" s="82">
        <f>+'Bill Impacts (2024 TYSP)'!M36</f>
        <v>0.27</v>
      </c>
      <c r="N13" t="s">
        <v>11</v>
      </c>
    </row>
    <row r="14" spans="1:14" ht="30" x14ac:dyDescent="0.25">
      <c r="B14" s="10" t="s">
        <v>12</v>
      </c>
      <c r="D14" s="82">
        <f>+'Bill Impacts (2024 TYSP)'!D37</f>
        <v>0</v>
      </c>
      <c r="E14" s="82">
        <f>+'Bill Impacts (2024 TYSP)'!E37</f>
        <v>0</v>
      </c>
      <c r="F14" s="82">
        <f>+'Bill Impacts (2024 TYSP)'!F37</f>
        <v>0</v>
      </c>
      <c r="G14" s="82">
        <f>+'Bill Impacts (2024 TYSP)'!G37</f>
        <v>0</v>
      </c>
      <c r="H14" s="82">
        <f>+'Bill Impacts (2024 TYSP)'!H37</f>
        <v>0</v>
      </c>
      <c r="I14" s="82">
        <f>+'Bill Impacts (2024 TYSP)'!I37</f>
        <v>0</v>
      </c>
      <c r="J14" s="82">
        <f>+'Bill Impacts (2024 TYSP)'!J37</f>
        <v>0</v>
      </c>
      <c r="K14" s="82">
        <f>+'Bill Impacts (2024 TYSP)'!K37</f>
        <v>0</v>
      </c>
      <c r="L14" s="82">
        <f>+'Bill Impacts (2024 TYSP)'!L37</f>
        <v>0</v>
      </c>
      <c r="M14" s="82">
        <f>+'Bill Impacts (2024 TYSP)'!M37</f>
        <v>0</v>
      </c>
      <c r="N14" t="s">
        <v>13</v>
      </c>
    </row>
    <row r="16" spans="1:14" x14ac:dyDescent="0.25">
      <c r="B16" t="s">
        <v>14</v>
      </c>
    </row>
    <row r="17" spans="2:13" x14ac:dyDescent="0.25">
      <c r="B17" t="s">
        <v>3</v>
      </c>
      <c r="D17" s="79">
        <v>60544921.193031222</v>
      </c>
      <c r="E17" s="79">
        <v>60874199.529267453</v>
      </c>
      <c r="F17" s="79">
        <v>61329963.980930388</v>
      </c>
      <c r="G17" s="79">
        <v>61972905.463932469</v>
      </c>
      <c r="H17" s="79">
        <v>62860683.899009511</v>
      </c>
      <c r="I17" s="79">
        <v>63118388.196191542</v>
      </c>
      <c r="J17" s="79">
        <v>63643886.500073314</v>
      </c>
      <c r="K17" s="79">
        <v>63753955.668702736</v>
      </c>
      <c r="L17" s="79">
        <v>63989764.942763507</v>
      </c>
      <c r="M17" s="79">
        <v>64092423.770410903</v>
      </c>
    </row>
    <row r="18" spans="2:13" x14ac:dyDescent="0.25">
      <c r="C18" t="s">
        <v>5</v>
      </c>
      <c r="D18" s="79">
        <f>D17-D19</f>
        <v>39950655.687435597</v>
      </c>
      <c r="E18" s="79">
        <f t="shared" ref="E18:M18" si="1">E17-E19</f>
        <v>39642703.602280349</v>
      </c>
      <c r="F18" s="79">
        <f t="shared" si="1"/>
        <v>39314635.237943351</v>
      </c>
      <c r="G18" s="79">
        <f t="shared" si="1"/>
        <v>38953065.98614043</v>
      </c>
      <c r="H18" s="79">
        <f t="shared" si="1"/>
        <v>38789940.589087442</v>
      </c>
      <c r="I18" s="79">
        <f t="shared" si="1"/>
        <v>38443973.310941055</v>
      </c>
      <c r="J18" s="79">
        <f t="shared" si="1"/>
        <v>38081724.214888819</v>
      </c>
      <c r="K18" s="79">
        <f t="shared" si="1"/>
        <v>37450034.657800332</v>
      </c>
      <c r="L18" s="79">
        <f t="shared" si="1"/>
        <v>37120646.435954124</v>
      </c>
      <c r="M18" s="79">
        <f t="shared" si="1"/>
        <v>36818603.47637634</v>
      </c>
    </row>
    <row r="19" spans="2:13" x14ac:dyDescent="0.25">
      <c r="B19" t="s">
        <v>6</v>
      </c>
      <c r="C19" t="s">
        <v>7</v>
      </c>
      <c r="D19" s="80">
        <v>20594265.505595621</v>
      </c>
      <c r="E19" s="80">
        <v>21231495.926987108</v>
      </c>
      <c r="F19" s="80">
        <v>22015328.742987033</v>
      </c>
      <c r="G19" s="80">
        <v>23019839.477792043</v>
      </c>
      <c r="H19" s="80">
        <v>24070743.309922069</v>
      </c>
      <c r="I19" s="80">
        <v>24674414.88525049</v>
      </c>
      <c r="J19" s="80">
        <v>25562162.285184495</v>
      </c>
      <c r="K19" s="80">
        <v>26303921.010902409</v>
      </c>
      <c r="L19" s="80">
        <v>26869118.50680938</v>
      </c>
      <c r="M19" s="80">
        <v>27273820.294034567</v>
      </c>
    </row>
    <row r="20" spans="2:13" x14ac:dyDescent="0.25">
      <c r="B20" t="s">
        <v>15</v>
      </c>
      <c r="D20" s="81">
        <f>'Sheet 2'!F14</f>
        <v>126500.57282005648</v>
      </c>
      <c r="E20" s="81">
        <f>'Sheet 2'!G14</f>
        <v>127745.58424397673</v>
      </c>
      <c r="F20" s="81">
        <f>'Sheet 2'!H14</f>
        <v>128930.70536295504</v>
      </c>
      <c r="G20" s="81">
        <f>'Sheet 2'!I14</f>
        <v>130406.41957646109</v>
      </c>
      <c r="H20" s="81">
        <f>'Sheet 2'!J14</f>
        <v>132146.82726603028</v>
      </c>
      <c r="I20" s="81">
        <f>'Sheet 2'!K14</f>
        <v>133836.35265258999</v>
      </c>
      <c r="J20" s="81">
        <f>'Sheet 2'!L14</f>
        <v>135652.49298969348</v>
      </c>
      <c r="K20" s="81">
        <f>'Sheet 2'!M14</f>
        <v>137628.38587441575</v>
      </c>
      <c r="L20" s="81">
        <f>'Sheet 2'!N14</f>
        <v>139518.18417482229</v>
      </c>
      <c r="M20" s="81">
        <f>'Sheet 2'!O14</f>
        <v>141239.50292096435</v>
      </c>
    </row>
    <row r="21" spans="2:13" x14ac:dyDescent="0.25">
      <c r="B21" t="s">
        <v>10</v>
      </c>
      <c r="D21" s="82">
        <f>+'Bill Impacts (2024 TYSP)'!D76</f>
        <v>0.51</v>
      </c>
      <c r="E21" s="82">
        <f>+'Bill Impacts (2024 TYSP)'!E76</f>
        <v>0.51</v>
      </c>
      <c r="F21" s="82">
        <f>+'Bill Impacts (2024 TYSP)'!F76</f>
        <v>0.5</v>
      </c>
      <c r="G21" s="82">
        <f>+'Bill Impacts (2024 TYSP)'!G76</f>
        <v>0.5</v>
      </c>
      <c r="H21" s="82">
        <f>+'Bill Impacts (2024 TYSP)'!H76</f>
        <v>0.5</v>
      </c>
      <c r="I21" s="82">
        <f>+'Bill Impacts (2024 TYSP)'!I76</f>
        <v>0.49</v>
      </c>
      <c r="J21" s="82">
        <f>+'Bill Impacts (2024 TYSP)'!J76</f>
        <v>0.48000000000000004</v>
      </c>
      <c r="K21" s="82">
        <f>+'Bill Impacts (2024 TYSP)'!K76</f>
        <v>0.47</v>
      </c>
      <c r="L21" s="82">
        <f>+'Bill Impacts (2024 TYSP)'!L76</f>
        <v>0.46</v>
      </c>
      <c r="M21" s="82">
        <f>+'Bill Impacts (2024 TYSP)'!M76</f>
        <v>0.45</v>
      </c>
    </row>
    <row r="22" spans="2:13" ht="30" x14ac:dyDescent="0.25">
      <c r="B22" s="10" t="s">
        <v>12</v>
      </c>
      <c r="D22" s="82">
        <f>+'Bill Impacts (2024 TYSP)'!D77</f>
        <v>0.16</v>
      </c>
      <c r="E22" s="82">
        <f>+'Bill Impacts (2024 TYSP)'!E77</f>
        <v>0.17</v>
      </c>
      <c r="F22" s="82">
        <f>+'Bill Impacts (2024 TYSP)'!F77</f>
        <v>0.17</v>
      </c>
      <c r="G22" s="82">
        <f>+'Bill Impacts (2024 TYSP)'!G77</f>
        <v>0.17</v>
      </c>
      <c r="H22" s="82">
        <f>+'Bill Impacts (2024 TYSP)'!H77</f>
        <v>0.18000000000000002</v>
      </c>
      <c r="I22" s="82">
        <f>+'Bill Impacts (2024 TYSP)'!I77</f>
        <v>0.18000000000000002</v>
      </c>
      <c r="J22" s="82">
        <f>+'Bill Impacts (2024 TYSP)'!J77</f>
        <v>0.18000000000000002</v>
      </c>
      <c r="K22" s="82">
        <f>+'Bill Impacts (2024 TYSP)'!K77</f>
        <v>0.18000000000000002</v>
      </c>
      <c r="L22" s="82">
        <f>+'Bill Impacts (2024 TYSP)'!L77</f>
        <v>0.18000000000000002</v>
      </c>
      <c r="M22" s="82">
        <f>+'Bill Impacts (2024 TYSP)'!M77</f>
        <v>0.18000000000000002</v>
      </c>
    </row>
    <row r="23" spans="2:13" x14ac:dyDescent="0.25">
      <c r="B23" s="10"/>
    </row>
    <row r="24" spans="2:13" x14ac:dyDescent="0.25">
      <c r="B24" t="s">
        <v>16</v>
      </c>
    </row>
    <row r="25" spans="2:13" x14ac:dyDescent="0.25">
      <c r="B25" t="s">
        <v>3</v>
      </c>
      <c r="D25" s="80">
        <v>54082227.765362605</v>
      </c>
      <c r="E25" s="80">
        <v>53798500.413279034</v>
      </c>
      <c r="F25" s="80">
        <v>53506463.441891938</v>
      </c>
      <c r="G25" s="80">
        <v>52691701.374536708</v>
      </c>
      <c r="H25" s="80">
        <v>52585232.8199884</v>
      </c>
      <c r="I25" s="80">
        <v>52304940.189892031</v>
      </c>
      <c r="J25" s="80">
        <v>52016636.567498267</v>
      </c>
      <c r="K25" s="80">
        <v>51466492.735054016</v>
      </c>
      <c r="L25" s="80">
        <v>51225648.699257463</v>
      </c>
      <c r="M25" s="80">
        <v>51018608.52461835</v>
      </c>
    </row>
    <row r="26" spans="2:13" x14ac:dyDescent="0.25">
      <c r="C26" t="s">
        <v>5</v>
      </c>
      <c r="D26" s="80">
        <f>D25-D27</f>
        <v>39950655.687435612</v>
      </c>
      <c r="E26" s="80">
        <f t="shared" ref="E26:M26" si="2">E25-E27</f>
        <v>39642703.602280349</v>
      </c>
      <c r="F26" s="80">
        <f t="shared" si="2"/>
        <v>39314635.237943344</v>
      </c>
      <c r="G26" s="80">
        <f t="shared" si="2"/>
        <v>38953065.986140423</v>
      </c>
      <c r="H26" s="80">
        <f t="shared" si="2"/>
        <v>38789940.589087442</v>
      </c>
      <c r="I26" s="80">
        <f t="shared" si="2"/>
        <v>38443973.310941041</v>
      </c>
      <c r="J26" s="80">
        <f t="shared" si="2"/>
        <v>38081724.214888811</v>
      </c>
      <c r="K26" s="80">
        <f t="shared" si="2"/>
        <v>37450034.657800332</v>
      </c>
      <c r="L26" s="80">
        <f t="shared" si="2"/>
        <v>37120646.435954116</v>
      </c>
      <c r="M26" s="80">
        <f t="shared" si="2"/>
        <v>36818603.47637634</v>
      </c>
    </row>
    <row r="27" spans="2:13" x14ac:dyDescent="0.25">
      <c r="B27" t="s">
        <v>6</v>
      </c>
      <c r="C27" t="s">
        <v>7</v>
      </c>
      <c r="D27" s="80">
        <v>14131572.077926995</v>
      </c>
      <c r="E27" s="80">
        <v>14155796.810998688</v>
      </c>
      <c r="F27" s="80">
        <v>14191828.203948595</v>
      </c>
      <c r="G27" s="80">
        <v>13738635.388396285</v>
      </c>
      <c r="H27" s="80">
        <v>13795292.230900954</v>
      </c>
      <c r="I27" s="80">
        <v>13860966.878950987</v>
      </c>
      <c r="J27" s="80">
        <v>13934912.352609457</v>
      </c>
      <c r="K27" s="80">
        <v>14016458.077253686</v>
      </c>
      <c r="L27" s="80">
        <v>14105002.263303349</v>
      </c>
      <c r="M27" s="80">
        <v>14200005.048242008</v>
      </c>
    </row>
    <row r="28" spans="2:13" x14ac:dyDescent="0.25">
      <c r="B28" t="s">
        <v>15</v>
      </c>
      <c r="D28" s="81">
        <f>'Sheet 2'!F17</f>
        <v>126543.36824706328</v>
      </c>
      <c r="E28" s="81">
        <f>'Sheet 2'!G17</f>
        <v>127791.55541157773</v>
      </c>
      <c r="F28" s="81">
        <f>'Sheet 2'!H17</f>
        <v>128980.62457168264</v>
      </c>
      <c r="G28" s="81">
        <f>'Sheet 2'!I17</f>
        <v>130461.58646614045</v>
      </c>
      <c r="H28" s="81">
        <f>'Sheet 2'!J17</f>
        <v>132207.44980360172</v>
      </c>
      <c r="I28" s="81">
        <f>'Sheet 2'!K17</f>
        <v>133902.22278759076</v>
      </c>
      <c r="J28" s="81">
        <f>'Sheet 2'!L17</f>
        <v>135722.91277194821</v>
      </c>
      <c r="K28" s="81">
        <f>'Sheet 2'!M17</f>
        <v>137702.52634524266</v>
      </c>
      <c r="L28" s="81">
        <f>'Sheet 2'!N17</f>
        <v>139595.06940668623</v>
      </c>
      <c r="M28" s="81">
        <f>'Sheet 2'!O17</f>
        <v>141318.30177948545</v>
      </c>
    </row>
    <row r="29" spans="2:13" x14ac:dyDescent="0.25">
      <c r="B29" t="s">
        <v>10</v>
      </c>
      <c r="D29" s="82">
        <f>+'Bill Impacts (2024 TYSP)'!D116</f>
        <v>0.46</v>
      </c>
      <c r="E29" s="82">
        <f>+'Bill Impacts (2024 TYSP)'!E116</f>
        <v>0.45</v>
      </c>
      <c r="F29" s="82">
        <f>+'Bill Impacts (2024 TYSP)'!F116</f>
        <v>0.44</v>
      </c>
      <c r="G29" s="82">
        <f>+'Bill Impacts (2024 TYSP)'!G116</f>
        <v>0.43</v>
      </c>
      <c r="H29" s="82">
        <f>+'Bill Impacts (2024 TYSP)'!H116</f>
        <v>0.42000000000000004</v>
      </c>
      <c r="I29" s="82">
        <f>+'Bill Impacts (2024 TYSP)'!I116</f>
        <v>0.41</v>
      </c>
      <c r="J29" s="82">
        <f>+'Bill Impacts (2024 TYSP)'!J116</f>
        <v>0.4</v>
      </c>
      <c r="K29" s="82">
        <f>+'Bill Impacts (2024 TYSP)'!K116</f>
        <v>0.39</v>
      </c>
      <c r="L29" s="82">
        <f>+'Bill Impacts (2024 TYSP)'!L116</f>
        <v>0.38</v>
      </c>
      <c r="M29" s="82">
        <f>+'Bill Impacts (2024 TYSP)'!M116</f>
        <v>0.37</v>
      </c>
    </row>
    <row r="30" spans="2:13" ht="30" x14ac:dyDescent="0.25">
      <c r="B30" s="10" t="s">
        <v>12</v>
      </c>
      <c r="D30" s="82">
        <f>+'Bill Impacts (2024 TYSP)'!D117</f>
        <v>0.11</v>
      </c>
      <c r="E30" s="82">
        <f>+'Bill Impacts (2024 TYSP)'!E117</f>
        <v>0.11</v>
      </c>
      <c r="F30" s="82">
        <f>+'Bill Impacts (2024 TYSP)'!F117</f>
        <v>0.11</v>
      </c>
      <c r="G30" s="82">
        <f>+'Bill Impacts (2024 TYSP)'!G117</f>
        <v>0.1</v>
      </c>
      <c r="H30" s="82">
        <f>+'Bill Impacts (2024 TYSP)'!H117</f>
        <v>0.1</v>
      </c>
      <c r="I30" s="82">
        <f>+'Bill Impacts (2024 TYSP)'!I117</f>
        <v>0.1</v>
      </c>
      <c r="J30" s="82">
        <f>+'Bill Impacts (2024 TYSP)'!J117</f>
        <v>0.1</v>
      </c>
      <c r="K30" s="82">
        <f>+'Bill Impacts (2024 TYSP)'!K117</f>
        <v>0.1</v>
      </c>
      <c r="L30" s="82">
        <f>+'Bill Impacts (2024 TYSP)'!L117</f>
        <v>0.1</v>
      </c>
      <c r="M30" s="82">
        <f>+'Bill Impacts (2024 TYSP)'!M117</f>
        <v>0.1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4986B-2EEF-44C7-8EC9-2DC2CB1D1669}">
  <sheetPr>
    <tabColor theme="2"/>
  </sheetPr>
  <dimension ref="A1:O38"/>
  <sheetViews>
    <sheetView showGridLines="0" showZeros="0" tabSelected="1" zoomScale="90" zoomScaleNormal="90" zoomScaleSheetLayoutView="100" workbookViewId="0">
      <pane xSplit="2" ySplit="8" topLeftCell="C9" activePane="bottomRight" state="frozen"/>
      <selection activeCell="L20" sqref="L20"/>
      <selection pane="topRight" activeCell="L20" sqref="L20"/>
      <selection pane="bottomLeft" activeCell="L20" sqref="L20"/>
      <selection pane="bottomRight" activeCell="F26" sqref="F25:F26"/>
    </sheetView>
  </sheetViews>
  <sheetFormatPr defaultColWidth="9.140625" defaultRowHeight="15" x14ac:dyDescent="0.25"/>
  <cols>
    <col min="1" max="1" width="5.42578125" style="28" customWidth="1"/>
    <col min="2" max="2" width="29.28515625" style="28" customWidth="1"/>
    <col min="3" max="8" width="11.7109375" style="28" customWidth="1"/>
    <col min="9" max="9" width="14.140625" style="28" bestFit="1" customWidth="1"/>
    <col min="10" max="10" width="11.7109375" style="28" customWidth="1"/>
    <col min="11" max="11" width="13.7109375" style="28" customWidth="1"/>
    <col min="12" max="13" width="11.7109375" style="28" customWidth="1"/>
    <col min="14" max="15" width="9.7109375" style="28" customWidth="1"/>
    <col min="16" max="16384" width="9.140625" style="28"/>
  </cols>
  <sheetData>
    <row r="1" spans="1:15" x14ac:dyDescent="0.25">
      <c r="A1" s="84" t="s">
        <v>163</v>
      </c>
    </row>
    <row r="2" spans="1:15" x14ac:dyDescent="0.25">
      <c r="A2" s="84" t="s">
        <v>154</v>
      </c>
    </row>
    <row r="3" spans="1:15" ht="15.75" thickBot="1" x14ac:dyDescent="0.3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</row>
    <row r="4" spans="1:15" x14ac:dyDescent="0.25">
      <c r="A4" s="83" t="s">
        <v>67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</row>
    <row r="5" spans="1:15" ht="15.75" thickBot="1" x14ac:dyDescent="0.3">
      <c r="A5" s="27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</row>
    <row r="6" spans="1:15" x14ac:dyDescent="0.25">
      <c r="A6" s="26" t="s">
        <v>68</v>
      </c>
      <c r="B6" s="26" t="s">
        <v>69</v>
      </c>
      <c r="C6" s="26" t="s">
        <v>70</v>
      </c>
      <c r="D6" s="26" t="s">
        <v>71</v>
      </c>
      <c r="E6" s="26" t="s">
        <v>72</v>
      </c>
      <c r="F6" s="26" t="s">
        <v>73</v>
      </c>
      <c r="G6" s="26" t="s">
        <v>74</v>
      </c>
      <c r="H6" s="26" t="s">
        <v>75</v>
      </c>
      <c r="I6" s="26" t="s">
        <v>76</v>
      </c>
      <c r="J6" s="26" t="s">
        <v>77</v>
      </c>
      <c r="K6" s="26" t="s">
        <v>78</v>
      </c>
      <c r="L6" s="26" t="s">
        <v>79</v>
      </c>
      <c r="M6" s="26" t="s">
        <v>80</v>
      </c>
      <c r="N6" s="26" t="s">
        <v>81</v>
      </c>
      <c r="O6" s="26" t="s">
        <v>82</v>
      </c>
    </row>
    <row r="7" spans="1:15" ht="15.75" thickBot="1" x14ac:dyDescent="0.3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</row>
    <row r="8" spans="1:15" ht="34.5" thickBot="1" x14ac:dyDescent="0.3">
      <c r="A8" s="15" t="s">
        <v>83</v>
      </c>
      <c r="B8" s="15" t="s">
        <v>84</v>
      </c>
      <c r="C8" s="15" t="s">
        <v>85</v>
      </c>
      <c r="D8" s="15" t="s">
        <v>86</v>
      </c>
      <c r="E8" s="15" t="s">
        <v>87</v>
      </c>
      <c r="F8" s="15" t="s">
        <v>88</v>
      </c>
      <c r="G8" s="15" t="s">
        <v>89</v>
      </c>
      <c r="H8" s="15" t="s">
        <v>90</v>
      </c>
      <c r="I8" s="15" t="s">
        <v>91</v>
      </c>
      <c r="J8" s="15" t="s">
        <v>92</v>
      </c>
      <c r="K8" s="15" t="s">
        <v>93</v>
      </c>
      <c r="L8" s="15" t="s">
        <v>94</v>
      </c>
      <c r="M8" s="15" t="s">
        <v>95</v>
      </c>
      <c r="N8" s="15" t="s">
        <v>96</v>
      </c>
      <c r="O8" s="15" t="s">
        <v>97</v>
      </c>
    </row>
    <row r="9" spans="1:15" x14ac:dyDescent="0.25">
      <c r="A9" s="26" t="s">
        <v>98</v>
      </c>
      <c r="B9" s="16" t="s">
        <v>99</v>
      </c>
      <c r="C9" s="17">
        <v>0.54704363</v>
      </c>
      <c r="D9" s="17">
        <v>0.60402632000000001</v>
      </c>
      <c r="E9" s="18">
        <v>58384255.317800313</v>
      </c>
      <c r="F9" s="18">
        <v>4406366.3434258252</v>
      </c>
      <c r="G9" s="18">
        <v>21337553.846932471</v>
      </c>
      <c r="H9" s="18">
        <f t="shared" ref="H9:H22" si="0">E9+F9+G9</f>
        <v>84128175.508158609</v>
      </c>
      <c r="I9" s="18">
        <v>68088767878.051552</v>
      </c>
      <c r="J9" s="17"/>
      <c r="K9" s="18">
        <v>0</v>
      </c>
      <c r="L9" s="19" t="s">
        <v>100</v>
      </c>
      <c r="M9" s="20">
        <f>IF(I9=0,0,H9/I9)</f>
        <v>1.2355661312425858E-3</v>
      </c>
      <c r="N9" s="19" t="s">
        <v>100</v>
      </c>
      <c r="O9" s="19" t="s">
        <v>100</v>
      </c>
    </row>
    <row r="10" spans="1:15" x14ac:dyDescent="0.25">
      <c r="A10" s="26" t="s">
        <v>101</v>
      </c>
      <c r="B10" s="16" t="s">
        <v>102</v>
      </c>
      <c r="C10" s="17">
        <v>6.7011749999999995E-2</v>
      </c>
      <c r="D10" s="17">
        <v>6.6986509999999999E-2</v>
      </c>
      <c r="E10" s="18">
        <v>6474813.0556436414</v>
      </c>
      <c r="F10" s="18">
        <v>539771.05960280634</v>
      </c>
      <c r="G10" s="18">
        <v>2613807.6482166089</v>
      </c>
      <c r="H10" s="18">
        <f t="shared" si="0"/>
        <v>9628391.7634630576</v>
      </c>
      <c r="I10" s="18">
        <v>8340737760.48454</v>
      </c>
      <c r="J10" s="19" t="s">
        <v>100</v>
      </c>
      <c r="K10" s="18">
        <v>0</v>
      </c>
      <c r="L10" s="19" t="s">
        <v>100</v>
      </c>
      <c r="M10" s="20">
        <f>IF(I10=0,0,H10/I10)</f>
        <v>1.154381307739822E-3</v>
      </c>
      <c r="N10" s="19" t="s">
        <v>100</v>
      </c>
      <c r="O10" s="19" t="s">
        <v>100</v>
      </c>
    </row>
    <row r="11" spans="1:15" x14ac:dyDescent="0.25">
      <c r="A11" s="26" t="s">
        <v>103</v>
      </c>
      <c r="B11" s="16" t="s">
        <v>104</v>
      </c>
      <c r="C11" s="17">
        <v>0.22889708</v>
      </c>
      <c r="D11" s="17">
        <v>0.20891280000000001</v>
      </c>
      <c r="E11" s="18">
        <v>20193190.015886318</v>
      </c>
      <c r="F11" s="18">
        <v>1843736.6493426652</v>
      </c>
      <c r="G11" s="18">
        <v>8928179.5857957602</v>
      </c>
      <c r="H11" s="18">
        <f t="shared" si="0"/>
        <v>30965106.251024742</v>
      </c>
      <c r="I11" s="18">
        <v>28492051616.464344</v>
      </c>
      <c r="J11" s="17">
        <v>0.53606132106023485</v>
      </c>
      <c r="K11" s="18">
        <v>72809221.931162462</v>
      </c>
      <c r="L11" s="21">
        <f>IF(K11=0,0,H11/K11)</f>
        <v>0.42529099240067042</v>
      </c>
      <c r="M11" s="19" t="s">
        <v>100</v>
      </c>
      <c r="N11" s="19" t="s">
        <v>100</v>
      </c>
      <c r="O11" s="19" t="s">
        <v>100</v>
      </c>
    </row>
    <row r="12" spans="1:15" x14ac:dyDescent="0.25">
      <c r="A12" s="26" t="s">
        <v>105</v>
      </c>
      <c r="B12" s="16" t="s">
        <v>106</v>
      </c>
      <c r="C12" s="17">
        <v>8.3599999999999999E-5</v>
      </c>
      <c r="D12" s="17">
        <v>3.8170000000000002E-5</v>
      </c>
      <c r="E12" s="18">
        <v>3689.453508384267</v>
      </c>
      <c r="F12" s="18">
        <v>673.38728779347821</v>
      </c>
      <c r="G12" s="18">
        <v>3260.8358890927116</v>
      </c>
      <c r="H12" s="18">
        <f t="shared" si="0"/>
        <v>7623.6766852704568</v>
      </c>
      <c r="I12" s="18">
        <v>10610432.12802266</v>
      </c>
      <c r="J12" s="19" t="s">
        <v>100</v>
      </c>
      <c r="K12" s="18">
        <v>0</v>
      </c>
      <c r="L12" s="19" t="s">
        <v>100</v>
      </c>
      <c r="M12" s="20">
        <f>IF(I12=0,0,H12/I12)</f>
        <v>7.1850765296692875E-4</v>
      </c>
      <c r="N12" s="19" t="s">
        <v>100</v>
      </c>
      <c r="O12" s="19" t="s">
        <v>100</v>
      </c>
    </row>
    <row r="13" spans="1:15" x14ac:dyDescent="0.25">
      <c r="A13" s="26" t="s">
        <v>107</v>
      </c>
      <c r="B13" s="16" t="s">
        <v>108</v>
      </c>
      <c r="C13" s="17">
        <v>8.2296449999999993E-2</v>
      </c>
      <c r="D13" s="17">
        <v>6.7971900000000002E-2</v>
      </c>
      <c r="E13" s="18">
        <v>6570059.3378712228</v>
      </c>
      <c r="F13" s="18">
        <v>662887.35957573669</v>
      </c>
      <c r="G13" s="18">
        <v>3209990.6424033954</v>
      </c>
      <c r="H13" s="18">
        <f t="shared" si="0"/>
        <v>10442937.339850355</v>
      </c>
      <c r="I13" s="18">
        <v>10250934594.334822</v>
      </c>
      <c r="J13" s="17">
        <v>0.61811676566182006</v>
      </c>
      <c r="K13" s="18">
        <v>22717999.149542265</v>
      </c>
      <c r="L13" s="21">
        <f>IF(K13=0,0,H13/K13)</f>
        <v>0.45967680829236957</v>
      </c>
      <c r="M13" s="19" t="s">
        <v>100</v>
      </c>
      <c r="N13" s="19" t="s">
        <v>100</v>
      </c>
      <c r="O13" s="19" t="s">
        <v>100</v>
      </c>
    </row>
    <row r="14" spans="1:15" x14ac:dyDescent="0.25">
      <c r="A14" s="26" t="s">
        <v>109</v>
      </c>
      <c r="B14" s="16" t="s">
        <v>110</v>
      </c>
      <c r="C14" s="17">
        <v>2.8944669999999999E-2</v>
      </c>
      <c r="D14" s="17">
        <v>2.2391029999999999E-2</v>
      </c>
      <c r="E14" s="18">
        <v>2164282.530517091</v>
      </c>
      <c r="F14" s="18">
        <v>233145.60798298151</v>
      </c>
      <c r="G14" s="18">
        <v>1128993.0470567599</v>
      </c>
      <c r="H14" s="18">
        <f t="shared" si="0"/>
        <v>3526421.1855568327</v>
      </c>
      <c r="I14" s="18">
        <v>3630868671.4267969</v>
      </c>
      <c r="J14" s="17">
        <v>0.68554158567782641</v>
      </c>
      <c r="K14" s="18">
        <v>7255274.9599673608</v>
      </c>
      <c r="L14" s="21">
        <f>IF(K14=0,0,H14/K14)</f>
        <v>0.48604928207609888</v>
      </c>
      <c r="M14" s="19" t="s">
        <v>100</v>
      </c>
      <c r="N14" s="19" t="s">
        <v>100</v>
      </c>
      <c r="O14" s="19" t="s">
        <v>100</v>
      </c>
    </row>
    <row r="15" spans="1:15" x14ac:dyDescent="0.25">
      <c r="A15" s="26" t="s">
        <v>111</v>
      </c>
      <c r="B15" s="16" t="s">
        <v>112</v>
      </c>
      <c r="C15" s="17">
        <v>5.6229899999999996E-3</v>
      </c>
      <c r="D15" s="17">
        <v>4.19674E-3</v>
      </c>
      <c r="E15" s="18">
        <v>405650.43533603847</v>
      </c>
      <c r="F15" s="18">
        <v>45292.463940069974</v>
      </c>
      <c r="G15" s="18">
        <v>219325.92818193094</v>
      </c>
      <c r="H15" s="18">
        <f t="shared" si="0"/>
        <v>670268.82745803939</v>
      </c>
      <c r="I15" s="18">
        <v>721350060.24717903</v>
      </c>
      <c r="J15" s="17">
        <v>0.80094456314701024</v>
      </c>
      <c r="K15" s="18">
        <v>1233731.7873528255</v>
      </c>
      <c r="L15" s="21">
        <f>IF(K15=0,0,H15/K15)</f>
        <v>0.54328569169496022</v>
      </c>
      <c r="M15" s="19" t="s">
        <v>100</v>
      </c>
      <c r="N15" s="19" t="s">
        <v>100</v>
      </c>
      <c r="O15" s="19" t="s">
        <v>100</v>
      </c>
    </row>
    <row r="16" spans="1:15" x14ac:dyDescent="0.25">
      <c r="A16" s="26" t="s">
        <v>113</v>
      </c>
      <c r="B16" s="16" t="s">
        <v>114</v>
      </c>
      <c r="C16" s="17">
        <v>5.3114999999999998E-4</v>
      </c>
      <c r="D16" s="17">
        <v>5.1626999999999999E-4</v>
      </c>
      <c r="E16" s="18">
        <v>49901.864363991233</v>
      </c>
      <c r="F16" s="18">
        <v>4278.3451903290188</v>
      </c>
      <c r="G16" s="18">
        <v>20717.619407794184</v>
      </c>
      <c r="H16" s="18">
        <f t="shared" si="0"/>
        <v>74897.828962114436</v>
      </c>
      <c r="I16" s="18">
        <v>68138398</v>
      </c>
      <c r="J16" s="17">
        <v>7.2570158005695953E-2</v>
      </c>
      <c r="K16" s="18">
        <v>1286207.3584785433</v>
      </c>
      <c r="L16" s="19" t="s">
        <v>100</v>
      </c>
      <c r="M16" s="19" t="s">
        <v>100</v>
      </c>
      <c r="N16" s="21">
        <v>5.3159163754227599E-2</v>
      </c>
      <c r="O16" s="21">
        <v>2.5313875609876021E-2</v>
      </c>
    </row>
    <row r="17" spans="1:15" x14ac:dyDescent="0.25">
      <c r="A17" s="26" t="s">
        <v>115</v>
      </c>
      <c r="B17" s="16" t="s">
        <v>116</v>
      </c>
      <c r="C17" s="17">
        <v>1.8652E-4</v>
      </c>
      <c r="D17" s="17">
        <v>1.2488000000000001E-4</v>
      </c>
      <c r="E17" s="18">
        <v>12070.708779854003</v>
      </c>
      <c r="F17" s="18">
        <v>1502.3946999909037</v>
      </c>
      <c r="G17" s="18">
        <v>7275.2525123633086</v>
      </c>
      <c r="H17" s="18">
        <f t="shared" si="0"/>
        <v>20848.355992208217</v>
      </c>
      <c r="I17" s="18">
        <v>23673434.245909162</v>
      </c>
      <c r="J17" s="17">
        <v>0.3243803588016968</v>
      </c>
      <c r="K17" s="18">
        <v>99973.260096559985</v>
      </c>
      <c r="L17" s="19" t="s">
        <v>100</v>
      </c>
      <c r="M17" s="19" t="s">
        <v>100</v>
      </c>
      <c r="N17" s="21">
        <v>5.3918544569090079E-2</v>
      </c>
      <c r="O17" s="21">
        <v>2.5675495679582425E-2</v>
      </c>
    </row>
    <row r="18" spans="1:15" x14ac:dyDescent="0.25">
      <c r="A18" s="26" t="s">
        <v>117</v>
      </c>
      <c r="B18" s="16" t="s">
        <v>118</v>
      </c>
      <c r="C18" s="17">
        <v>2.0701589999999999E-2</v>
      </c>
      <c r="D18" s="17">
        <v>1.5622799999999999E-2</v>
      </c>
      <c r="E18" s="18">
        <v>1510075.8257999928</v>
      </c>
      <c r="F18" s="18">
        <v>166748.65482192094</v>
      </c>
      <c r="G18" s="18">
        <v>807469.94776654046</v>
      </c>
      <c r="H18" s="18">
        <f t="shared" si="0"/>
        <v>2484294.428388454</v>
      </c>
      <c r="I18" s="18">
        <v>2597451263.4539084</v>
      </c>
      <c r="J18" s="17">
        <v>0.72166956636600499</v>
      </c>
      <c r="K18" s="18">
        <v>4930445.4303200012</v>
      </c>
      <c r="L18" s="21">
        <f>IF(K18=0,0,H18/K18)</f>
        <v>0.5038681521777264</v>
      </c>
      <c r="M18" s="19" t="s">
        <v>100</v>
      </c>
      <c r="N18" s="19" t="s">
        <v>100</v>
      </c>
      <c r="O18" s="19" t="s">
        <v>100</v>
      </c>
    </row>
    <row r="19" spans="1:15" x14ac:dyDescent="0.25">
      <c r="A19" s="26" t="s">
        <v>119</v>
      </c>
      <c r="B19" s="16" t="s">
        <v>120</v>
      </c>
      <c r="C19" s="17">
        <v>1.1900010000000001E-2</v>
      </c>
      <c r="D19" s="17">
        <v>8.1862399999999991E-3</v>
      </c>
      <c r="E19" s="18">
        <v>791269.37093203084</v>
      </c>
      <c r="F19" s="18">
        <v>95853.055725063037</v>
      </c>
      <c r="G19" s="18">
        <v>464162.43646605458</v>
      </c>
      <c r="H19" s="18">
        <f t="shared" si="0"/>
        <v>1351284.8631231484</v>
      </c>
      <c r="I19" s="18">
        <v>1526601708.8898263</v>
      </c>
      <c r="J19" s="17">
        <v>0.77336131118875162</v>
      </c>
      <c r="K19" s="18">
        <v>2704085.6419915939</v>
      </c>
      <c r="L19" s="21">
        <f>IF(K19=0,0,H19/K19)</f>
        <v>0.49971969901364138</v>
      </c>
      <c r="M19" s="19" t="s">
        <v>100</v>
      </c>
      <c r="N19" s="19" t="s">
        <v>100</v>
      </c>
      <c r="O19" s="19" t="s">
        <v>100</v>
      </c>
    </row>
    <row r="20" spans="1:15" x14ac:dyDescent="0.25">
      <c r="A20" s="26" t="s">
        <v>121</v>
      </c>
      <c r="B20" s="16" t="s">
        <v>122</v>
      </c>
      <c r="C20" s="17">
        <v>6.0484000000000004E-4</v>
      </c>
      <c r="D20" s="17">
        <v>5.2912E-4</v>
      </c>
      <c r="E20" s="18">
        <v>51143.925605351935</v>
      </c>
      <c r="F20" s="18">
        <v>4871.9086979546337</v>
      </c>
      <c r="G20" s="18">
        <v>23591.913626301866</v>
      </c>
      <c r="H20" s="18">
        <f t="shared" si="0"/>
        <v>79607.747929608435</v>
      </c>
      <c r="I20" s="18">
        <v>76767398</v>
      </c>
      <c r="J20" s="17">
        <v>0.57196238784688891</v>
      </c>
      <c r="K20" s="18">
        <v>183859.67576286354</v>
      </c>
      <c r="L20" s="21">
        <f>IF(K20=0,0,H20/K20)</f>
        <v>0.43298100901844305</v>
      </c>
      <c r="M20" s="19" t="s">
        <v>100</v>
      </c>
      <c r="N20" s="19" t="s">
        <v>100</v>
      </c>
      <c r="O20" s="19" t="s">
        <v>100</v>
      </c>
    </row>
    <row r="21" spans="1:15" x14ac:dyDescent="0.25">
      <c r="A21" s="26" t="s">
        <v>123</v>
      </c>
      <c r="B21" s="16" t="s">
        <v>124</v>
      </c>
      <c r="C21" s="17">
        <v>5.5002699999999998E-3</v>
      </c>
      <c r="D21" s="17">
        <v>3.5420000000000003E-5</v>
      </c>
      <c r="E21" s="18">
        <v>3423.6427368868417</v>
      </c>
      <c r="F21" s="18">
        <v>44303.970064974092</v>
      </c>
      <c r="G21" s="18">
        <v>214539.20832176995</v>
      </c>
      <c r="H21" s="18">
        <f t="shared" si="0"/>
        <v>262266.82112363086</v>
      </c>
      <c r="I21" s="18">
        <v>684600805</v>
      </c>
      <c r="J21" s="19" t="s">
        <v>100</v>
      </c>
      <c r="K21" s="18">
        <v>0</v>
      </c>
      <c r="L21" s="19" t="s">
        <v>100</v>
      </c>
      <c r="M21" s="20">
        <f>IF(I21=0,0,H21/I21)</f>
        <v>3.8309452634025291E-4</v>
      </c>
      <c r="N21" s="19" t="s">
        <v>100</v>
      </c>
      <c r="O21" s="19" t="s">
        <v>100</v>
      </c>
    </row>
    <row r="22" spans="1:15" ht="15.75" thickBot="1" x14ac:dyDescent="0.3">
      <c r="A22" s="26" t="s">
        <v>125</v>
      </c>
      <c r="B22" s="16" t="s">
        <v>126</v>
      </c>
      <c r="C22" s="17">
        <v>6.7546999999999996E-4</v>
      </c>
      <c r="D22" s="17">
        <v>4.618E-4</v>
      </c>
      <c r="E22" s="18">
        <v>44636.877919094957</v>
      </c>
      <c r="F22" s="18">
        <v>5440.8242976777592</v>
      </c>
      <c r="G22" s="18">
        <v>26346.851890017391</v>
      </c>
      <c r="H22" s="18">
        <f t="shared" si="0"/>
        <v>76424.554106790107</v>
      </c>
      <c r="I22" s="18">
        <v>84073068.273093656</v>
      </c>
      <c r="J22" s="19" t="s">
        <v>100</v>
      </c>
      <c r="K22" s="18">
        <v>0</v>
      </c>
      <c r="L22" s="19" t="s">
        <v>100</v>
      </c>
      <c r="M22" s="20">
        <f>IF(I22=0,0,H22/I22)</f>
        <v>9.0902539513059094E-4</v>
      </c>
      <c r="N22" s="19" t="s">
        <v>100</v>
      </c>
      <c r="O22" s="19" t="s">
        <v>100</v>
      </c>
    </row>
    <row r="23" spans="1:15" x14ac:dyDescent="0.25">
      <c r="A23" s="26" t="s">
        <v>127</v>
      </c>
      <c r="B23" s="22" t="s">
        <v>37</v>
      </c>
      <c r="C23" s="23" t="s">
        <v>100</v>
      </c>
      <c r="D23" s="23" t="s">
        <v>100</v>
      </c>
      <c r="E23" s="24">
        <f>SUBTOTAL(9,E9:E22)</f>
        <v>96658462.362700194</v>
      </c>
      <c r="F23" s="24">
        <f>SUBTOTAL(9,F9:F22)</f>
        <v>8054872.0246557901</v>
      </c>
      <c r="G23" s="24">
        <f>SUBTOTAL(9,G9:G22)</f>
        <v>39005214.764466867</v>
      </c>
      <c r="H23" s="24">
        <f>SUBTOTAL(9,H9:H22)</f>
        <v>143718549.15182287</v>
      </c>
      <c r="I23" s="24">
        <f>SUBTOTAL(9,I9:I22)</f>
        <v>124596627088.99998</v>
      </c>
      <c r="J23" s="23" t="s">
        <v>100</v>
      </c>
      <c r="K23" s="24">
        <f>SUBTOTAL(9,K9:K22)</f>
        <v>113220799.19467448</v>
      </c>
      <c r="L23" s="23" t="s">
        <v>100</v>
      </c>
      <c r="M23" s="23" t="s">
        <v>100</v>
      </c>
      <c r="N23" s="23" t="s">
        <v>100</v>
      </c>
      <c r="O23" s="23" t="s">
        <v>100</v>
      </c>
    </row>
    <row r="24" spans="1:15" x14ac:dyDescent="0.25">
      <c r="A24" s="26" t="s">
        <v>128</v>
      </c>
      <c r="B24" s="25" t="s">
        <v>100</v>
      </c>
    </row>
    <row r="25" spans="1:15" x14ac:dyDescent="0.25">
      <c r="A25" s="26" t="s">
        <v>129</v>
      </c>
      <c r="B25" s="25" t="s">
        <v>130</v>
      </c>
    </row>
    <row r="26" spans="1:15" x14ac:dyDescent="0.25">
      <c r="A26" s="26" t="s">
        <v>131</v>
      </c>
      <c r="B26" s="25" t="s">
        <v>132</v>
      </c>
    </row>
    <row r="27" spans="1:15" x14ac:dyDescent="0.25">
      <c r="A27" s="26" t="s">
        <v>133</v>
      </c>
      <c r="B27" s="25" t="s">
        <v>134</v>
      </c>
    </row>
    <row r="28" spans="1:15" x14ac:dyDescent="0.25">
      <c r="A28" s="26" t="s">
        <v>135</v>
      </c>
      <c r="B28" s="25" t="s">
        <v>136</v>
      </c>
    </row>
    <row r="29" spans="1:15" x14ac:dyDescent="0.25">
      <c r="A29" s="26" t="s">
        <v>137</v>
      </c>
      <c r="B29" s="25" t="s">
        <v>138</v>
      </c>
    </row>
    <row r="30" spans="1:15" x14ac:dyDescent="0.25">
      <c r="A30" s="26" t="s">
        <v>139</v>
      </c>
      <c r="B30" s="25" t="s">
        <v>140</v>
      </c>
    </row>
    <row r="31" spans="1:15" x14ac:dyDescent="0.25">
      <c r="A31" s="26" t="s">
        <v>141</v>
      </c>
      <c r="B31" s="25" t="s">
        <v>142</v>
      </c>
    </row>
    <row r="32" spans="1:15" x14ac:dyDescent="0.25">
      <c r="A32" s="26" t="s">
        <v>143</v>
      </c>
      <c r="B32" s="25" t="s">
        <v>144</v>
      </c>
    </row>
    <row r="33" spans="1:2" x14ac:dyDescent="0.25">
      <c r="A33" s="26" t="s">
        <v>145</v>
      </c>
      <c r="B33" s="25" t="s">
        <v>146</v>
      </c>
    </row>
    <row r="34" spans="1:2" x14ac:dyDescent="0.25">
      <c r="A34" s="26" t="s">
        <v>147</v>
      </c>
      <c r="B34" s="25" t="s">
        <v>148</v>
      </c>
    </row>
    <row r="35" spans="1:2" x14ac:dyDescent="0.25">
      <c r="A35" s="26" t="s">
        <v>149</v>
      </c>
      <c r="B35" s="25" t="s">
        <v>150</v>
      </c>
    </row>
    <row r="36" spans="1:2" x14ac:dyDescent="0.25">
      <c r="A36" s="26">
        <v>28</v>
      </c>
      <c r="B36" s="25" t="s">
        <v>151</v>
      </c>
    </row>
    <row r="37" spans="1:2" x14ac:dyDescent="0.25">
      <c r="A37" s="26">
        <v>29</v>
      </c>
      <c r="B37" s="25" t="s">
        <v>152</v>
      </c>
    </row>
    <row r="38" spans="1:2" x14ac:dyDescent="0.25">
      <c r="B38" s="25"/>
    </row>
  </sheetData>
  <mergeCells count="1">
    <mergeCell ref="A4:O4"/>
  </mergeCells>
  <printOptions horizontalCentered="1"/>
  <pageMargins left="0.1" right="0.1" top="0.75" bottom="0.75" header="0.3" footer="0.3"/>
  <pageSetup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51DCC-4418-493D-BD3D-DAC22D66911B}">
  <dimension ref="A1:N30"/>
  <sheetViews>
    <sheetView workbookViewId="0"/>
  </sheetViews>
  <sheetFormatPr defaultRowHeight="15" x14ac:dyDescent="0.25"/>
  <cols>
    <col min="1" max="1" width="9.140625" style="74"/>
    <col min="2" max="2" width="23.85546875" style="74" bestFit="1" customWidth="1"/>
    <col min="3" max="3" width="15" style="74" customWidth="1"/>
    <col min="4" max="13" width="13.28515625" style="74" bestFit="1" customWidth="1"/>
    <col min="14" max="16384" width="9.140625" style="74"/>
  </cols>
  <sheetData>
    <row r="1" spans="1:14" x14ac:dyDescent="0.25">
      <c r="A1" s="84" t="s">
        <v>153</v>
      </c>
    </row>
    <row r="2" spans="1:14" x14ac:dyDescent="0.25">
      <c r="A2" s="84" t="s">
        <v>154</v>
      </c>
    </row>
    <row r="5" spans="1:14" x14ac:dyDescent="0.25">
      <c r="B5" s="74" t="s">
        <v>1</v>
      </c>
    </row>
    <row r="7" spans="1:14" x14ac:dyDescent="0.25">
      <c r="D7" s="74">
        <v>2025</v>
      </c>
      <c r="E7" s="74">
        <v>2026</v>
      </c>
      <c r="F7" s="74">
        <v>2027</v>
      </c>
      <c r="G7" s="74">
        <v>2028</v>
      </c>
      <c r="H7" s="74">
        <v>2029</v>
      </c>
      <c r="I7" s="74">
        <v>2030</v>
      </c>
      <c r="J7" s="74">
        <v>2032</v>
      </c>
      <c r="K7" s="74">
        <v>2032</v>
      </c>
      <c r="L7" s="74">
        <v>2033</v>
      </c>
      <c r="M7" s="74">
        <v>2034</v>
      </c>
    </row>
    <row r="8" spans="1:14" x14ac:dyDescent="0.25">
      <c r="B8" s="74" t="s">
        <v>2</v>
      </c>
    </row>
    <row r="9" spans="1:14" x14ac:dyDescent="0.25">
      <c r="B9" s="74" t="s">
        <v>3</v>
      </c>
      <c r="D9" s="75">
        <v>41546247</v>
      </c>
      <c r="E9" s="75">
        <v>41269416</v>
      </c>
      <c r="F9" s="75">
        <v>40971599</v>
      </c>
      <c r="G9" s="75">
        <v>40639826</v>
      </c>
      <c r="H9" s="75">
        <v>40506125</v>
      </c>
      <c r="I9" s="75">
        <v>40178982</v>
      </c>
      <c r="J9" s="75">
        <v>39835398</v>
      </c>
      <c r="K9" s="75">
        <v>39222729</v>
      </c>
      <c r="L9" s="75">
        <v>38860027</v>
      </c>
      <c r="M9" s="75">
        <v>38527144</v>
      </c>
      <c r="N9" s="74" t="s">
        <v>4</v>
      </c>
    </row>
    <row r="10" spans="1:14" x14ac:dyDescent="0.25">
      <c r="C10" s="74" t="s">
        <v>5</v>
      </c>
      <c r="D10" s="75">
        <f>D9-D11</f>
        <v>39967132</v>
      </c>
      <c r="E10" s="75">
        <f t="shared" ref="E10:M10" si="0">E9-E11</f>
        <v>39674710</v>
      </c>
      <c r="F10" s="75">
        <f t="shared" si="0"/>
        <v>39361146</v>
      </c>
      <c r="G10" s="75">
        <f t="shared" si="0"/>
        <v>39013468</v>
      </c>
      <c r="H10" s="75">
        <f t="shared" si="0"/>
        <v>38863704</v>
      </c>
      <c r="I10" s="75">
        <f t="shared" si="0"/>
        <v>38520336</v>
      </c>
      <c r="J10" s="75">
        <f t="shared" si="0"/>
        <v>38160366</v>
      </c>
      <c r="K10" s="75">
        <f t="shared" si="0"/>
        <v>37531147</v>
      </c>
      <c r="L10" s="75">
        <f t="shared" si="0"/>
        <v>37151729</v>
      </c>
      <c r="M10" s="75">
        <f t="shared" si="0"/>
        <v>36801963</v>
      </c>
    </row>
    <row r="11" spans="1:14" x14ac:dyDescent="0.25">
      <c r="B11" s="74" t="s">
        <v>6</v>
      </c>
      <c r="C11" s="74" t="s">
        <v>7</v>
      </c>
      <c r="D11" s="75">
        <v>1579115</v>
      </c>
      <c r="E11" s="75">
        <v>1594706</v>
      </c>
      <c r="F11" s="75">
        <v>1610453</v>
      </c>
      <c r="G11" s="75">
        <v>1626358</v>
      </c>
      <c r="H11" s="75">
        <v>1642421</v>
      </c>
      <c r="I11" s="75">
        <v>1658646</v>
      </c>
      <c r="J11" s="75">
        <v>1675032</v>
      </c>
      <c r="K11" s="75">
        <v>1691582</v>
      </c>
      <c r="L11" s="75">
        <v>1708298</v>
      </c>
      <c r="M11" s="75">
        <v>1725181</v>
      </c>
      <c r="N11" s="74" t="s">
        <v>8</v>
      </c>
    </row>
    <row r="12" spans="1:14" x14ac:dyDescent="0.25">
      <c r="B12" s="74" t="s">
        <v>9</v>
      </c>
      <c r="D12" s="76">
        <f>'Sheet 2'!F11</f>
        <v>126615.553359054</v>
      </c>
      <c r="E12" s="76">
        <f>'Sheet 2'!G11</f>
        <v>127863.56073069546</v>
      </c>
      <c r="F12" s="76">
        <f>'Sheet 2'!H11</f>
        <v>129052.56816363249</v>
      </c>
      <c r="G12" s="76">
        <f>'Sheet 2'!I11</f>
        <v>130533.57565877421</v>
      </c>
      <c r="H12" s="76">
        <f>'Sheet 2'!J11</f>
        <v>132279.58321699849</v>
      </c>
      <c r="I12" s="76">
        <f>'Sheet 2'!K11</f>
        <v>133974.59083911829</v>
      </c>
      <c r="J12" s="76">
        <f>'Sheet 2'!L11</f>
        <v>135795.59852593733</v>
      </c>
      <c r="K12" s="76">
        <f>'Sheet 2'!M11</f>
        <v>137775.60627827051</v>
      </c>
      <c r="L12" s="76">
        <f>'Sheet 2'!N11</f>
        <v>139668.61409692149</v>
      </c>
      <c r="M12" s="76">
        <f>'Sheet 2'!O11</f>
        <v>141392.37300367598</v>
      </c>
    </row>
    <row r="13" spans="1:14" x14ac:dyDescent="0.25">
      <c r="B13" s="74" t="s">
        <v>10</v>
      </c>
      <c r="D13" s="77">
        <f>+'Bill Impacts (2023 TYSP)'!D36</f>
        <v>0.35</v>
      </c>
      <c r="E13" s="77">
        <f>+'Bill Impacts (2023 TYSP)'!E36</f>
        <v>0.34</v>
      </c>
      <c r="F13" s="77">
        <f>+'Bill Impacts (2023 TYSP)'!F36</f>
        <v>0.33</v>
      </c>
      <c r="G13" s="77">
        <f>+'Bill Impacts (2023 TYSP)'!G36</f>
        <v>0.32</v>
      </c>
      <c r="H13" s="77">
        <f>+'Bill Impacts (2023 TYSP)'!H36</f>
        <v>0.32</v>
      </c>
      <c r="I13" s="77">
        <f>+'Bill Impacts (2023 TYSP)'!I36</f>
        <v>0.31</v>
      </c>
      <c r="J13" s="77">
        <f>+'Bill Impacts (2023 TYSP)'!J36</f>
        <v>0.3</v>
      </c>
      <c r="K13" s="77">
        <f>+'Bill Impacts (2023 TYSP)'!K36</f>
        <v>0.28999999999999998</v>
      </c>
      <c r="L13" s="77">
        <f>+'Bill Impacts (2023 TYSP)'!L36</f>
        <v>0.27999999999999997</v>
      </c>
      <c r="M13" s="77">
        <f>+'Bill Impacts (2023 TYSP)'!M36</f>
        <v>0.27</v>
      </c>
      <c r="N13" s="74" t="s">
        <v>11</v>
      </c>
    </row>
    <row r="14" spans="1:14" ht="30" x14ac:dyDescent="0.25">
      <c r="B14" s="78" t="s">
        <v>12</v>
      </c>
      <c r="D14" s="77">
        <f>+'Bill Impacts (2023 TYSP)'!D37</f>
        <v>0</v>
      </c>
      <c r="E14" s="77">
        <f>+'Bill Impacts (2023 TYSP)'!E37</f>
        <v>0</v>
      </c>
      <c r="F14" s="77">
        <f>+'Bill Impacts (2023 TYSP)'!F37</f>
        <v>0</v>
      </c>
      <c r="G14" s="77">
        <f>+'Bill Impacts (2023 TYSP)'!G37</f>
        <v>0</v>
      </c>
      <c r="H14" s="77">
        <f>+'Bill Impacts (2023 TYSP)'!H37</f>
        <v>0</v>
      </c>
      <c r="I14" s="77">
        <f>+'Bill Impacts (2023 TYSP)'!I37</f>
        <v>0</v>
      </c>
      <c r="J14" s="77">
        <f>+'Bill Impacts (2023 TYSP)'!J37</f>
        <v>0</v>
      </c>
      <c r="K14" s="77">
        <f>+'Bill Impacts (2023 TYSP)'!K37</f>
        <v>0</v>
      </c>
      <c r="L14" s="77">
        <f>+'Bill Impacts (2023 TYSP)'!L37</f>
        <v>0</v>
      </c>
      <c r="M14" s="77">
        <f>+'Bill Impacts (2023 TYSP)'!M37</f>
        <v>0</v>
      </c>
      <c r="N14" s="74" t="s">
        <v>13</v>
      </c>
    </row>
    <row r="16" spans="1:14" x14ac:dyDescent="0.25">
      <c r="B16" s="74" t="s">
        <v>14</v>
      </c>
    </row>
    <row r="17" spans="2:13" x14ac:dyDescent="0.25">
      <c r="B17" s="74" t="s">
        <v>3</v>
      </c>
      <c r="D17" s="75">
        <v>64688893</v>
      </c>
      <c r="E17" s="75">
        <v>65804215</v>
      </c>
      <c r="F17" s="75">
        <v>67156762</v>
      </c>
      <c r="G17" s="75">
        <v>68800669</v>
      </c>
      <c r="H17" s="75">
        <v>70625453</v>
      </c>
      <c r="I17" s="75">
        <v>71750088</v>
      </c>
      <c r="J17" s="75">
        <v>72963248</v>
      </c>
      <c r="K17" s="75">
        <v>73521148</v>
      </c>
      <c r="L17" s="75">
        <v>73878694</v>
      </c>
      <c r="M17" s="75">
        <v>73862692</v>
      </c>
    </row>
    <row r="18" spans="2:13" x14ac:dyDescent="0.25">
      <c r="C18" s="74" t="s">
        <v>5</v>
      </c>
      <c r="D18" s="75">
        <f>D17-D19</f>
        <v>39967131</v>
      </c>
      <c r="E18" s="75">
        <f t="shared" ref="E18:M18" si="1">E17-E19</f>
        <v>39674710</v>
      </c>
      <c r="F18" s="75">
        <f t="shared" si="1"/>
        <v>39361145</v>
      </c>
      <c r="G18" s="75">
        <f t="shared" si="1"/>
        <v>39013468</v>
      </c>
      <c r="H18" s="75">
        <f t="shared" si="1"/>
        <v>38863703</v>
      </c>
      <c r="I18" s="75">
        <f t="shared" si="1"/>
        <v>38520336</v>
      </c>
      <c r="J18" s="75">
        <f t="shared" si="1"/>
        <v>38160367</v>
      </c>
      <c r="K18" s="75">
        <f t="shared" si="1"/>
        <v>37531147</v>
      </c>
      <c r="L18" s="75">
        <f t="shared" si="1"/>
        <v>37151729</v>
      </c>
      <c r="M18" s="75">
        <f t="shared" si="1"/>
        <v>36801963</v>
      </c>
    </row>
    <row r="19" spans="2:13" x14ac:dyDescent="0.25">
      <c r="B19" s="74" t="s">
        <v>6</v>
      </c>
      <c r="C19" s="74" t="s">
        <v>7</v>
      </c>
      <c r="D19" s="75">
        <v>24721762</v>
      </c>
      <c r="E19" s="75">
        <v>26129505</v>
      </c>
      <c r="F19" s="75">
        <v>27795617</v>
      </c>
      <c r="G19" s="75">
        <v>29787201</v>
      </c>
      <c r="H19" s="75">
        <v>31761750</v>
      </c>
      <c r="I19" s="75">
        <v>33229752</v>
      </c>
      <c r="J19" s="75">
        <v>34802881</v>
      </c>
      <c r="K19" s="75">
        <v>35990001</v>
      </c>
      <c r="L19" s="75">
        <v>36726965</v>
      </c>
      <c r="M19" s="75">
        <v>37060729</v>
      </c>
    </row>
    <row r="20" spans="2:13" x14ac:dyDescent="0.25">
      <c r="B20" s="74" t="s">
        <v>15</v>
      </c>
      <c r="D20" s="76">
        <f>'Sheet 2'!F14</f>
        <v>126500.57282005648</v>
      </c>
      <c r="E20" s="76">
        <f>'Sheet 2'!G14</f>
        <v>127745.58424397673</v>
      </c>
      <c r="F20" s="76">
        <f>'Sheet 2'!H14</f>
        <v>128930.70536295504</v>
      </c>
      <c r="G20" s="76">
        <f>'Sheet 2'!I14</f>
        <v>130406.41957646109</v>
      </c>
      <c r="H20" s="76">
        <f>'Sheet 2'!J14</f>
        <v>132146.82726603028</v>
      </c>
      <c r="I20" s="76">
        <f>'Sheet 2'!K14</f>
        <v>133836.35265258999</v>
      </c>
      <c r="J20" s="76">
        <f>'Sheet 2'!L14</f>
        <v>135652.49298969348</v>
      </c>
      <c r="K20" s="76">
        <f>'Sheet 2'!M14</f>
        <v>137628.38587441575</v>
      </c>
      <c r="L20" s="76">
        <f>'Sheet 2'!N14</f>
        <v>139518.18417482229</v>
      </c>
      <c r="M20" s="76">
        <f>'Sheet 2'!O14</f>
        <v>141239.50292096435</v>
      </c>
    </row>
    <row r="21" spans="2:13" x14ac:dyDescent="0.25">
      <c r="B21" s="74" t="s">
        <v>10</v>
      </c>
      <c r="D21" s="77">
        <f>+'Bill Impacts (2023 TYSP)'!D76</f>
        <v>0.51</v>
      </c>
      <c r="E21" s="77">
        <f>+'Bill Impacts (2023 TYSP)'!E76</f>
        <v>0.51</v>
      </c>
      <c r="F21" s="77">
        <f>+'Bill Impacts (2023 TYSP)'!F76</f>
        <v>0.5</v>
      </c>
      <c r="G21" s="77">
        <f>+'Bill Impacts (2023 TYSP)'!G76</f>
        <v>0.5</v>
      </c>
      <c r="H21" s="77">
        <f>+'Bill Impacts (2023 TYSP)'!H76</f>
        <v>0.49</v>
      </c>
      <c r="I21" s="77">
        <f>+'Bill Impacts (2023 TYSP)'!I76</f>
        <v>0.49</v>
      </c>
      <c r="J21" s="77">
        <f>+'Bill Impacts (2023 TYSP)'!J76</f>
        <v>0.48000000000000004</v>
      </c>
      <c r="K21" s="77">
        <f>+'Bill Impacts (2023 TYSP)'!K76</f>
        <v>0.47</v>
      </c>
      <c r="L21" s="77">
        <f>+'Bill Impacts (2023 TYSP)'!L76</f>
        <v>0.46</v>
      </c>
      <c r="M21" s="77">
        <f>+'Bill Impacts (2023 TYSP)'!M76</f>
        <v>0.44</v>
      </c>
    </row>
    <row r="22" spans="2:13" ht="30" x14ac:dyDescent="0.25">
      <c r="B22" s="78" t="s">
        <v>12</v>
      </c>
      <c r="D22" s="77">
        <f>+'Bill Impacts (2023 TYSP)'!D77</f>
        <v>0.16</v>
      </c>
      <c r="E22" s="77">
        <f>+'Bill Impacts (2023 TYSP)'!E77</f>
        <v>0.17</v>
      </c>
      <c r="F22" s="77">
        <f>+'Bill Impacts (2023 TYSP)'!F77</f>
        <v>0.17</v>
      </c>
      <c r="G22" s="77">
        <f>+'Bill Impacts (2023 TYSP)'!G77</f>
        <v>0.17</v>
      </c>
      <c r="H22" s="77">
        <f>+'Bill Impacts (2023 TYSP)'!H77</f>
        <v>0.18000000000000002</v>
      </c>
      <c r="I22" s="77">
        <f>+'Bill Impacts (2023 TYSP)'!I77</f>
        <v>0.18000000000000002</v>
      </c>
      <c r="J22" s="77">
        <f>+'Bill Impacts (2023 TYSP)'!J77</f>
        <v>0.18000000000000002</v>
      </c>
      <c r="K22" s="77">
        <f>+'Bill Impacts (2023 TYSP)'!K77</f>
        <v>0.18000000000000002</v>
      </c>
      <c r="L22" s="77">
        <f>+'Bill Impacts (2023 TYSP)'!L77</f>
        <v>0.18000000000000002</v>
      </c>
      <c r="M22" s="77">
        <f>+'Bill Impacts (2023 TYSP)'!M77</f>
        <v>0.18000000000000002</v>
      </c>
    </row>
    <row r="23" spans="2:13" x14ac:dyDescent="0.25">
      <c r="B23" s="78"/>
    </row>
    <row r="24" spans="2:13" x14ac:dyDescent="0.25">
      <c r="B24" s="74" t="s">
        <v>16</v>
      </c>
    </row>
    <row r="25" spans="2:13" x14ac:dyDescent="0.25">
      <c r="B25" s="74" t="s">
        <v>3</v>
      </c>
      <c r="D25" s="75">
        <v>51504222</v>
      </c>
      <c r="E25" s="75">
        <v>51210079</v>
      </c>
      <c r="F25" s="75">
        <v>50906350</v>
      </c>
      <c r="G25" s="75">
        <v>50579027</v>
      </c>
      <c r="H25" s="75">
        <v>50459207</v>
      </c>
      <c r="I25" s="75">
        <v>50154537</v>
      </c>
      <c r="J25" s="75">
        <v>49841117</v>
      </c>
      <c r="K25" s="75">
        <v>49265926</v>
      </c>
      <c r="L25" s="75">
        <v>48947258</v>
      </c>
      <c r="M25" s="75">
        <v>48664419</v>
      </c>
    </row>
    <row r="26" spans="2:13" x14ac:dyDescent="0.25">
      <c r="C26" s="74" t="s">
        <v>5</v>
      </c>
      <c r="D26" s="75">
        <f>D25-D27</f>
        <v>39967132</v>
      </c>
      <c r="E26" s="75">
        <f t="shared" ref="E26:M26" si="2">E25-E27</f>
        <v>39674709</v>
      </c>
      <c r="F26" s="75">
        <f t="shared" si="2"/>
        <v>39361145</v>
      </c>
      <c r="G26" s="75">
        <f t="shared" si="2"/>
        <v>39013468</v>
      </c>
      <c r="H26" s="75">
        <f t="shared" si="2"/>
        <v>38863704</v>
      </c>
      <c r="I26" s="75">
        <f t="shared" si="2"/>
        <v>38520336</v>
      </c>
      <c r="J26" s="75">
        <f t="shared" si="2"/>
        <v>38160366</v>
      </c>
      <c r="K26" s="75">
        <f t="shared" si="2"/>
        <v>37531147</v>
      </c>
      <c r="L26" s="75">
        <f t="shared" si="2"/>
        <v>37151729</v>
      </c>
      <c r="M26" s="75">
        <f t="shared" si="2"/>
        <v>36801962</v>
      </c>
    </row>
    <row r="27" spans="2:13" x14ac:dyDescent="0.25">
      <c r="B27" s="74" t="s">
        <v>6</v>
      </c>
      <c r="C27" s="74" t="s">
        <v>7</v>
      </c>
      <c r="D27" s="75">
        <v>11537090</v>
      </c>
      <c r="E27" s="75">
        <v>11535370</v>
      </c>
      <c r="F27" s="75">
        <v>11545205</v>
      </c>
      <c r="G27" s="75">
        <v>11565559</v>
      </c>
      <c r="H27" s="75">
        <v>11595503</v>
      </c>
      <c r="I27" s="75">
        <v>11634201</v>
      </c>
      <c r="J27" s="75">
        <v>11680751</v>
      </c>
      <c r="K27" s="75">
        <v>11734779</v>
      </c>
      <c r="L27" s="75">
        <v>11795529</v>
      </c>
      <c r="M27" s="75">
        <v>11862457</v>
      </c>
    </row>
    <row r="28" spans="2:13" x14ac:dyDescent="0.25">
      <c r="B28" s="74" t="s">
        <v>15</v>
      </c>
      <c r="D28" s="76">
        <f>'Sheet 2'!F17</f>
        <v>126543.36824706328</v>
      </c>
      <c r="E28" s="76">
        <f>'Sheet 2'!G17</f>
        <v>127791.55541157773</v>
      </c>
      <c r="F28" s="76">
        <f>'Sheet 2'!H17</f>
        <v>128980.62457168264</v>
      </c>
      <c r="G28" s="76">
        <f>'Sheet 2'!I17</f>
        <v>130461.58646614045</v>
      </c>
      <c r="H28" s="76">
        <f>'Sheet 2'!J17</f>
        <v>132207.44980360172</v>
      </c>
      <c r="I28" s="76">
        <f>'Sheet 2'!K17</f>
        <v>133902.22278759076</v>
      </c>
      <c r="J28" s="76">
        <f>'Sheet 2'!L17</f>
        <v>135722.91277194821</v>
      </c>
      <c r="K28" s="76">
        <f>'Sheet 2'!M17</f>
        <v>137702.52634524266</v>
      </c>
      <c r="L28" s="76">
        <f>'Sheet 2'!N17</f>
        <v>139595.06940668623</v>
      </c>
      <c r="M28" s="76">
        <f>'Sheet 2'!O17</f>
        <v>141318.30177948545</v>
      </c>
    </row>
    <row r="29" spans="2:13" x14ac:dyDescent="0.25">
      <c r="B29" s="74" t="s">
        <v>10</v>
      </c>
      <c r="D29" s="77">
        <f>+'Bill Impacts (2023 TYSP)'!D116</f>
        <v>0.46</v>
      </c>
      <c r="E29" s="77">
        <f>+'Bill Impacts (2023 TYSP)'!E116</f>
        <v>0.45</v>
      </c>
      <c r="F29" s="77">
        <f>+'Bill Impacts (2023 TYSP)'!F116</f>
        <v>0.44</v>
      </c>
      <c r="G29" s="77">
        <f>+'Bill Impacts (2023 TYSP)'!G116</f>
        <v>0.43</v>
      </c>
      <c r="H29" s="77">
        <f>+'Bill Impacts (2023 TYSP)'!H116</f>
        <v>0.42000000000000004</v>
      </c>
      <c r="I29" s="77">
        <f>+'Bill Impacts (2023 TYSP)'!I116</f>
        <v>0.41</v>
      </c>
      <c r="J29" s="77">
        <f>+'Bill Impacts (2023 TYSP)'!J116</f>
        <v>0.4</v>
      </c>
      <c r="K29" s="77">
        <f>+'Bill Impacts (2023 TYSP)'!K116</f>
        <v>0.38</v>
      </c>
      <c r="L29" s="77">
        <f>+'Bill Impacts (2023 TYSP)'!L116</f>
        <v>0.37</v>
      </c>
      <c r="M29" s="77">
        <f>+'Bill Impacts (2023 TYSP)'!M116</f>
        <v>0.36000000000000004</v>
      </c>
    </row>
    <row r="30" spans="2:13" ht="30" x14ac:dyDescent="0.25">
      <c r="B30" s="78" t="s">
        <v>12</v>
      </c>
      <c r="D30" s="77">
        <f>+'Bill Impacts (2023 TYSP)'!D117</f>
        <v>0.11</v>
      </c>
      <c r="E30" s="77">
        <f>+'Bill Impacts (2023 TYSP)'!E117</f>
        <v>0.11</v>
      </c>
      <c r="F30" s="77">
        <f>+'Bill Impacts (2023 TYSP)'!F117</f>
        <v>0.11</v>
      </c>
      <c r="G30" s="77">
        <f>+'Bill Impacts (2023 TYSP)'!G117</f>
        <v>0.1</v>
      </c>
      <c r="H30" s="77">
        <f>+'Bill Impacts (2023 TYSP)'!H117</f>
        <v>0.1</v>
      </c>
      <c r="I30" s="77">
        <f>+'Bill Impacts (2023 TYSP)'!I117</f>
        <v>0.1</v>
      </c>
      <c r="J30" s="77">
        <f>+'Bill Impacts (2023 TYSP)'!J117</f>
        <v>0.1</v>
      </c>
      <c r="K30" s="77">
        <f>+'Bill Impacts (2023 TYSP)'!K117</f>
        <v>0.1</v>
      </c>
      <c r="L30" s="77">
        <f>+'Bill Impacts (2023 TYSP)'!L117</f>
        <v>0.1</v>
      </c>
      <c r="M30" s="77">
        <f>+'Bill Impacts (2023 TYSP)'!M117</f>
        <v>9.0000000000000011E-2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FA311-79E3-4198-8FBC-162F355DA850}">
  <dimension ref="A1:Q17"/>
  <sheetViews>
    <sheetView workbookViewId="0"/>
  </sheetViews>
  <sheetFormatPr defaultRowHeight="15" x14ac:dyDescent="0.25"/>
  <cols>
    <col min="5" max="5" width="1" customWidth="1"/>
    <col min="6" max="15" width="12.7109375" bestFit="1" customWidth="1"/>
  </cols>
  <sheetData>
    <row r="1" spans="1:17" x14ac:dyDescent="0.25">
      <c r="A1" s="84" t="s">
        <v>156</v>
      </c>
    </row>
    <row r="2" spans="1:17" x14ac:dyDescent="0.25">
      <c r="A2" s="84" t="s">
        <v>154</v>
      </c>
    </row>
    <row r="6" spans="1:17" x14ac:dyDescent="0.25">
      <c r="F6">
        <v>2025</v>
      </c>
      <c r="G6">
        <v>2026</v>
      </c>
      <c r="H6">
        <v>2027</v>
      </c>
      <c r="I6">
        <v>2028</v>
      </c>
      <c r="J6">
        <v>2029</v>
      </c>
      <c r="K6">
        <v>2030</v>
      </c>
      <c r="L6">
        <v>2032</v>
      </c>
      <c r="M6">
        <v>2032</v>
      </c>
      <c r="N6">
        <v>2033</v>
      </c>
      <c r="O6">
        <v>2034</v>
      </c>
    </row>
    <row r="7" spans="1:17" ht="15.75" thickBot="1" x14ac:dyDescent="0.3"/>
    <row r="8" spans="1:17" ht="15.75" thickBot="1" x14ac:dyDescent="0.3">
      <c r="C8" s="7" t="s">
        <v>17</v>
      </c>
      <c r="D8" s="8"/>
      <c r="E8" s="9"/>
      <c r="F8" s="5">
        <v>126615</v>
      </c>
      <c r="G8" s="5">
        <v>127863</v>
      </c>
      <c r="H8" s="5">
        <v>129052</v>
      </c>
      <c r="I8" s="5">
        <v>130533</v>
      </c>
      <c r="J8" s="5">
        <v>132279</v>
      </c>
      <c r="K8" s="5">
        <v>133974</v>
      </c>
      <c r="L8" s="5">
        <v>135795</v>
      </c>
      <c r="M8" s="5">
        <v>137775</v>
      </c>
      <c r="N8" s="5">
        <v>139668</v>
      </c>
      <c r="O8" s="6">
        <f>N8*(1+Q9)</f>
        <v>141391.75102101284</v>
      </c>
    </row>
    <row r="9" spans="1:17" x14ac:dyDescent="0.25">
      <c r="E9" s="1"/>
      <c r="F9" s="2"/>
      <c r="G9" s="2">
        <f>(G8-F8)/F8</f>
        <v>9.8566520554436675E-3</v>
      </c>
      <c r="H9" s="2">
        <f t="shared" ref="H9:O9" si="0">(H8-G8)/G8</f>
        <v>9.2990153523693324E-3</v>
      </c>
      <c r="I9" s="2">
        <f t="shared" si="0"/>
        <v>1.1475994172891548E-2</v>
      </c>
      <c r="J9" s="2">
        <f t="shared" si="0"/>
        <v>1.3375927926271517E-2</v>
      </c>
      <c r="K9" s="2">
        <f t="shared" si="0"/>
        <v>1.2813825323747533E-2</v>
      </c>
      <c r="L9" s="2">
        <f t="shared" si="0"/>
        <v>1.3592189529311658E-2</v>
      </c>
      <c r="M9" s="2">
        <f t="shared" si="0"/>
        <v>1.4580801944106925E-2</v>
      </c>
      <c r="N9" s="2">
        <f t="shared" si="0"/>
        <v>1.3739793140990745E-2</v>
      </c>
      <c r="O9" s="2">
        <f t="shared" si="0"/>
        <v>1.234177493064151E-2</v>
      </c>
      <c r="Q9">
        <f>AVERAGE(G9:N9)</f>
        <v>1.2341774930641616E-2</v>
      </c>
    </row>
    <row r="10" spans="1:17" ht="15.75" thickBot="1" x14ac:dyDescent="0.3">
      <c r="C10" t="s">
        <v>18</v>
      </c>
      <c r="E10" s="1"/>
      <c r="F10" s="2">
        <v>-0.55335905399561081</v>
      </c>
      <c r="G10" s="2">
        <v>-0.56073069546476462</v>
      </c>
      <c r="H10" s="2">
        <v>-0.56816363248419188</v>
      </c>
      <c r="I10" s="2">
        <v>-0.57565877421220102</v>
      </c>
      <c r="J10" s="2">
        <v>-0.58321699850071618</v>
      </c>
      <c r="K10" s="2">
        <v>-0.59083911830083824</v>
      </c>
      <c r="L10" s="2">
        <v>-0.59852593734043968</v>
      </c>
      <c r="M10" s="2">
        <v>-0.60627827052497907</v>
      </c>
      <c r="N10" s="2">
        <v>-0.61409692148745809</v>
      </c>
      <c r="O10" s="2">
        <v>-0.62198266313983641</v>
      </c>
    </row>
    <row r="11" spans="1:17" ht="15.75" thickBot="1" x14ac:dyDescent="0.3">
      <c r="C11" s="7" t="s">
        <v>19</v>
      </c>
      <c r="D11" s="8"/>
      <c r="E11" s="9"/>
      <c r="F11" s="5">
        <f>F8-F10</f>
        <v>126615.553359054</v>
      </c>
      <c r="G11" s="5">
        <f t="shared" ref="G11:O11" si="1">G8-G10</f>
        <v>127863.56073069546</v>
      </c>
      <c r="H11" s="5">
        <f t="shared" si="1"/>
        <v>129052.56816363249</v>
      </c>
      <c r="I11" s="5">
        <f t="shared" si="1"/>
        <v>130533.57565877421</v>
      </c>
      <c r="J11" s="5">
        <f t="shared" si="1"/>
        <v>132279.58321699849</v>
      </c>
      <c r="K11" s="5">
        <f t="shared" si="1"/>
        <v>133974.59083911829</v>
      </c>
      <c r="L11" s="5">
        <f t="shared" si="1"/>
        <v>135795.59852593733</v>
      </c>
      <c r="M11" s="5">
        <f t="shared" si="1"/>
        <v>137775.60627827051</v>
      </c>
      <c r="N11" s="5">
        <f t="shared" si="1"/>
        <v>139668.61409692149</v>
      </c>
      <c r="O11" s="6">
        <f t="shared" si="1"/>
        <v>141392.37300367598</v>
      </c>
    </row>
    <row r="12" spans="1:17" x14ac:dyDescent="0.25">
      <c r="E12" s="1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pans="1:17" ht="15.75" thickBot="1" x14ac:dyDescent="0.3">
      <c r="C13" t="s">
        <v>20</v>
      </c>
      <c r="E13" s="1"/>
      <c r="F13" s="3">
        <v>114.42717994352124</v>
      </c>
      <c r="G13" s="3">
        <v>117.41575602327562</v>
      </c>
      <c r="H13" s="3">
        <v>121.29463704495814</v>
      </c>
      <c r="I13" s="3">
        <v>126.58042353890394</v>
      </c>
      <c r="J13" s="3">
        <v>132.17273396971257</v>
      </c>
      <c r="K13" s="3">
        <v>137.64734741000183</v>
      </c>
      <c r="L13" s="3">
        <v>142.50701030651129</v>
      </c>
      <c r="M13" s="3">
        <v>146.61412558425852</v>
      </c>
      <c r="N13" s="3">
        <v>149.81582517769215</v>
      </c>
      <c r="O13" s="4">
        <v>152.24810004847237</v>
      </c>
    </row>
    <row r="14" spans="1:17" ht="15.75" thickBot="1" x14ac:dyDescent="0.3">
      <c r="C14" s="7" t="s">
        <v>21</v>
      </c>
      <c r="D14" s="8"/>
      <c r="E14" s="9"/>
      <c r="F14" s="5">
        <f>F8-F13</f>
        <v>126500.57282005648</v>
      </c>
      <c r="G14" s="5">
        <f t="shared" ref="G14:O14" si="2">G8-G13</f>
        <v>127745.58424397673</v>
      </c>
      <c r="H14" s="5">
        <f t="shared" si="2"/>
        <v>128930.70536295504</v>
      </c>
      <c r="I14" s="5">
        <f t="shared" si="2"/>
        <v>130406.41957646109</v>
      </c>
      <c r="J14" s="5">
        <f t="shared" si="2"/>
        <v>132146.82726603028</v>
      </c>
      <c r="K14" s="5">
        <f t="shared" si="2"/>
        <v>133836.35265258999</v>
      </c>
      <c r="L14" s="5">
        <f t="shared" si="2"/>
        <v>135652.49298969348</v>
      </c>
      <c r="M14" s="5">
        <f t="shared" si="2"/>
        <v>137628.38587441575</v>
      </c>
      <c r="N14" s="5">
        <f t="shared" si="2"/>
        <v>139518.18417482229</v>
      </c>
      <c r="O14" s="6">
        <f t="shared" si="2"/>
        <v>141239.50292096435</v>
      </c>
    </row>
    <row r="15" spans="1:17" x14ac:dyDescent="0.25">
      <c r="E15" s="1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7" ht="15.75" thickBot="1" x14ac:dyDescent="0.3">
      <c r="C16" t="s">
        <v>22</v>
      </c>
      <c r="E16" s="1"/>
      <c r="F16" s="2">
        <v>71.63175293672046</v>
      </c>
      <c r="G16" s="2">
        <v>71.44458842226436</v>
      </c>
      <c r="H16" s="2">
        <v>71.375428317368147</v>
      </c>
      <c r="I16" s="2">
        <v>71.413533859555983</v>
      </c>
      <c r="J16" s="2">
        <v>71.550196398283731</v>
      </c>
      <c r="K16" s="2">
        <v>71.777212409255498</v>
      </c>
      <c r="L16" s="2">
        <v>72.087228051807699</v>
      </c>
      <c r="M16" s="2">
        <v>72.473654757347163</v>
      </c>
      <c r="N16" s="2">
        <v>72.930593313767687</v>
      </c>
      <c r="O16" s="2">
        <v>73.449241527396168</v>
      </c>
    </row>
    <row r="17" spans="3:15" ht="15.75" thickBot="1" x14ac:dyDescent="0.3">
      <c r="C17" s="7" t="s">
        <v>23</v>
      </c>
      <c r="D17" s="8"/>
      <c r="E17" s="9"/>
      <c r="F17" s="5">
        <f>F8-F16</f>
        <v>126543.36824706328</v>
      </c>
      <c r="G17" s="5">
        <f t="shared" ref="G17:O17" si="3">G8-G16</f>
        <v>127791.55541157773</v>
      </c>
      <c r="H17" s="5">
        <f t="shared" si="3"/>
        <v>128980.62457168264</v>
      </c>
      <c r="I17" s="5">
        <f t="shared" si="3"/>
        <v>130461.58646614045</v>
      </c>
      <c r="J17" s="5">
        <f t="shared" si="3"/>
        <v>132207.44980360172</v>
      </c>
      <c r="K17" s="5">
        <f t="shared" si="3"/>
        <v>133902.22278759076</v>
      </c>
      <c r="L17" s="5">
        <f t="shared" si="3"/>
        <v>135722.91277194821</v>
      </c>
      <c r="M17" s="5">
        <f t="shared" si="3"/>
        <v>137702.52634524266</v>
      </c>
      <c r="N17" s="5">
        <f t="shared" si="3"/>
        <v>139595.06940668623</v>
      </c>
      <c r="O17" s="6">
        <f t="shared" si="3"/>
        <v>141318.30177948545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53BA7-4756-4E02-9A27-B706CC83EEAD}">
  <dimension ref="A1:A2"/>
  <sheetViews>
    <sheetView showGridLines="0" workbookViewId="0"/>
  </sheetViews>
  <sheetFormatPr defaultRowHeight="15" x14ac:dyDescent="0.25"/>
  <sheetData>
    <row r="1" spans="1:1" x14ac:dyDescent="0.25">
      <c r="A1" s="84" t="s">
        <v>157</v>
      </c>
    </row>
    <row r="2" spans="1:1" x14ac:dyDescent="0.25">
      <c r="A2" s="84" t="s">
        <v>154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9489F-0E47-4F11-9DF6-7A2FCFCCB2FE}">
  <dimension ref="A1:M125"/>
  <sheetViews>
    <sheetView showGridLines="0" zoomScaleNormal="100" workbookViewId="0">
      <selection activeCell="L20" sqref="L20"/>
    </sheetView>
  </sheetViews>
  <sheetFormatPr defaultColWidth="9.140625" defaultRowHeight="11.25" x14ac:dyDescent="0.2"/>
  <cols>
    <col min="1" max="1" width="3.5703125" style="30" customWidth="1"/>
    <col min="2" max="2" width="46.5703125" style="30" bestFit="1" customWidth="1"/>
    <col min="3" max="7" width="17.42578125" style="30" bestFit="1" customWidth="1"/>
    <col min="8" max="11" width="17.42578125" style="30" customWidth="1"/>
    <col min="12" max="13" width="17.42578125" style="30" bestFit="1" customWidth="1"/>
    <col min="14" max="16384" width="9.140625" style="30"/>
  </cols>
  <sheetData>
    <row r="1" spans="1:13" ht="12.75" x14ac:dyDescent="0.2">
      <c r="A1" s="84" t="s">
        <v>158</v>
      </c>
    </row>
    <row r="2" spans="1:13" ht="12.75" x14ac:dyDescent="0.2">
      <c r="A2" s="84" t="s">
        <v>154</v>
      </c>
    </row>
    <row r="3" spans="1:13" x14ac:dyDescent="0.2">
      <c r="B3" s="29" t="s">
        <v>24</v>
      </c>
    </row>
    <row r="4" spans="1:13" x14ac:dyDescent="0.2">
      <c r="B4" s="30" t="s">
        <v>25</v>
      </c>
    </row>
    <row r="5" spans="1:13" x14ac:dyDescent="0.2">
      <c r="B5" s="30" t="s">
        <v>26</v>
      </c>
    </row>
    <row r="6" spans="1:13" ht="12" thickBot="1" x14ac:dyDescent="0.25"/>
    <row r="7" spans="1:13" ht="12" thickBot="1" x14ac:dyDescent="0.25">
      <c r="B7" s="31" t="s">
        <v>27</v>
      </c>
      <c r="C7" s="32">
        <v>2024</v>
      </c>
      <c r="D7" s="32">
        <v>2025</v>
      </c>
      <c r="E7" s="32">
        <v>2026</v>
      </c>
      <c r="F7" s="32">
        <v>2027</v>
      </c>
      <c r="G7" s="32">
        <v>2028</v>
      </c>
      <c r="H7" s="32">
        <v>2029</v>
      </c>
      <c r="I7" s="32">
        <v>2030</v>
      </c>
      <c r="J7" s="32">
        <v>2032</v>
      </c>
      <c r="K7" s="32">
        <v>2032</v>
      </c>
      <c r="L7" s="32">
        <v>2033</v>
      </c>
      <c r="M7" s="33">
        <v>2034</v>
      </c>
    </row>
    <row r="8" spans="1:13" x14ac:dyDescent="0.2">
      <c r="B8" s="34" t="s">
        <v>28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6"/>
    </row>
    <row r="9" spans="1:13" x14ac:dyDescent="0.2">
      <c r="B9" s="37" t="s">
        <v>29</v>
      </c>
      <c r="C9" s="38">
        <f>+'Page 4 C-1 Calculation Factors'!$E$9/'Page 4 C-1 Calculation Factors'!$E$23</f>
        <v>0.60402632000000012</v>
      </c>
      <c r="D9" s="39"/>
      <c r="E9" s="39"/>
      <c r="F9" s="39"/>
      <c r="G9" s="39"/>
      <c r="H9" s="39"/>
      <c r="I9" s="39"/>
      <c r="J9" s="39"/>
      <c r="K9" s="39"/>
      <c r="L9" s="39"/>
      <c r="M9" s="40"/>
    </row>
    <row r="10" spans="1:13" x14ac:dyDescent="0.2">
      <c r="B10" s="37" t="s">
        <v>30</v>
      </c>
      <c r="C10" s="38">
        <f>+'Page 4 C-1 Calculation Factors'!$F$9/'Page 4 C-1 Calculation Factors'!$F$23</f>
        <v>0.54704361905912757</v>
      </c>
      <c r="D10" s="39"/>
      <c r="E10" s="39"/>
      <c r="F10" s="39"/>
      <c r="G10" s="39"/>
      <c r="H10" s="39"/>
      <c r="I10" s="39"/>
      <c r="J10" s="39"/>
      <c r="K10" s="39"/>
      <c r="L10" s="39"/>
      <c r="M10" s="40"/>
    </row>
    <row r="11" spans="1:13" x14ac:dyDescent="0.2">
      <c r="B11" s="37" t="s">
        <v>31</v>
      </c>
      <c r="C11" s="38">
        <f>+'Page 4 C-1 Calculation Factors'!$G$9/'Page 4 C-1 Calculation Factors'!$G$23</f>
        <v>0.54704361905912757</v>
      </c>
      <c r="D11" s="39"/>
      <c r="E11" s="39"/>
      <c r="F11" s="39"/>
      <c r="G11" s="39"/>
      <c r="H11" s="39"/>
      <c r="I11" s="39"/>
      <c r="J11" s="39"/>
      <c r="K11" s="39"/>
      <c r="L11" s="39"/>
      <c r="M11" s="40"/>
    </row>
    <row r="12" spans="1:13" x14ac:dyDescent="0.2">
      <c r="B12" s="37"/>
      <c r="C12" s="38"/>
      <c r="D12" s="41"/>
      <c r="E12" s="41"/>
      <c r="F12" s="41"/>
      <c r="G12" s="41"/>
      <c r="H12" s="41"/>
      <c r="I12" s="41"/>
      <c r="J12" s="41"/>
      <c r="K12" s="41"/>
      <c r="L12" s="41"/>
      <c r="M12" s="42"/>
    </row>
    <row r="13" spans="1:13" x14ac:dyDescent="0.2">
      <c r="B13" s="34" t="s">
        <v>32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6"/>
    </row>
    <row r="14" spans="1:13" x14ac:dyDescent="0.2">
      <c r="B14" s="37" t="s">
        <v>29</v>
      </c>
      <c r="C14" s="38">
        <f>+'Page 4 C-1 Calculation Factors'!$E$23/('Page 4 C-1 Calculation Factors'!$E$23+'Page 4 C-1 Calculation Factors'!$F$23)</f>
        <v>0.92307692165680466</v>
      </c>
      <c r="D14" s="39"/>
      <c r="E14" s="39"/>
      <c r="F14" s="39"/>
      <c r="G14" s="39"/>
      <c r="H14" s="39"/>
      <c r="I14" s="39"/>
      <c r="J14" s="39"/>
      <c r="K14" s="39"/>
      <c r="L14" s="39"/>
      <c r="M14" s="40"/>
    </row>
    <row r="15" spans="1:13" x14ac:dyDescent="0.2">
      <c r="B15" s="37" t="s">
        <v>30</v>
      </c>
      <c r="C15" s="38">
        <f>+'Page 4 C-1 Calculation Factors'!$F$23/('Page 4 C-1 Calculation Factors'!$E$23+'Page 4 C-1 Calculation Factors'!$F$23)</f>
        <v>7.6923078343195297E-2</v>
      </c>
      <c r="D15" s="39"/>
      <c r="E15" s="39"/>
      <c r="F15" s="39"/>
      <c r="G15" s="39"/>
      <c r="H15" s="39"/>
      <c r="I15" s="39"/>
      <c r="J15" s="39"/>
      <c r="K15" s="39"/>
      <c r="L15" s="39"/>
      <c r="M15" s="40"/>
    </row>
    <row r="16" spans="1:13" x14ac:dyDescent="0.2">
      <c r="B16" s="43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2"/>
    </row>
    <row r="17" spans="2:13" x14ac:dyDescent="0.2">
      <c r="B17" s="34" t="s">
        <v>33</v>
      </c>
      <c r="C17" s="44">
        <v>68088767878.051552</v>
      </c>
      <c r="D17" s="44" cm="1">
        <f t="array" ref="D17:M17">TRANSPOSE('2024 TYSP'!$L$6:$L$15)</f>
        <v>69144190874</v>
      </c>
      <c r="E17" s="44">
        <v>69990262720</v>
      </c>
      <c r="F17" s="44">
        <v>70839643877</v>
      </c>
      <c r="G17" s="44">
        <v>72003612318</v>
      </c>
      <c r="H17" s="44">
        <v>73357919143</v>
      </c>
      <c r="I17" s="44">
        <v>74754165930</v>
      </c>
      <c r="J17" s="44">
        <v>76319851921</v>
      </c>
      <c r="K17" s="44">
        <v>78079596632</v>
      </c>
      <c r="L17" s="44">
        <v>79799223020</v>
      </c>
      <c r="M17" s="45">
        <v>81516097004</v>
      </c>
    </row>
    <row r="18" spans="2:13" x14ac:dyDescent="0.2">
      <c r="B18" s="43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2"/>
    </row>
    <row r="19" spans="2:13" x14ac:dyDescent="0.2">
      <c r="B19" s="34" t="s">
        <v>34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2"/>
    </row>
    <row r="20" spans="2:13" x14ac:dyDescent="0.2">
      <c r="B20" s="37" t="s">
        <v>35</v>
      </c>
      <c r="C20" s="41">
        <f>+'Page 4 C-1 Calculation Factors'!$E$23+'Page 4 C-1 Calculation Factors'!$F$23</f>
        <v>104713334.38735598</v>
      </c>
      <c r="D20" s="41">
        <f>+'JF Sheet 1 (2024 TYSP)'!D10</f>
        <v>39950655.687435612</v>
      </c>
      <c r="E20" s="41">
        <f>+'JF Sheet 1 (2024 TYSP)'!E10</f>
        <v>39642703.602280341</v>
      </c>
      <c r="F20" s="41">
        <f>+'JF Sheet 1 (2024 TYSP)'!F10</f>
        <v>39314635.237943351</v>
      </c>
      <c r="G20" s="41">
        <f>+'JF Sheet 1 (2024 TYSP)'!G10</f>
        <v>38953065.986140415</v>
      </c>
      <c r="H20" s="41">
        <f>+'JF Sheet 1 (2024 TYSP)'!H10</f>
        <v>38789940.589087442</v>
      </c>
      <c r="I20" s="41">
        <f>+'JF Sheet 1 (2024 TYSP)'!I10</f>
        <v>38443973.310941048</v>
      </c>
      <c r="J20" s="41">
        <f>+'JF Sheet 1 (2024 TYSP)'!J10</f>
        <v>38081724.214888811</v>
      </c>
      <c r="K20" s="41">
        <f>+'JF Sheet 1 (2024 TYSP)'!K10</f>
        <v>37450034.657800332</v>
      </c>
      <c r="L20" s="41">
        <f>+'JF Sheet 1 (2024 TYSP)'!L10</f>
        <v>37120646.435954124</v>
      </c>
      <c r="M20" s="42">
        <f>+'JF Sheet 1 (2024 TYSP)'!M10</f>
        <v>36818603.476376332</v>
      </c>
    </row>
    <row r="21" spans="2:13" x14ac:dyDescent="0.2">
      <c r="B21" s="46" t="s">
        <v>36</v>
      </c>
      <c r="C21" s="47">
        <f>+'Page 4 C-1 Calculation Factors'!$G$23</f>
        <v>39005214.764466867</v>
      </c>
      <c r="D21" s="47">
        <f>+'JF Sheet 1 (2024 TYSP)'!D11</f>
        <v>20000</v>
      </c>
      <c r="E21" s="47">
        <f>+'JF Sheet 1 (2024 TYSP)'!E11</f>
        <v>20000</v>
      </c>
      <c r="F21" s="47">
        <f>+'JF Sheet 1 (2024 TYSP)'!F11</f>
        <v>20000</v>
      </c>
      <c r="G21" s="47">
        <f>+'JF Sheet 1 (2024 TYSP)'!G11</f>
        <v>20000</v>
      </c>
      <c r="H21" s="47">
        <f>+'JF Sheet 1 (2024 TYSP)'!H11</f>
        <v>20000</v>
      </c>
      <c r="I21" s="47">
        <f>+'JF Sheet 1 (2024 TYSP)'!I11</f>
        <v>20000</v>
      </c>
      <c r="J21" s="47">
        <f>+'JF Sheet 1 (2024 TYSP)'!J11</f>
        <v>20000</v>
      </c>
      <c r="K21" s="47">
        <f>+'JF Sheet 1 (2024 TYSP)'!K11</f>
        <v>20000</v>
      </c>
      <c r="L21" s="47">
        <f>+'JF Sheet 1 (2024 TYSP)'!L11</f>
        <v>20000</v>
      </c>
      <c r="M21" s="48">
        <f>+'JF Sheet 1 (2024 TYSP)'!M11</f>
        <v>20000</v>
      </c>
    </row>
    <row r="22" spans="2:13" x14ac:dyDescent="0.2">
      <c r="B22" s="49" t="s">
        <v>37</v>
      </c>
      <c r="C22" s="50">
        <f t="shared" ref="C22:D22" si="0">SUM(C20:C21)</f>
        <v>143718549.15182287</v>
      </c>
      <c r="D22" s="50">
        <f t="shared" si="0"/>
        <v>39970655.687435612</v>
      </c>
      <c r="E22" s="50">
        <f t="shared" ref="E22" si="1">SUM(E20:E21)</f>
        <v>39662703.602280341</v>
      </c>
      <c r="F22" s="50">
        <f t="shared" ref="F22" si="2">SUM(F20:F21)</f>
        <v>39334635.237943351</v>
      </c>
      <c r="G22" s="50">
        <f t="shared" ref="G22" si="3">SUM(G20:G21)</f>
        <v>38973065.986140415</v>
      </c>
      <c r="H22" s="50">
        <f t="shared" ref="H22" si="4">SUM(H20:H21)</f>
        <v>38809940.589087442</v>
      </c>
      <c r="I22" s="50">
        <f t="shared" ref="I22" si="5">SUM(I20:I21)</f>
        <v>38463973.310941048</v>
      </c>
      <c r="J22" s="50">
        <f t="shared" ref="J22" si="6">SUM(J20:J21)</f>
        <v>38101724.214888811</v>
      </c>
      <c r="K22" s="50">
        <f t="shared" ref="K22" si="7">SUM(K20:K21)</f>
        <v>37470034.657800332</v>
      </c>
      <c r="L22" s="50">
        <f t="shared" ref="L22" si="8">SUM(L20:L21)</f>
        <v>37140646.435954124</v>
      </c>
      <c r="M22" s="51">
        <f t="shared" ref="M22" si="9">SUM(M20:M21)</f>
        <v>36838603.476376332</v>
      </c>
    </row>
    <row r="23" spans="2:13" x14ac:dyDescent="0.2">
      <c r="B23" s="43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2"/>
    </row>
    <row r="24" spans="2:13" x14ac:dyDescent="0.2">
      <c r="B24" s="34" t="s">
        <v>38</v>
      </c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2"/>
    </row>
    <row r="25" spans="2:13" x14ac:dyDescent="0.2">
      <c r="B25" s="37" t="s">
        <v>39</v>
      </c>
      <c r="C25" s="41">
        <f>+(C20*$C$14*$C$9)</f>
        <v>58384255.317800313</v>
      </c>
      <c r="D25" s="41">
        <f>+(D20*$C$14*$C$9)</f>
        <v>22274997.691701978</v>
      </c>
      <c r="E25" s="41">
        <f t="shared" ref="E25:M25" si="10">+(E20*$C$14*$C$9)</f>
        <v>22103295.078366753</v>
      </c>
      <c r="F25" s="41">
        <f t="shared" si="10"/>
        <v>21920376.376969192</v>
      </c>
      <c r="G25" s="41">
        <f t="shared" si="10"/>
        <v>21718778.828425478</v>
      </c>
      <c r="H25" s="41">
        <f t="shared" si="10"/>
        <v>21627826.182460379</v>
      </c>
      <c r="I25" s="41">
        <f t="shared" si="10"/>
        <v>21434927.713348672</v>
      </c>
      <c r="J25" s="41">
        <f t="shared" si="10"/>
        <v>21232951.108971629</v>
      </c>
      <c r="K25" s="41">
        <f t="shared" si="10"/>
        <v>20880744.538543712</v>
      </c>
      <c r="L25" s="41">
        <f t="shared" si="10"/>
        <v>20697089.933755696</v>
      </c>
      <c r="M25" s="42">
        <f t="shared" si="10"/>
        <v>20528682.028763387</v>
      </c>
    </row>
    <row r="26" spans="2:13" x14ac:dyDescent="0.2">
      <c r="B26" s="37" t="s">
        <v>40</v>
      </c>
      <c r="C26" s="41">
        <f>+(C20*$C$15*$C$10)</f>
        <v>4406366.3434258252</v>
      </c>
      <c r="D26" s="41">
        <f>+(D20*$C$15*$C$10)</f>
        <v>1681134.7441932489</v>
      </c>
      <c r="E26" s="41">
        <f t="shared" ref="E26:M26" si="11">+(E20*$C$15*$C$10)</f>
        <v>1668176.034480154</v>
      </c>
      <c r="F26" s="41">
        <f t="shared" si="11"/>
        <v>1654370.8261233105</v>
      </c>
      <c r="G26" s="41">
        <f t="shared" si="11"/>
        <v>1639155.8910695901</v>
      </c>
      <c r="H26" s="41">
        <f t="shared" si="11"/>
        <v>1632291.5288225315</v>
      </c>
      <c r="I26" s="41">
        <f t="shared" si="11"/>
        <v>1617733.1291758195</v>
      </c>
      <c r="J26" s="41">
        <f t="shared" si="11"/>
        <v>1602489.5860862993</v>
      </c>
      <c r="K26" s="41">
        <f t="shared" si="11"/>
        <v>1575907.9131777498</v>
      </c>
      <c r="L26" s="41">
        <f t="shared" si="11"/>
        <v>1562047.1648484592</v>
      </c>
      <c r="M26" s="42">
        <f t="shared" si="11"/>
        <v>1549337.1127892917</v>
      </c>
    </row>
    <row r="27" spans="2:13" x14ac:dyDescent="0.2">
      <c r="B27" s="46" t="s">
        <v>41</v>
      </c>
      <c r="C27" s="47">
        <f>+C21*$C$11</f>
        <v>21337553.846932471</v>
      </c>
      <c r="D27" s="47">
        <f>+D21*$C$11</f>
        <v>10940.872381182551</v>
      </c>
      <c r="E27" s="47">
        <f t="shared" ref="E27:M27" si="12">+E21*$C$11</f>
        <v>10940.872381182551</v>
      </c>
      <c r="F27" s="47">
        <f t="shared" si="12"/>
        <v>10940.872381182551</v>
      </c>
      <c r="G27" s="47">
        <f t="shared" si="12"/>
        <v>10940.872381182551</v>
      </c>
      <c r="H27" s="47">
        <f t="shared" si="12"/>
        <v>10940.872381182551</v>
      </c>
      <c r="I27" s="47">
        <f t="shared" si="12"/>
        <v>10940.872381182551</v>
      </c>
      <c r="J27" s="47">
        <f t="shared" si="12"/>
        <v>10940.872381182551</v>
      </c>
      <c r="K27" s="47">
        <f t="shared" si="12"/>
        <v>10940.872381182551</v>
      </c>
      <c r="L27" s="47">
        <f t="shared" si="12"/>
        <v>10940.872381182551</v>
      </c>
      <c r="M27" s="48">
        <f t="shared" si="12"/>
        <v>10940.872381182551</v>
      </c>
    </row>
    <row r="28" spans="2:13" x14ac:dyDescent="0.2">
      <c r="B28" s="49" t="s">
        <v>37</v>
      </c>
      <c r="C28" s="50">
        <f t="shared" ref="C28:D28" si="13">SUM(C25:C27)</f>
        <v>84128175.508158609</v>
      </c>
      <c r="D28" s="50">
        <f t="shared" si="13"/>
        <v>23967073.308276411</v>
      </c>
      <c r="E28" s="50">
        <f t="shared" ref="E28" si="14">SUM(E25:E27)</f>
        <v>23782411.985228091</v>
      </c>
      <c r="F28" s="50">
        <f t="shared" ref="F28" si="15">SUM(F25:F27)</f>
        <v>23585688.075473689</v>
      </c>
      <c r="G28" s="50">
        <f t="shared" ref="G28" si="16">SUM(G25:G27)</f>
        <v>23368875.591876253</v>
      </c>
      <c r="H28" s="50">
        <f t="shared" ref="H28" si="17">SUM(H25:H27)</f>
        <v>23271058.583664093</v>
      </c>
      <c r="I28" s="50">
        <f t="shared" ref="I28" si="18">SUM(I25:I27)</f>
        <v>23063601.714905676</v>
      </c>
      <c r="J28" s="50">
        <f t="shared" ref="J28" si="19">SUM(J25:J27)</f>
        <v>22846381.567439113</v>
      </c>
      <c r="K28" s="50">
        <f t="shared" ref="K28" si="20">SUM(K25:K27)</f>
        <v>22467593.324102648</v>
      </c>
      <c r="L28" s="50">
        <f t="shared" ref="L28" si="21">SUM(L25:L27)</f>
        <v>22270077.970985338</v>
      </c>
      <c r="M28" s="51">
        <f t="shared" ref="M28" si="22">SUM(M25:M27)</f>
        <v>22088960.013933863</v>
      </c>
    </row>
    <row r="29" spans="2:13" x14ac:dyDescent="0.2">
      <c r="B29" s="43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2"/>
    </row>
    <row r="30" spans="2:13" s="52" customFormat="1" x14ac:dyDescent="0.2">
      <c r="B30" s="34" t="s">
        <v>42</v>
      </c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1"/>
    </row>
    <row r="31" spans="2:13" s="52" customFormat="1" x14ac:dyDescent="0.2">
      <c r="B31" s="37" t="s">
        <v>43</v>
      </c>
      <c r="C31" s="53">
        <f>ROUND(C28/C17,5)</f>
        <v>1.24E-3</v>
      </c>
      <c r="D31" s="53">
        <f t="shared" ref="D31:M31" si="23">ROUND(D28/D17,5)</f>
        <v>3.5E-4</v>
      </c>
      <c r="E31" s="53">
        <f t="shared" si="23"/>
        <v>3.4000000000000002E-4</v>
      </c>
      <c r="F31" s="53">
        <f t="shared" si="23"/>
        <v>3.3E-4</v>
      </c>
      <c r="G31" s="53">
        <f t="shared" si="23"/>
        <v>3.2000000000000003E-4</v>
      </c>
      <c r="H31" s="53">
        <f t="shared" si="23"/>
        <v>3.2000000000000003E-4</v>
      </c>
      <c r="I31" s="53">
        <f t="shared" si="23"/>
        <v>3.1E-4</v>
      </c>
      <c r="J31" s="53">
        <f t="shared" si="23"/>
        <v>2.9999999999999997E-4</v>
      </c>
      <c r="K31" s="53">
        <f t="shared" si="23"/>
        <v>2.9E-4</v>
      </c>
      <c r="L31" s="53">
        <f t="shared" si="23"/>
        <v>2.7999999999999998E-4</v>
      </c>
      <c r="M31" s="54">
        <f t="shared" si="23"/>
        <v>2.7E-4</v>
      </c>
    </row>
    <row r="32" spans="2:13" s="52" customFormat="1" x14ac:dyDescent="0.2">
      <c r="B32" s="55" t="s">
        <v>44</v>
      </c>
      <c r="C32" s="53">
        <f>ROUND(C27/C17,5)</f>
        <v>3.1E-4</v>
      </c>
      <c r="D32" s="53">
        <f t="shared" ref="D32:M32" si="24">ROUND(D27/D17,5)</f>
        <v>0</v>
      </c>
      <c r="E32" s="53">
        <f t="shared" si="24"/>
        <v>0</v>
      </c>
      <c r="F32" s="53">
        <f t="shared" si="24"/>
        <v>0</v>
      </c>
      <c r="G32" s="53">
        <f t="shared" si="24"/>
        <v>0</v>
      </c>
      <c r="H32" s="53">
        <f t="shared" si="24"/>
        <v>0</v>
      </c>
      <c r="I32" s="53">
        <f t="shared" si="24"/>
        <v>0</v>
      </c>
      <c r="J32" s="53">
        <f t="shared" si="24"/>
        <v>0</v>
      </c>
      <c r="K32" s="53">
        <f t="shared" si="24"/>
        <v>0</v>
      </c>
      <c r="L32" s="53">
        <f t="shared" si="24"/>
        <v>0</v>
      </c>
      <c r="M32" s="54">
        <f t="shared" si="24"/>
        <v>0</v>
      </c>
    </row>
    <row r="33" spans="2:13" x14ac:dyDescent="0.2">
      <c r="B33" s="49"/>
      <c r="C33" s="50"/>
      <c r="D33" s="56"/>
      <c r="E33" s="56"/>
      <c r="F33" s="56"/>
      <c r="G33" s="56"/>
      <c r="H33" s="56"/>
      <c r="I33" s="56"/>
      <c r="J33" s="56"/>
      <c r="K33" s="56"/>
      <c r="L33" s="56"/>
      <c r="M33" s="57"/>
    </row>
    <row r="34" spans="2:13" x14ac:dyDescent="0.2">
      <c r="B34" s="34" t="s">
        <v>45</v>
      </c>
      <c r="C34" s="50"/>
      <c r="D34" s="56"/>
      <c r="E34" s="56"/>
      <c r="F34" s="56"/>
      <c r="G34" s="56"/>
      <c r="H34" s="56"/>
      <c r="I34" s="56"/>
      <c r="J34" s="56"/>
      <c r="K34" s="56"/>
      <c r="L34" s="56"/>
      <c r="M34" s="57"/>
    </row>
    <row r="35" spans="2:13" x14ac:dyDescent="0.2">
      <c r="B35" s="37" t="s">
        <v>46</v>
      </c>
      <c r="C35" s="58">
        <v>1000</v>
      </c>
      <c r="D35" s="58">
        <v>1000</v>
      </c>
      <c r="E35" s="58">
        <v>1000</v>
      </c>
      <c r="F35" s="58">
        <v>1000</v>
      </c>
      <c r="G35" s="58">
        <v>1000</v>
      </c>
      <c r="H35" s="58">
        <v>1000</v>
      </c>
      <c r="I35" s="58">
        <v>1000</v>
      </c>
      <c r="J35" s="58">
        <v>1000</v>
      </c>
      <c r="K35" s="58">
        <v>1000</v>
      </c>
      <c r="L35" s="58">
        <v>1000</v>
      </c>
      <c r="M35" s="59">
        <v>1000</v>
      </c>
    </row>
    <row r="36" spans="2:13" x14ac:dyDescent="0.2">
      <c r="B36" s="37" t="s">
        <v>47</v>
      </c>
      <c r="C36" s="60">
        <f>+C35*C31</f>
        <v>1.24</v>
      </c>
      <c r="D36" s="60">
        <f t="shared" ref="D36:M36" si="25">+D35*D31</f>
        <v>0.35</v>
      </c>
      <c r="E36" s="60">
        <f t="shared" si="25"/>
        <v>0.34</v>
      </c>
      <c r="F36" s="60">
        <f t="shared" si="25"/>
        <v>0.33</v>
      </c>
      <c r="G36" s="60">
        <f t="shared" si="25"/>
        <v>0.32</v>
      </c>
      <c r="H36" s="60">
        <f t="shared" si="25"/>
        <v>0.32</v>
      </c>
      <c r="I36" s="60">
        <f t="shared" si="25"/>
        <v>0.31</v>
      </c>
      <c r="J36" s="60">
        <f t="shared" si="25"/>
        <v>0.3</v>
      </c>
      <c r="K36" s="60">
        <f t="shared" si="25"/>
        <v>0.28999999999999998</v>
      </c>
      <c r="L36" s="60">
        <f t="shared" si="25"/>
        <v>0.27999999999999997</v>
      </c>
      <c r="M36" s="61">
        <f t="shared" si="25"/>
        <v>0.27</v>
      </c>
    </row>
    <row r="37" spans="2:13" x14ac:dyDescent="0.2">
      <c r="B37" s="46" t="s">
        <v>48</v>
      </c>
      <c r="C37" s="62">
        <f>+C35*C32</f>
        <v>0.31</v>
      </c>
      <c r="D37" s="62">
        <f t="shared" ref="D37:M37" si="26">+D35*D32</f>
        <v>0</v>
      </c>
      <c r="E37" s="62">
        <f t="shared" si="26"/>
        <v>0</v>
      </c>
      <c r="F37" s="62">
        <f t="shared" si="26"/>
        <v>0</v>
      </c>
      <c r="G37" s="62">
        <f t="shared" si="26"/>
        <v>0</v>
      </c>
      <c r="H37" s="62">
        <f t="shared" si="26"/>
        <v>0</v>
      </c>
      <c r="I37" s="62">
        <f t="shared" si="26"/>
        <v>0</v>
      </c>
      <c r="J37" s="62">
        <f t="shared" si="26"/>
        <v>0</v>
      </c>
      <c r="K37" s="62">
        <f t="shared" si="26"/>
        <v>0</v>
      </c>
      <c r="L37" s="62">
        <f t="shared" si="26"/>
        <v>0</v>
      </c>
      <c r="M37" s="63">
        <f t="shared" si="26"/>
        <v>0</v>
      </c>
    </row>
    <row r="38" spans="2:13" ht="12" thickBot="1" x14ac:dyDescent="0.25">
      <c r="B38" s="64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6"/>
    </row>
    <row r="40" spans="2:13" x14ac:dyDescent="0.2">
      <c r="B40" s="67" t="s">
        <v>49</v>
      </c>
      <c r="C40" s="68">
        <f>+C28-'Page 4 C-1 Calculation Factors'!$H$9</f>
        <v>0</v>
      </c>
      <c r="D40" s="69">
        <f>+D22-'JF Sheet 1 (2024 TYSP)'!D9</f>
        <v>0</v>
      </c>
      <c r="E40" s="70">
        <f>+E22-'JF Sheet 1 (2024 TYSP)'!E9</f>
        <v>0</v>
      </c>
      <c r="F40" s="70">
        <f>+F22-'JF Sheet 1 (2024 TYSP)'!F9</f>
        <v>0</v>
      </c>
      <c r="G40" s="70">
        <f>+G22-'JF Sheet 1 (2024 TYSP)'!G9</f>
        <v>0</v>
      </c>
      <c r="H40" s="70">
        <f>+H22-'JF Sheet 1 (2024 TYSP)'!H9</f>
        <v>0</v>
      </c>
      <c r="I40" s="70">
        <f>+I22-'JF Sheet 1 (2024 TYSP)'!I9</f>
        <v>0</v>
      </c>
      <c r="J40" s="70">
        <f>+J22-'JF Sheet 1 (2024 TYSP)'!J9</f>
        <v>0</v>
      </c>
      <c r="K40" s="70">
        <f>+K22-'JF Sheet 1 (2024 TYSP)'!K9</f>
        <v>0</v>
      </c>
      <c r="L40" s="70">
        <f>+L22-'JF Sheet 1 (2024 TYSP)'!L9</f>
        <v>0</v>
      </c>
      <c r="M40" s="70">
        <f>+M22-'JF Sheet 1 (2024 TYSP)'!M9</f>
        <v>0</v>
      </c>
    </row>
    <row r="41" spans="2:13" x14ac:dyDescent="0.2">
      <c r="B41" s="67" t="s">
        <v>50</v>
      </c>
      <c r="C41" s="71">
        <f>ROUND(C31-'Page 4 C-1 Calculation Factors'!$M$9,5)</f>
        <v>0</v>
      </c>
      <c r="D41" s="67"/>
    </row>
    <row r="43" spans="2:13" x14ac:dyDescent="0.2">
      <c r="B43" s="52" t="s">
        <v>51</v>
      </c>
      <c r="C43" s="72"/>
    </row>
    <row r="44" spans="2:13" x14ac:dyDescent="0.2">
      <c r="B44" s="30" t="s">
        <v>52</v>
      </c>
    </row>
    <row r="45" spans="2:13" x14ac:dyDescent="0.2">
      <c r="B45" s="30" t="s">
        <v>53</v>
      </c>
      <c r="C45" s="73"/>
    </row>
    <row r="46" spans="2:13" ht="12" thickBot="1" x14ac:dyDescent="0.25"/>
    <row r="47" spans="2:13" ht="12" thickBot="1" x14ac:dyDescent="0.25">
      <c r="B47" s="31" t="s">
        <v>54</v>
      </c>
      <c r="C47" s="32">
        <v>2024</v>
      </c>
      <c r="D47" s="32">
        <v>2025</v>
      </c>
      <c r="E47" s="32">
        <v>2026</v>
      </c>
      <c r="F47" s="32">
        <v>2027</v>
      </c>
      <c r="G47" s="32">
        <v>2028</v>
      </c>
      <c r="H47" s="32">
        <v>2029</v>
      </c>
      <c r="I47" s="32">
        <v>2030</v>
      </c>
      <c r="J47" s="32">
        <v>2032</v>
      </c>
      <c r="K47" s="32">
        <v>2032</v>
      </c>
      <c r="L47" s="32">
        <v>2033</v>
      </c>
      <c r="M47" s="33">
        <v>2034</v>
      </c>
    </row>
    <row r="48" spans="2:13" x14ac:dyDescent="0.2">
      <c r="B48" s="34" t="s">
        <v>28</v>
      </c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6"/>
    </row>
    <row r="49" spans="2:13" x14ac:dyDescent="0.2">
      <c r="B49" s="37" t="s">
        <v>29</v>
      </c>
      <c r="C49" s="38">
        <f>+'Page 4 C-1 Calculation Factors'!$E$9/'Page 4 C-1 Calculation Factors'!$E$23</f>
        <v>0.60402632000000012</v>
      </c>
      <c r="D49" s="39"/>
      <c r="E49" s="39"/>
      <c r="F49" s="39"/>
      <c r="G49" s="39"/>
      <c r="H49" s="39"/>
      <c r="I49" s="39"/>
      <c r="J49" s="39"/>
      <c r="K49" s="39"/>
      <c r="L49" s="39"/>
      <c r="M49" s="40"/>
    </row>
    <row r="50" spans="2:13" x14ac:dyDescent="0.2">
      <c r="B50" s="37" t="s">
        <v>30</v>
      </c>
      <c r="C50" s="38">
        <f>+'Page 4 C-1 Calculation Factors'!$F$9/'Page 4 C-1 Calculation Factors'!$F$23</f>
        <v>0.54704361905912757</v>
      </c>
      <c r="D50" s="39"/>
      <c r="E50" s="39"/>
      <c r="F50" s="39"/>
      <c r="G50" s="39"/>
      <c r="H50" s="39"/>
      <c r="I50" s="39"/>
      <c r="J50" s="39"/>
      <c r="K50" s="39"/>
      <c r="L50" s="39"/>
      <c r="M50" s="40"/>
    </row>
    <row r="51" spans="2:13" x14ac:dyDescent="0.2">
      <c r="B51" s="37" t="s">
        <v>31</v>
      </c>
      <c r="C51" s="38">
        <f>+'Page 4 C-1 Calculation Factors'!$G$9/'Page 4 C-1 Calculation Factors'!$G$23</f>
        <v>0.54704361905912757</v>
      </c>
      <c r="D51" s="39"/>
      <c r="E51" s="39"/>
      <c r="F51" s="39"/>
      <c r="G51" s="39"/>
      <c r="H51" s="39"/>
      <c r="I51" s="39"/>
      <c r="J51" s="39"/>
      <c r="K51" s="39"/>
      <c r="L51" s="39"/>
      <c r="M51" s="40"/>
    </row>
    <row r="52" spans="2:13" x14ac:dyDescent="0.2">
      <c r="B52" s="37"/>
      <c r="C52" s="38"/>
      <c r="D52" s="41"/>
      <c r="E52" s="41"/>
      <c r="F52" s="41"/>
      <c r="G52" s="41"/>
      <c r="H52" s="41"/>
      <c r="I52" s="41"/>
      <c r="J52" s="41"/>
      <c r="K52" s="41"/>
      <c r="L52" s="41"/>
      <c r="M52" s="42"/>
    </row>
    <row r="53" spans="2:13" x14ac:dyDescent="0.2">
      <c r="B53" s="34" t="s">
        <v>32</v>
      </c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6"/>
    </row>
    <row r="54" spans="2:13" x14ac:dyDescent="0.2">
      <c r="B54" s="37" t="s">
        <v>29</v>
      </c>
      <c r="C54" s="38">
        <f>+'Page 4 C-1 Calculation Factors'!$E$23/('Page 4 C-1 Calculation Factors'!$E$23+'Page 4 C-1 Calculation Factors'!$F$23)</f>
        <v>0.92307692165680466</v>
      </c>
      <c r="D54" s="39"/>
      <c r="E54" s="39"/>
      <c r="F54" s="39"/>
      <c r="G54" s="39"/>
      <c r="H54" s="39"/>
      <c r="I54" s="39"/>
      <c r="J54" s="39"/>
      <c r="K54" s="39"/>
      <c r="L54" s="39"/>
      <c r="M54" s="40"/>
    </row>
    <row r="55" spans="2:13" x14ac:dyDescent="0.2">
      <c r="B55" s="37" t="s">
        <v>30</v>
      </c>
      <c r="C55" s="38">
        <f>+'Page 4 C-1 Calculation Factors'!$F$23/('Page 4 C-1 Calculation Factors'!$E$23+'Page 4 C-1 Calculation Factors'!$F$23)</f>
        <v>7.6923078343195297E-2</v>
      </c>
      <c r="D55" s="39"/>
      <c r="E55" s="39"/>
      <c r="F55" s="39"/>
      <c r="G55" s="39"/>
      <c r="H55" s="39"/>
      <c r="I55" s="39"/>
      <c r="J55" s="39"/>
      <c r="K55" s="39"/>
      <c r="L55" s="39"/>
      <c r="M55" s="40"/>
    </row>
    <row r="56" spans="2:13" x14ac:dyDescent="0.2">
      <c r="B56" s="43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2"/>
    </row>
    <row r="57" spans="2:13" x14ac:dyDescent="0.2">
      <c r="B57" s="34" t="s">
        <v>33</v>
      </c>
      <c r="C57" s="44">
        <v>68088767878.051552</v>
      </c>
      <c r="D57" s="44" cm="1">
        <f t="array" ref="D57:M57">TRANSPOSE('2024 TYSP'!$L$6:$L$15)</f>
        <v>69144190874</v>
      </c>
      <c r="E57" s="44">
        <v>69990262720</v>
      </c>
      <c r="F57" s="44">
        <v>70839643877</v>
      </c>
      <c r="G57" s="44">
        <v>72003612318</v>
      </c>
      <c r="H57" s="44">
        <v>73357919143</v>
      </c>
      <c r="I57" s="44">
        <v>74754165930</v>
      </c>
      <c r="J57" s="44">
        <v>76319851921</v>
      </c>
      <c r="K57" s="44">
        <v>78079596632</v>
      </c>
      <c r="L57" s="44">
        <v>79799223020</v>
      </c>
      <c r="M57" s="45">
        <v>81516097004</v>
      </c>
    </row>
    <row r="58" spans="2:13" x14ac:dyDescent="0.2">
      <c r="B58" s="43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2"/>
    </row>
    <row r="59" spans="2:13" x14ac:dyDescent="0.2">
      <c r="B59" s="34" t="s">
        <v>34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2"/>
    </row>
    <row r="60" spans="2:13" x14ac:dyDescent="0.2">
      <c r="B60" s="37" t="s">
        <v>35</v>
      </c>
      <c r="C60" s="41">
        <f>+'Page 4 C-1 Calculation Factors'!$E$23+'Page 4 C-1 Calculation Factors'!$F$23</f>
        <v>104713334.38735598</v>
      </c>
      <c r="D60" s="41">
        <f>+'JF Sheet 1 (2024 TYSP)'!D18</f>
        <v>39950655.687435597</v>
      </c>
      <c r="E60" s="41">
        <f>+'JF Sheet 1 (2024 TYSP)'!E18</f>
        <v>39642703.602280349</v>
      </c>
      <c r="F60" s="41">
        <f>+'JF Sheet 1 (2024 TYSP)'!F18</f>
        <v>39314635.237943351</v>
      </c>
      <c r="G60" s="41">
        <f>+'JF Sheet 1 (2024 TYSP)'!G18</f>
        <v>38953065.98614043</v>
      </c>
      <c r="H60" s="41">
        <f>+'JF Sheet 1 (2024 TYSP)'!H18</f>
        <v>38789940.589087442</v>
      </c>
      <c r="I60" s="41">
        <f>+'JF Sheet 1 (2024 TYSP)'!I18</f>
        <v>38443973.310941055</v>
      </c>
      <c r="J60" s="41">
        <f>+'JF Sheet 1 (2024 TYSP)'!J18</f>
        <v>38081724.214888819</v>
      </c>
      <c r="K60" s="41">
        <f>+'JF Sheet 1 (2024 TYSP)'!K18</f>
        <v>37450034.657800332</v>
      </c>
      <c r="L60" s="41">
        <f>+'JF Sheet 1 (2024 TYSP)'!L18</f>
        <v>37120646.435954124</v>
      </c>
      <c r="M60" s="42">
        <f>+'JF Sheet 1 (2024 TYSP)'!M18</f>
        <v>36818603.47637634</v>
      </c>
    </row>
    <row r="61" spans="2:13" x14ac:dyDescent="0.2">
      <c r="B61" s="46" t="s">
        <v>36</v>
      </c>
      <c r="C61" s="47">
        <f>+'Page 4 C-1 Calculation Factors'!$G$23</f>
        <v>39005214.764466867</v>
      </c>
      <c r="D61" s="47">
        <f>+'JF Sheet 1 (2024 TYSP)'!D19</f>
        <v>20594265.505595621</v>
      </c>
      <c r="E61" s="47">
        <f>+'JF Sheet 1 (2024 TYSP)'!E19</f>
        <v>21231495.926987108</v>
      </c>
      <c r="F61" s="47">
        <f>+'JF Sheet 1 (2024 TYSP)'!F19</f>
        <v>22015328.742987033</v>
      </c>
      <c r="G61" s="47">
        <f>+'JF Sheet 1 (2024 TYSP)'!G19</f>
        <v>23019839.477792043</v>
      </c>
      <c r="H61" s="47">
        <f>+'JF Sheet 1 (2024 TYSP)'!H19</f>
        <v>24070743.309922069</v>
      </c>
      <c r="I61" s="47">
        <f>+'JF Sheet 1 (2024 TYSP)'!I19</f>
        <v>24674414.88525049</v>
      </c>
      <c r="J61" s="47">
        <f>+'JF Sheet 1 (2024 TYSP)'!J19</f>
        <v>25562162.285184495</v>
      </c>
      <c r="K61" s="47">
        <f>+'JF Sheet 1 (2024 TYSP)'!K19</f>
        <v>26303921.010902409</v>
      </c>
      <c r="L61" s="47">
        <f>+'JF Sheet 1 (2024 TYSP)'!L19</f>
        <v>26869118.50680938</v>
      </c>
      <c r="M61" s="48">
        <f>+'JF Sheet 1 (2024 TYSP)'!M19</f>
        <v>27273820.294034567</v>
      </c>
    </row>
    <row r="62" spans="2:13" x14ac:dyDescent="0.2">
      <c r="B62" s="49" t="s">
        <v>37</v>
      </c>
      <c r="C62" s="50">
        <f t="shared" ref="C62" si="27">SUM(C60:C61)</f>
        <v>143718549.15182287</v>
      </c>
      <c r="D62" s="50">
        <f t="shared" ref="D62" si="28">SUM(D60:D61)</f>
        <v>60544921.193031222</v>
      </c>
      <c r="E62" s="50">
        <f t="shared" ref="E62" si="29">SUM(E60:E61)</f>
        <v>60874199.52926746</v>
      </c>
      <c r="F62" s="50">
        <f t="shared" ref="F62" si="30">SUM(F60:F61)</f>
        <v>61329963.980930388</v>
      </c>
      <c r="G62" s="50">
        <f t="shared" ref="G62" si="31">SUM(G60:G61)</f>
        <v>61972905.463932469</v>
      </c>
      <c r="H62" s="50">
        <f t="shared" ref="H62" si="32">SUM(H60:H61)</f>
        <v>62860683.899009511</v>
      </c>
      <c r="I62" s="50">
        <f t="shared" ref="I62" si="33">SUM(I60:I61)</f>
        <v>63118388.196191549</v>
      </c>
      <c r="J62" s="50">
        <f t="shared" ref="J62" si="34">SUM(J60:J61)</f>
        <v>63643886.500073314</v>
      </c>
      <c r="K62" s="50">
        <f t="shared" ref="K62" si="35">SUM(K60:K61)</f>
        <v>63753955.668702736</v>
      </c>
      <c r="L62" s="50">
        <f t="shared" ref="L62" si="36">SUM(L60:L61)</f>
        <v>63989764.942763507</v>
      </c>
      <c r="M62" s="51">
        <f t="shared" ref="M62" si="37">SUM(M60:M61)</f>
        <v>64092423.77041091</v>
      </c>
    </row>
    <row r="63" spans="2:13" x14ac:dyDescent="0.2">
      <c r="B63" s="43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2"/>
    </row>
    <row r="64" spans="2:13" x14ac:dyDescent="0.2">
      <c r="B64" s="34" t="s">
        <v>38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2"/>
    </row>
    <row r="65" spans="2:13" x14ac:dyDescent="0.2">
      <c r="B65" s="37" t="s">
        <v>39</v>
      </c>
      <c r="C65" s="41">
        <f>+(C60*$C$14*$C$9)</f>
        <v>58384255.317800313</v>
      </c>
      <c r="D65" s="41">
        <f>+(D60*$C$14*$C$9)</f>
        <v>22274997.691701971</v>
      </c>
      <c r="E65" s="41">
        <f t="shared" ref="E65:M65" si="38">+(E60*$C$14*$C$9)</f>
        <v>22103295.07836676</v>
      </c>
      <c r="F65" s="41">
        <f t="shared" si="38"/>
        <v>21920376.376969192</v>
      </c>
      <c r="G65" s="41">
        <f t="shared" si="38"/>
        <v>21718778.828425489</v>
      </c>
      <c r="H65" s="41">
        <f t="shared" si="38"/>
        <v>21627826.182460379</v>
      </c>
      <c r="I65" s="41">
        <f t="shared" si="38"/>
        <v>21434927.713348676</v>
      </c>
      <c r="J65" s="41">
        <f t="shared" si="38"/>
        <v>21232951.108971629</v>
      </c>
      <c r="K65" s="41">
        <f t="shared" si="38"/>
        <v>20880744.538543712</v>
      </c>
      <c r="L65" s="41">
        <f t="shared" si="38"/>
        <v>20697089.933755696</v>
      </c>
      <c r="M65" s="42">
        <f t="shared" si="38"/>
        <v>20528682.028763391</v>
      </c>
    </row>
    <row r="66" spans="2:13" x14ac:dyDescent="0.2">
      <c r="B66" s="37" t="s">
        <v>40</v>
      </c>
      <c r="C66" s="41">
        <f>+(C60*$C$15*$C$10)</f>
        <v>4406366.3434258252</v>
      </c>
      <c r="D66" s="41">
        <f>+(D60*$C$15*$C$10)</f>
        <v>1681134.7441932482</v>
      </c>
      <c r="E66" s="41">
        <f t="shared" ref="E66:M66" si="39">+(E60*$C$15*$C$10)</f>
        <v>1668176.0344801543</v>
      </c>
      <c r="F66" s="41">
        <f t="shared" si="39"/>
        <v>1654370.8261233105</v>
      </c>
      <c r="G66" s="41">
        <f t="shared" si="39"/>
        <v>1639155.8910695906</v>
      </c>
      <c r="H66" s="41">
        <f t="shared" si="39"/>
        <v>1632291.5288225315</v>
      </c>
      <c r="I66" s="41">
        <f t="shared" si="39"/>
        <v>1617733.1291758197</v>
      </c>
      <c r="J66" s="41">
        <f t="shared" si="39"/>
        <v>1602489.5860862995</v>
      </c>
      <c r="K66" s="41">
        <f t="shared" si="39"/>
        <v>1575907.9131777498</v>
      </c>
      <c r="L66" s="41">
        <f t="shared" si="39"/>
        <v>1562047.1648484592</v>
      </c>
      <c r="M66" s="42">
        <f t="shared" si="39"/>
        <v>1549337.1127892921</v>
      </c>
    </row>
    <row r="67" spans="2:13" x14ac:dyDescent="0.2">
      <c r="B67" s="46" t="s">
        <v>41</v>
      </c>
      <c r="C67" s="47">
        <f>+C61*$C$11</f>
        <v>21337553.846932471</v>
      </c>
      <c r="D67" s="47">
        <f>+D61*$C$11</f>
        <v>11265961.534045583</v>
      </c>
      <c r="E67" s="47">
        <f t="shared" ref="E67:M67" si="40">+E61*$C$11</f>
        <v>11614554.369938154</v>
      </c>
      <c r="F67" s="47">
        <f t="shared" si="40"/>
        <v>12043345.110340061</v>
      </c>
      <c r="G67" s="47">
        <f t="shared" si="40"/>
        <v>12592856.298091536</v>
      </c>
      <c r="H67" s="47">
        <f t="shared" si="40"/>
        <v>13167746.533703052</v>
      </c>
      <c r="I67" s="47">
        <f t="shared" si="40"/>
        <v>13497981.216993837</v>
      </c>
      <c r="J67" s="47">
        <f t="shared" si="40"/>
        <v>13983617.767464064</v>
      </c>
      <c r="K67" s="47">
        <f t="shared" si="40"/>
        <v>14389392.145249479</v>
      </c>
      <c r="L67" s="47">
        <f t="shared" si="40"/>
        <v>14698579.828893585</v>
      </c>
      <c r="M67" s="48">
        <f t="shared" si="40"/>
        <v>14919969.359216949</v>
      </c>
    </row>
    <row r="68" spans="2:13" x14ac:dyDescent="0.2">
      <c r="B68" s="49" t="s">
        <v>37</v>
      </c>
      <c r="C68" s="50">
        <f t="shared" ref="C68" si="41">SUM(C65:C67)</f>
        <v>84128175.508158609</v>
      </c>
      <c r="D68" s="50">
        <f t="shared" ref="D68" si="42">SUM(D65:D67)</f>
        <v>35222093.969940804</v>
      </c>
      <c r="E68" s="50">
        <f t="shared" ref="E68" si="43">SUM(E65:E67)</f>
        <v>35386025.482785068</v>
      </c>
      <c r="F68" s="50">
        <f t="shared" ref="F68" si="44">SUM(F65:F67)</f>
        <v>35618092.313432567</v>
      </c>
      <c r="G68" s="50">
        <f t="shared" ref="G68" si="45">SUM(G65:G67)</f>
        <v>35950791.017586619</v>
      </c>
      <c r="H68" s="50">
        <f t="shared" ref="H68" si="46">SUM(H65:H67)</f>
        <v>36427864.24498596</v>
      </c>
      <c r="I68" s="50">
        <f t="shared" ref="I68" si="47">SUM(I65:I67)</f>
        <v>36550642.05951833</v>
      </c>
      <c r="J68" s="50">
        <f t="shared" ref="J68" si="48">SUM(J65:J67)</f>
        <v>36819058.462521993</v>
      </c>
      <c r="K68" s="50">
        <f t="shared" ref="K68" si="49">SUM(K65:K67)</f>
        <v>36846044.596970946</v>
      </c>
      <c r="L68" s="50">
        <f t="shared" ref="L68" si="50">SUM(L65:L67)</f>
        <v>36957716.927497737</v>
      </c>
      <c r="M68" s="51">
        <f t="shared" ref="M68" si="51">SUM(M65:M67)</f>
        <v>36997988.50076963</v>
      </c>
    </row>
    <row r="69" spans="2:13" x14ac:dyDescent="0.2">
      <c r="B69" s="43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2"/>
    </row>
    <row r="70" spans="2:13" x14ac:dyDescent="0.2">
      <c r="B70" s="34" t="s">
        <v>42</v>
      </c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1"/>
    </row>
    <row r="71" spans="2:13" x14ac:dyDescent="0.2">
      <c r="B71" s="37" t="s">
        <v>43</v>
      </c>
      <c r="C71" s="53">
        <f>ROUND(C68/C57,5)</f>
        <v>1.24E-3</v>
      </c>
      <c r="D71" s="53">
        <f t="shared" ref="D71:M71" si="52">ROUND(D68/D57,5)</f>
        <v>5.1000000000000004E-4</v>
      </c>
      <c r="E71" s="53">
        <f t="shared" si="52"/>
        <v>5.1000000000000004E-4</v>
      </c>
      <c r="F71" s="53">
        <f t="shared" si="52"/>
        <v>5.0000000000000001E-4</v>
      </c>
      <c r="G71" s="53">
        <f t="shared" si="52"/>
        <v>5.0000000000000001E-4</v>
      </c>
      <c r="H71" s="53">
        <f t="shared" si="52"/>
        <v>5.0000000000000001E-4</v>
      </c>
      <c r="I71" s="53">
        <f t="shared" si="52"/>
        <v>4.8999999999999998E-4</v>
      </c>
      <c r="J71" s="53">
        <f t="shared" si="52"/>
        <v>4.8000000000000001E-4</v>
      </c>
      <c r="K71" s="53">
        <f t="shared" si="52"/>
        <v>4.6999999999999999E-4</v>
      </c>
      <c r="L71" s="53">
        <f t="shared" si="52"/>
        <v>4.6000000000000001E-4</v>
      </c>
      <c r="M71" s="54">
        <f t="shared" si="52"/>
        <v>4.4999999999999999E-4</v>
      </c>
    </row>
    <row r="72" spans="2:13" x14ac:dyDescent="0.2">
      <c r="B72" s="55" t="s">
        <v>44</v>
      </c>
      <c r="C72" s="53">
        <f>ROUND(C67/C57,5)</f>
        <v>3.1E-4</v>
      </c>
      <c r="D72" s="53">
        <f t="shared" ref="D72:M72" si="53">ROUND(D67/D57,5)</f>
        <v>1.6000000000000001E-4</v>
      </c>
      <c r="E72" s="53">
        <f t="shared" si="53"/>
        <v>1.7000000000000001E-4</v>
      </c>
      <c r="F72" s="53">
        <f t="shared" si="53"/>
        <v>1.7000000000000001E-4</v>
      </c>
      <c r="G72" s="53">
        <f t="shared" si="53"/>
        <v>1.7000000000000001E-4</v>
      </c>
      <c r="H72" s="53">
        <f t="shared" si="53"/>
        <v>1.8000000000000001E-4</v>
      </c>
      <c r="I72" s="53">
        <f t="shared" si="53"/>
        <v>1.8000000000000001E-4</v>
      </c>
      <c r="J72" s="53">
        <f t="shared" si="53"/>
        <v>1.8000000000000001E-4</v>
      </c>
      <c r="K72" s="53">
        <f t="shared" si="53"/>
        <v>1.8000000000000001E-4</v>
      </c>
      <c r="L72" s="53">
        <f t="shared" si="53"/>
        <v>1.8000000000000001E-4</v>
      </c>
      <c r="M72" s="54">
        <f t="shared" si="53"/>
        <v>1.8000000000000001E-4</v>
      </c>
    </row>
    <row r="73" spans="2:13" x14ac:dyDescent="0.2">
      <c r="B73" s="49"/>
      <c r="C73" s="50"/>
      <c r="D73" s="56"/>
      <c r="E73" s="56"/>
      <c r="F73" s="56"/>
      <c r="G73" s="56"/>
      <c r="H73" s="56"/>
      <c r="I73" s="56"/>
      <c r="J73" s="56"/>
      <c r="K73" s="56"/>
      <c r="L73" s="56"/>
      <c r="M73" s="57"/>
    </row>
    <row r="74" spans="2:13" x14ac:dyDescent="0.2">
      <c r="B74" s="34" t="s">
        <v>45</v>
      </c>
      <c r="C74" s="50"/>
      <c r="D74" s="56"/>
      <c r="E74" s="56"/>
      <c r="F74" s="56"/>
      <c r="G74" s="56"/>
      <c r="H74" s="56"/>
      <c r="I74" s="56"/>
      <c r="J74" s="56"/>
      <c r="K74" s="56"/>
      <c r="L74" s="56"/>
      <c r="M74" s="57"/>
    </row>
    <row r="75" spans="2:13" x14ac:dyDescent="0.2">
      <c r="B75" s="37" t="s">
        <v>46</v>
      </c>
      <c r="C75" s="58">
        <v>1000</v>
      </c>
      <c r="D75" s="58">
        <v>1000</v>
      </c>
      <c r="E75" s="58">
        <v>1000</v>
      </c>
      <c r="F75" s="58">
        <v>1000</v>
      </c>
      <c r="G75" s="58">
        <v>1000</v>
      </c>
      <c r="H75" s="58">
        <v>1000</v>
      </c>
      <c r="I75" s="58">
        <v>1000</v>
      </c>
      <c r="J75" s="58">
        <v>1000</v>
      </c>
      <c r="K75" s="58">
        <v>1000</v>
      </c>
      <c r="L75" s="58">
        <v>1000</v>
      </c>
      <c r="M75" s="59">
        <v>1000</v>
      </c>
    </row>
    <row r="76" spans="2:13" x14ac:dyDescent="0.2">
      <c r="B76" s="37" t="s">
        <v>47</v>
      </c>
      <c r="C76" s="60">
        <f>+C75*C71</f>
        <v>1.24</v>
      </c>
      <c r="D76" s="60">
        <f t="shared" ref="D76" si="54">+D75*D71</f>
        <v>0.51</v>
      </c>
      <c r="E76" s="60">
        <f t="shared" ref="E76" si="55">+E75*E71</f>
        <v>0.51</v>
      </c>
      <c r="F76" s="60">
        <f t="shared" ref="F76" si="56">+F75*F71</f>
        <v>0.5</v>
      </c>
      <c r="G76" s="60">
        <f t="shared" ref="G76" si="57">+G75*G71</f>
        <v>0.5</v>
      </c>
      <c r="H76" s="60">
        <f t="shared" ref="H76" si="58">+H75*H71</f>
        <v>0.5</v>
      </c>
      <c r="I76" s="60">
        <f t="shared" ref="I76" si="59">+I75*I71</f>
        <v>0.49</v>
      </c>
      <c r="J76" s="60">
        <f t="shared" ref="J76" si="60">+J75*J71</f>
        <v>0.48000000000000004</v>
      </c>
      <c r="K76" s="60">
        <f t="shared" ref="K76" si="61">+K75*K71</f>
        <v>0.47</v>
      </c>
      <c r="L76" s="60">
        <f t="shared" ref="L76" si="62">+L75*L71</f>
        <v>0.46</v>
      </c>
      <c r="M76" s="61">
        <f t="shared" ref="M76" si="63">+M75*M71</f>
        <v>0.45</v>
      </c>
    </row>
    <row r="77" spans="2:13" x14ac:dyDescent="0.2">
      <c r="B77" s="46" t="s">
        <v>48</v>
      </c>
      <c r="C77" s="62">
        <f>+C75*C72</f>
        <v>0.31</v>
      </c>
      <c r="D77" s="62">
        <f t="shared" ref="D77:M77" si="64">+D75*D72</f>
        <v>0.16</v>
      </c>
      <c r="E77" s="62">
        <f t="shared" si="64"/>
        <v>0.17</v>
      </c>
      <c r="F77" s="62">
        <f t="shared" si="64"/>
        <v>0.17</v>
      </c>
      <c r="G77" s="62">
        <f t="shared" si="64"/>
        <v>0.17</v>
      </c>
      <c r="H77" s="62">
        <f t="shared" si="64"/>
        <v>0.18000000000000002</v>
      </c>
      <c r="I77" s="62">
        <f t="shared" si="64"/>
        <v>0.18000000000000002</v>
      </c>
      <c r="J77" s="62">
        <f t="shared" si="64"/>
        <v>0.18000000000000002</v>
      </c>
      <c r="K77" s="62">
        <f t="shared" si="64"/>
        <v>0.18000000000000002</v>
      </c>
      <c r="L77" s="62">
        <f t="shared" si="64"/>
        <v>0.18000000000000002</v>
      </c>
      <c r="M77" s="63">
        <f t="shared" si="64"/>
        <v>0.18000000000000002</v>
      </c>
    </row>
    <row r="78" spans="2:13" ht="12" thickBot="1" x14ac:dyDescent="0.25">
      <c r="B78" s="64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6"/>
    </row>
    <row r="80" spans="2:13" x14ac:dyDescent="0.2">
      <c r="B80" s="67" t="s">
        <v>49</v>
      </c>
      <c r="C80" s="68">
        <f>+C68-'Page 4 C-1 Calculation Factors'!$H$9</f>
        <v>0</v>
      </c>
      <c r="D80" s="69">
        <f>+D62-'JF Sheet 1 (2024 TYSP)'!D17</f>
        <v>0</v>
      </c>
      <c r="E80" s="69">
        <f>+E62-'JF Sheet 1 (2024 TYSP)'!E17</f>
        <v>0</v>
      </c>
      <c r="F80" s="69">
        <f>+F62-'JF Sheet 1 (2024 TYSP)'!F17</f>
        <v>0</v>
      </c>
      <c r="G80" s="69">
        <f>+G62-'JF Sheet 1 (2024 TYSP)'!G17</f>
        <v>0</v>
      </c>
      <c r="H80" s="69">
        <f>+H62-'JF Sheet 1 (2024 TYSP)'!H17</f>
        <v>0</v>
      </c>
      <c r="I80" s="69">
        <f>+I62-'JF Sheet 1 (2024 TYSP)'!I17</f>
        <v>0</v>
      </c>
      <c r="J80" s="69">
        <f>+J62-'JF Sheet 1 (2024 TYSP)'!J17</f>
        <v>0</v>
      </c>
      <c r="K80" s="69">
        <f>+K62-'JF Sheet 1 (2024 TYSP)'!K17</f>
        <v>0</v>
      </c>
      <c r="L80" s="69">
        <f>+L62-'JF Sheet 1 (2024 TYSP)'!L17</f>
        <v>0</v>
      </c>
      <c r="M80" s="69">
        <f>+M62-'JF Sheet 1 (2024 TYSP)'!M17</f>
        <v>0</v>
      </c>
    </row>
    <row r="81" spans="2:13" x14ac:dyDescent="0.2">
      <c r="B81" s="67" t="s">
        <v>50</v>
      </c>
      <c r="C81" s="71">
        <f>ROUND(C71-'Page 4 C-1 Calculation Factors'!$M$9,5)</f>
        <v>0</v>
      </c>
      <c r="D81" s="67"/>
    </row>
    <row r="83" spans="2:13" x14ac:dyDescent="0.2">
      <c r="B83" s="52" t="s">
        <v>51</v>
      </c>
      <c r="C83" s="72"/>
    </row>
    <row r="84" spans="2:13" x14ac:dyDescent="0.2">
      <c r="B84" s="30" t="s">
        <v>55</v>
      </c>
    </row>
    <row r="85" spans="2:13" x14ac:dyDescent="0.2">
      <c r="B85" s="30" t="s">
        <v>53</v>
      </c>
      <c r="C85" s="73"/>
    </row>
    <row r="86" spans="2:13" ht="12" thickBot="1" x14ac:dyDescent="0.25"/>
    <row r="87" spans="2:13" ht="12" thickBot="1" x14ac:dyDescent="0.25">
      <c r="B87" s="31" t="s">
        <v>56</v>
      </c>
      <c r="C87" s="32">
        <v>2024</v>
      </c>
      <c r="D87" s="32">
        <v>2025</v>
      </c>
      <c r="E87" s="32">
        <v>2026</v>
      </c>
      <c r="F87" s="32">
        <v>2027</v>
      </c>
      <c r="G87" s="32">
        <v>2028</v>
      </c>
      <c r="H87" s="32">
        <v>2029</v>
      </c>
      <c r="I87" s="32">
        <v>2030</v>
      </c>
      <c r="J87" s="32">
        <v>2032</v>
      </c>
      <c r="K87" s="32">
        <v>2032</v>
      </c>
      <c r="L87" s="32">
        <v>2033</v>
      </c>
      <c r="M87" s="33">
        <v>2034</v>
      </c>
    </row>
    <row r="88" spans="2:13" x14ac:dyDescent="0.2">
      <c r="B88" s="34" t="s">
        <v>28</v>
      </c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6"/>
    </row>
    <row r="89" spans="2:13" x14ac:dyDescent="0.2">
      <c r="B89" s="37" t="s">
        <v>29</v>
      </c>
      <c r="C89" s="38">
        <f>+'Page 4 C-1 Calculation Factors'!$E$9/'Page 4 C-1 Calculation Factors'!$E$23</f>
        <v>0.60402632000000012</v>
      </c>
      <c r="D89" s="39"/>
      <c r="E89" s="39"/>
      <c r="F89" s="39"/>
      <c r="G89" s="39"/>
      <c r="H89" s="39"/>
      <c r="I89" s="39"/>
      <c r="J89" s="39"/>
      <c r="K89" s="39"/>
      <c r="L89" s="39"/>
      <c r="M89" s="40"/>
    </row>
    <row r="90" spans="2:13" x14ac:dyDescent="0.2">
      <c r="B90" s="37" t="s">
        <v>30</v>
      </c>
      <c r="C90" s="38">
        <f>+'Page 4 C-1 Calculation Factors'!$F$9/'Page 4 C-1 Calculation Factors'!$F$23</f>
        <v>0.54704361905912757</v>
      </c>
      <c r="D90" s="39"/>
      <c r="E90" s="39"/>
      <c r="F90" s="39"/>
      <c r="G90" s="39"/>
      <c r="H90" s="39"/>
      <c r="I90" s="39"/>
      <c r="J90" s="39"/>
      <c r="K90" s="39"/>
      <c r="L90" s="39"/>
      <c r="M90" s="40"/>
    </row>
    <row r="91" spans="2:13" x14ac:dyDescent="0.2">
      <c r="B91" s="37" t="s">
        <v>31</v>
      </c>
      <c r="C91" s="38">
        <f>+'Page 4 C-1 Calculation Factors'!$G$9/'Page 4 C-1 Calculation Factors'!$G$23</f>
        <v>0.54704361905912757</v>
      </c>
      <c r="D91" s="39"/>
      <c r="E91" s="39"/>
      <c r="F91" s="39"/>
      <c r="G91" s="39"/>
      <c r="H91" s="39"/>
      <c r="I91" s="39"/>
      <c r="J91" s="39"/>
      <c r="K91" s="39"/>
      <c r="L91" s="39"/>
      <c r="M91" s="40"/>
    </row>
    <row r="92" spans="2:13" x14ac:dyDescent="0.2">
      <c r="B92" s="37"/>
      <c r="C92" s="38"/>
      <c r="D92" s="41"/>
      <c r="E92" s="41"/>
      <c r="F92" s="41"/>
      <c r="G92" s="41"/>
      <c r="H92" s="41"/>
      <c r="I92" s="41"/>
      <c r="J92" s="41"/>
      <c r="K92" s="41"/>
      <c r="L92" s="41"/>
      <c r="M92" s="42"/>
    </row>
    <row r="93" spans="2:13" x14ac:dyDescent="0.2">
      <c r="B93" s="34" t="s">
        <v>32</v>
      </c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6"/>
    </row>
    <row r="94" spans="2:13" x14ac:dyDescent="0.2">
      <c r="B94" s="37" t="s">
        <v>29</v>
      </c>
      <c r="C94" s="38">
        <f>+'Page 4 C-1 Calculation Factors'!$E$23/('Page 4 C-1 Calculation Factors'!$E$23+'Page 4 C-1 Calculation Factors'!$F$23)</f>
        <v>0.92307692165680466</v>
      </c>
      <c r="D94" s="39"/>
      <c r="E94" s="39"/>
      <c r="F94" s="39"/>
      <c r="G94" s="39"/>
      <c r="H94" s="39"/>
      <c r="I94" s="39"/>
      <c r="J94" s="39"/>
      <c r="K94" s="39"/>
      <c r="L94" s="39"/>
      <c r="M94" s="40"/>
    </row>
    <row r="95" spans="2:13" x14ac:dyDescent="0.2">
      <c r="B95" s="37" t="s">
        <v>30</v>
      </c>
      <c r="C95" s="38">
        <f>+'Page 4 C-1 Calculation Factors'!$F$23/('Page 4 C-1 Calculation Factors'!$E$23+'Page 4 C-1 Calculation Factors'!$F$23)</f>
        <v>7.6923078343195297E-2</v>
      </c>
      <c r="D95" s="39"/>
      <c r="E95" s="39"/>
      <c r="F95" s="39"/>
      <c r="G95" s="39"/>
      <c r="H95" s="39"/>
      <c r="I95" s="39"/>
      <c r="J95" s="39"/>
      <c r="K95" s="39"/>
      <c r="L95" s="39"/>
      <c r="M95" s="40"/>
    </row>
    <row r="96" spans="2:13" x14ac:dyDescent="0.2">
      <c r="B96" s="43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2"/>
    </row>
    <row r="97" spans="2:13" x14ac:dyDescent="0.2">
      <c r="B97" s="34" t="s">
        <v>33</v>
      </c>
      <c r="C97" s="44">
        <v>68088767878.051552</v>
      </c>
      <c r="D97" s="44" cm="1">
        <f t="array" ref="D97:M97">TRANSPOSE('2024 TYSP'!$L$6:$L$15)</f>
        <v>69144190874</v>
      </c>
      <c r="E97" s="44">
        <v>69990262720</v>
      </c>
      <c r="F97" s="44">
        <v>70839643877</v>
      </c>
      <c r="G97" s="44">
        <v>72003612318</v>
      </c>
      <c r="H97" s="44">
        <v>73357919143</v>
      </c>
      <c r="I97" s="44">
        <v>74754165930</v>
      </c>
      <c r="J97" s="44">
        <v>76319851921</v>
      </c>
      <c r="K97" s="44">
        <v>78079596632</v>
      </c>
      <c r="L97" s="44">
        <v>79799223020</v>
      </c>
      <c r="M97" s="45">
        <v>81516097004</v>
      </c>
    </row>
    <row r="98" spans="2:13" x14ac:dyDescent="0.2">
      <c r="B98" s="43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2"/>
    </row>
    <row r="99" spans="2:13" x14ac:dyDescent="0.2">
      <c r="B99" s="34" t="s">
        <v>34</v>
      </c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2"/>
    </row>
    <row r="100" spans="2:13" x14ac:dyDescent="0.2">
      <c r="B100" s="37" t="s">
        <v>35</v>
      </c>
      <c r="C100" s="41">
        <f>+'Page 4 C-1 Calculation Factors'!$E$23+'Page 4 C-1 Calculation Factors'!$F$23</f>
        <v>104713334.38735598</v>
      </c>
      <c r="D100" s="41">
        <f>+'JF Sheet 1 (2024 TYSP)'!D26</f>
        <v>39950655.687435612</v>
      </c>
      <c r="E100" s="41">
        <f>+'JF Sheet 1 (2024 TYSP)'!E26</f>
        <v>39642703.602280349</v>
      </c>
      <c r="F100" s="41">
        <f>+'JF Sheet 1 (2024 TYSP)'!F26</f>
        <v>39314635.237943344</v>
      </c>
      <c r="G100" s="41">
        <f>+'JF Sheet 1 (2024 TYSP)'!G26</f>
        <v>38953065.986140423</v>
      </c>
      <c r="H100" s="41">
        <f>+'JF Sheet 1 (2024 TYSP)'!H26</f>
        <v>38789940.589087442</v>
      </c>
      <c r="I100" s="41">
        <f>+'JF Sheet 1 (2024 TYSP)'!I26</f>
        <v>38443973.310941041</v>
      </c>
      <c r="J100" s="41">
        <f>+'JF Sheet 1 (2024 TYSP)'!J26</f>
        <v>38081724.214888811</v>
      </c>
      <c r="K100" s="41">
        <f>+'JF Sheet 1 (2024 TYSP)'!K26</f>
        <v>37450034.657800332</v>
      </c>
      <c r="L100" s="41">
        <f>+'JF Sheet 1 (2024 TYSP)'!L26</f>
        <v>37120646.435954116</v>
      </c>
      <c r="M100" s="42">
        <f>+'JF Sheet 1 (2024 TYSP)'!M26</f>
        <v>36818603.47637634</v>
      </c>
    </row>
    <row r="101" spans="2:13" x14ac:dyDescent="0.2">
      <c r="B101" s="46" t="s">
        <v>36</v>
      </c>
      <c r="C101" s="47">
        <f>+'Page 4 C-1 Calculation Factors'!$G$23</f>
        <v>39005214.764466867</v>
      </c>
      <c r="D101" s="47">
        <f>+'JF Sheet 1 (2024 TYSP)'!D27</f>
        <v>14131572.077926995</v>
      </c>
      <c r="E101" s="47">
        <f>+'JF Sheet 1 (2024 TYSP)'!E27</f>
        <v>14155796.810998688</v>
      </c>
      <c r="F101" s="47">
        <f>+'JF Sheet 1 (2024 TYSP)'!F27</f>
        <v>14191828.203948595</v>
      </c>
      <c r="G101" s="47">
        <f>+'JF Sheet 1 (2024 TYSP)'!G27</f>
        <v>13738635.388396285</v>
      </c>
      <c r="H101" s="47">
        <f>+'JF Sheet 1 (2024 TYSP)'!H27</f>
        <v>13795292.230900954</v>
      </c>
      <c r="I101" s="47">
        <f>+'JF Sheet 1 (2024 TYSP)'!I27</f>
        <v>13860966.878950987</v>
      </c>
      <c r="J101" s="47">
        <f>+'JF Sheet 1 (2024 TYSP)'!J27</f>
        <v>13934912.352609457</v>
      </c>
      <c r="K101" s="47">
        <f>+'JF Sheet 1 (2024 TYSP)'!K27</f>
        <v>14016458.077253686</v>
      </c>
      <c r="L101" s="47">
        <f>+'JF Sheet 1 (2024 TYSP)'!L27</f>
        <v>14105002.263303349</v>
      </c>
      <c r="M101" s="48">
        <f>+'JF Sheet 1 (2024 TYSP)'!M27</f>
        <v>14200005.048242008</v>
      </c>
    </row>
    <row r="102" spans="2:13" x14ac:dyDescent="0.2">
      <c r="B102" s="49" t="s">
        <v>37</v>
      </c>
      <c r="C102" s="50">
        <f t="shared" ref="C102" si="65">SUM(C100:C101)</f>
        <v>143718549.15182287</v>
      </c>
      <c r="D102" s="50">
        <f t="shared" ref="D102" si="66">SUM(D100:D101)</f>
        <v>54082227.765362605</v>
      </c>
      <c r="E102" s="50">
        <f t="shared" ref="E102" si="67">SUM(E100:E101)</f>
        <v>53798500.413279034</v>
      </c>
      <c r="F102" s="50">
        <f t="shared" ref="F102" si="68">SUM(F100:F101)</f>
        <v>53506463.441891938</v>
      </c>
      <c r="G102" s="50">
        <f t="shared" ref="G102" si="69">SUM(G100:G101)</f>
        <v>52691701.374536708</v>
      </c>
      <c r="H102" s="50">
        <f t="shared" ref="H102" si="70">SUM(H100:H101)</f>
        <v>52585232.8199884</v>
      </c>
      <c r="I102" s="50">
        <f t="shared" ref="I102" si="71">SUM(I100:I101)</f>
        <v>52304940.189892024</v>
      </c>
      <c r="J102" s="50">
        <f t="shared" ref="J102" si="72">SUM(J100:J101)</f>
        <v>52016636.567498267</v>
      </c>
      <c r="K102" s="50">
        <f t="shared" ref="K102" si="73">SUM(K100:K101)</f>
        <v>51466492.735054016</v>
      </c>
      <c r="L102" s="50">
        <f t="shared" ref="L102" si="74">SUM(L100:L101)</f>
        <v>51225648.699257463</v>
      </c>
      <c r="M102" s="51">
        <f t="shared" ref="M102" si="75">SUM(M100:M101)</f>
        <v>51018608.52461835</v>
      </c>
    </row>
    <row r="103" spans="2:13" x14ac:dyDescent="0.2">
      <c r="B103" s="43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2"/>
    </row>
    <row r="104" spans="2:13" x14ac:dyDescent="0.2">
      <c r="B104" s="34" t="s">
        <v>38</v>
      </c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2"/>
    </row>
    <row r="105" spans="2:13" x14ac:dyDescent="0.2">
      <c r="B105" s="37" t="s">
        <v>39</v>
      </c>
      <c r="C105" s="41">
        <f>+(C100*$C$14*$C$9)</f>
        <v>58384255.317800313</v>
      </c>
      <c r="D105" s="41">
        <f>+(D100*$C$14*$C$9)</f>
        <v>22274997.691701978</v>
      </c>
      <c r="E105" s="41">
        <f t="shared" ref="E105:M105" si="76">+(E100*$C$14*$C$9)</f>
        <v>22103295.07836676</v>
      </c>
      <c r="F105" s="41">
        <f t="shared" si="76"/>
        <v>21920376.376969185</v>
      </c>
      <c r="G105" s="41">
        <f t="shared" si="76"/>
        <v>21718778.828425486</v>
      </c>
      <c r="H105" s="41">
        <f t="shared" si="76"/>
        <v>21627826.182460379</v>
      </c>
      <c r="I105" s="41">
        <f t="shared" si="76"/>
        <v>21434927.713348668</v>
      </c>
      <c r="J105" s="41">
        <f t="shared" si="76"/>
        <v>21232951.108971629</v>
      </c>
      <c r="K105" s="41">
        <f t="shared" si="76"/>
        <v>20880744.538543712</v>
      </c>
      <c r="L105" s="41">
        <f t="shared" si="76"/>
        <v>20697089.933755692</v>
      </c>
      <c r="M105" s="42">
        <f t="shared" si="76"/>
        <v>20528682.028763391</v>
      </c>
    </row>
    <row r="106" spans="2:13" x14ac:dyDescent="0.2">
      <c r="B106" s="37" t="s">
        <v>40</v>
      </c>
      <c r="C106" s="41">
        <f>+(C100*$C$15*$C$10)</f>
        <v>4406366.3434258252</v>
      </c>
      <c r="D106" s="41">
        <f>+(D100*$C$15*$C$10)</f>
        <v>1681134.7441932489</v>
      </c>
      <c r="E106" s="41">
        <f t="shared" ref="E106:M106" si="77">+(E100*$C$15*$C$10)</f>
        <v>1668176.0344801543</v>
      </c>
      <c r="F106" s="41">
        <f t="shared" si="77"/>
        <v>1654370.82612331</v>
      </c>
      <c r="G106" s="41">
        <f t="shared" si="77"/>
        <v>1639155.8910695903</v>
      </c>
      <c r="H106" s="41">
        <f t="shared" si="77"/>
        <v>1632291.5288225315</v>
      </c>
      <c r="I106" s="41">
        <f t="shared" si="77"/>
        <v>1617733.1291758192</v>
      </c>
      <c r="J106" s="41">
        <f t="shared" si="77"/>
        <v>1602489.5860862993</v>
      </c>
      <c r="K106" s="41">
        <f t="shared" si="77"/>
        <v>1575907.9131777498</v>
      </c>
      <c r="L106" s="41">
        <f t="shared" si="77"/>
        <v>1562047.164848459</v>
      </c>
      <c r="M106" s="42">
        <f t="shared" si="77"/>
        <v>1549337.1127892921</v>
      </c>
    </row>
    <row r="107" spans="2:13" x14ac:dyDescent="0.2">
      <c r="B107" s="46" t="s">
        <v>41</v>
      </c>
      <c r="C107" s="47">
        <f>+C101*$C$11</f>
        <v>21337553.846932471</v>
      </c>
      <c r="D107" s="47">
        <f>+D101*$C$11</f>
        <v>7730586.3325040992</v>
      </c>
      <c r="E107" s="47">
        <f t="shared" ref="E107:M107" si="78">+E101*$C$11</f>
        <v>7743838.3181543788</v>
      </c>
      <c r="F107" s="47">
        <f t="shared" si="78"/>
        <v>7763549.0617534379</v>
      </c>
      <c r="G107" s="47">
        <f t="shared" si="78"/>
        <v>7515632.823802107</v>
      </c>
      <c r="H107" s="47">
        <f t="shared" si="78"/>
        <v>7546626.5879703239</v>
      </c>
      <c r="I107" s="47">
        <f t="shared" si="78"/>
        <v>7582553.4851200478</v>
      </c>
      <c r="J107" s="47">
        <f t="shared" si="78"/>
        <v>7623004.8846432194</v>
      </c>
      <c r="K107" s="47">
        <f t="shared" si="78"/>
        <v>7667613.952971397</v>
      </c>
      <c r="L107" s="47">
        <f t="shared" si="78"/>
        <v>7716051.4849546496</v>
      </c>
      <c r="M107" s="48">
        <f t="shared" si="78"/>
        <v>7768022.1522481898</v>
      </c>
    </row>
    <row r="108" spans="2:13" x14ac:dyDescent="0.2">
      <c r="B108" s="49" t="s">
        <v>37</v>
      </c>
      <c r="C108" s="50">
        <f t="shared" ref="C108" si="79">SUM(C105:C107)</f>
        <v>84128175.508158609</v>
      </c>
      <c r="D108" s="50">
        <f t="shared" ref="D108" si="80">SUM(D105:D107)</f>
        <v>31686718.768399328</v>
      </c>
      <c r="E108" s="50">
        <f t="shared" ref="E108" si="81">SUM(E105:E107)</f>
        <v>31515309.431001294</v>
      </c>
      <c r="F108" s="50">
        <f t="shared" ref="F108" si="82">SUM(F105:F107)</f>
        <v>31338296.26484593</v>
      </c>
      <c r="G108" s="50">
        <f t="shared" ref="G108" si="83">SUM(G105:G107)</f>
        <v>30873567.543297183</v>
      </c>
      <c r="H108" s="50">
        <f t="shared" ref="H108" si="84">SUM(H105:H107)</f>
        <v>30806744.299253233</v>
      </c>
      <c r="I108" s="50">
        <f t="shared" ref="I108" si="85">SUM(I105:I107)</f>
        <v>30635214.327644534</v>
      </c>
      <c r="J108" s="50">
        <f t="shared" ref="J108" si="86">SUM(J105:J107)</f>
        <v>30458445.579701148</v>
      </c>
      <c r="K108" s="50">
        <f t="shared" ref="K108" si="87">SUM(K105:K107)</f>
        <v>30124266.404692858</v>
      </c>
      <c r="L108" s="50">
        <f t="shared" ref="L108" si="88">SUM(L105:L107)</f>
        <v>29975188.583558798</v>
      </c>
      <c r="M108" s="51">
        <f t="shared" ref="M108" si="89">SUM(M105:M107)</f>
        <v>29846041.293800872</v>
      </c>
    </row>
    <row r="109" spans="2:13" x14ac:dyDescent="0.2">
      <c r="B109" s="43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2"/>
    </row>
    <row r="110" spans="2:13" x14ac:dyDescent="0.2">
      <c r="B110" s="34" t="s">
        <v>42</v>
      </c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1"/>
    </row>
    <row r="111" spans="2:13" x14ac:dyDescent="0.2">
      <c r="B111" s="37" t="s">
        <v>43</v>
      </c>
      <c r="C111" s="53">
        <f>ROUND(C108/C97,5)</f>
        <v>1.24E-3</v>
      </c>
      <c r="D111" s="53">
        <f t="shared" ref="D111:M111" si="90">ROUND(D108/D97,5)</f>
        <v>4.6000000000000001E-4</v>
      </c>
      <c r="E111" s="53">
        <f t="shared" si="90"/>
        <v>4.4999999999999999E-4</v>
      </c>
      <c r="F111" s="53">
        <f t="shared" si="90"/>
        <v>4.4000000000000002E-4</v>
      </c>
      <c r="G111" s="53">
        <f t="shared" si="90"/>
        <v>4.2999999999999999E-4</v>
      </c>
      <c r="H111" s="53">
        <f t="shared" si="90"/>
        <v>4.2000000000000002E-4</v>
      </c>
      <c r="I111" s="53">
        <f t="shared" si="90"/>
        <v>4.0999999999999999E-4</v>
      </c>
      <c r="J111" s="53">
        <f t="shared" si="90"/>
        <v>4.0000000000000002E-4</v>
      </c>
      <c r="K111" s="53">
        <f t="shared" si="90"/>
        <v>3.8999999999999999E-4</v>
      </c>
      <c r="L111" s="53">
        <f t="shared" si="90"/>
        <v>3.8000000000000002E-4</v>
      </c>
      <c r="M111" s="54">
        <f t="shared" si="90"/>
        <v>3.6999999999999999E-4</v>
      </c>
    </row>
    <row r="112" spans="2:13" x14ac:dyDescent="0.2">
      <c r="B112" s="55" t="s">
        <v>44</v>
      </c>
      <c r="C112" s="53">
        <f>ROUND(C107/C97,5)</f>
        <v>3.1E-4</v>
      </c>
      <c r="D112" s="53">
        <f t="shared" ref="D112:M112" si="91">ROUND(D107/D97,5)</f>
        <v>1.1E-4</v>
      </c>
      <c r="E112" s="53">
        <f t="shared" si="91"/>
        <v>1.1E-4</v>
      </c>
      <c r="F112" s="53">
        <f t="shared" si="91"/>
        <v>1.1E-4</v>
      </c>
      <c r="G112" s="53">
        <f t="shared" si="91"/>
        <v>1E-4</v>
      </c>
      <c r="H112" s="53">
        <f t="shared" si="91"/>
        <v>1E-4</v>
      </c>
      <c r="I112" s="53">
        <f t="shared" si="91"/>
        <v>1E-4</v>
      </c>
      <c r="J112" s="53">
        <f t="shared" si="91"/>
        <v>1E-4</v>
      </c>
      <c r="K112" s="53">
        <f t="shared" si="91"/>
        <v>1E-4</v>
      </c>
      <c r="L112" s="53">
        <f t="shared" si="91"/>
        <v>1E-4</v>
      </c>
      <c r="M112" s="54">
        <f t="shared" si="91"/>
        <v>1E-4</v>
      </c>
    </row>
    <row r="113" spans="2:13" x14ac:dyDescent="0.2">
      <c r="B113" s="49"/>
      <c r="C113" s="50"/>
      <c r="D113" s="56"/>
      <c r="E113" s="56"/>
      <c r="F113" s="56"/>
      <c r="G113" s="56"/>
      <c r="H113" s="56"/>
      <c r="I113" s="56"/>
      <c r="J113" s="56"/>
      <c r="K113" s="56"/>
      <c r="L113" s="56"/>
      <c r="M113" s="57"/>
    </row>
    <row r="114" spans="2:13" x14ac:dyDescent="0.2">
      <c r="B114" s="34" t="s">
        <v>45</v>
      </c>
      <c r="C114" s="50"/>
      <c r="D114" s="56"/>
      <c r="E114" s="56"/>
      <c r="F114" s="56"/>
      <c r="G114" s="56"/>
      <c r="H114" s="56"/>
      <c r="I114" s="56"/>
      <c r="J114" s="56"/>
      <c r="K114" s="56"/>
      <c r="L114" s="56"/>
      <c r="M114" s="57"/>
    </row>
    <row r="115" spans="2:13" x14ac:dyDescent="0.2">
      <c r="B115" s="37" t="s">
        <v>46</v>
      </c>
      <c r="C115" s="58">
        <v>1000</v>
      </c>
      <c r="D115" s="58">
        <v>1000</v>
      </c>
      <c r="E115" s="58">
        <v>1000</v>
      </c>
      <c r="F115" s="58">
        <v>1000</v>
      </c>
      <c r="G115" s="58">
        <v>1000</v>
      </c>
      <c r="H115" s="58">
        <v>1000</v>
      </c>
      <c r="I115" s="58">
        <v>1000</v>
      </c>
      <c r="J115" s="58">
        <v>1000</v>
      </c>
      <c r="K115" s="58">
        <v>1000</v>
      </c>
      <c r="L115" s="58">
        <v>1000</v>
      </c>
      <c r="M115" s="59">
        <v>1000</v>
      </c>
    </row>
    <row r="116" spans="2:13" x14ac:dyDescent="0.2">
      <c r="B116" s="37" t="s">
        <v>47</v>
      </c>
      <c r="C116" s="60">
        <f>+C115*C111</f>
        <v>1.24</v>
      </c>
      <c r="D116" s="60">
        <f t="shared" ref="D116" si="92">+D115*D111</f>
        <v>0.46</v>
      </c>
      <c r="E116" s="60">
        <f t="shared" ref="E116" si="93">+E115*E111</f>
        <v>0.45</v>
      </c>
      <c r="F116" s="60">
        <f t="shared" ref="F116" si="94">+F115*F111</f>
        <v>0.44</v>
      </c>
      <c r="G116" s="60">
        <f t="shared" ref="G116" si="95">+G115*G111</f>
        <v>0.43</v>
      </c>
      <c r="H116" s="60">
        <f t="shared" ref="H116" si="96">+H115*H111</f>
        <v>0.42000000000000004</v>
      </c>
      <c r="I116" s="60">
        <f t="shared" ref="I116" si="97">+I115*I111</f>
        <v>0.41</v>
      </c>
      <c r="J116" s="60">
        <f t="shared" ref="J116" si="98">+J115*J111</f>
        <v>0.4</v>
      </c>
      <c r="K116" s="60">
        <f t="shared" ref="K116" si="99">+K115*K111</f>
        <v>0.39</v>
      </c>
      <c r="L116" s="60">
        <f t="shared" ref="L116" si="100">+L115*L111</f>
        <v>0.38</v>
      </c>
      <c r="M116" s="61">
        <f t="shared" ref="M116" si="101">+M115*M111</f>
        <v>0.37</v>
      </c>
    </row>
    <row r="117" spans="2:13" x14ac:dyDescent="0.2">
      <c r="B117" s="46" t="s">
        <v>48</v>
      </c>
      <c r="C117" s="62">
        <f>+C115*C112</f>
        <v>0.31</v>
      </c>
      <c r="D117" s="62">
        <f t="shared" ref="D117:M117" si="102">+D115*D112</f>
        <v>0.11</v>
      </c>
      <c r="E117" s="62">
        <f t="shared" si="102"/>
        <v>0.11</v>
      </c>
      <c r="F117" s="62">
        <f t="shared" si="102"/>
        <v>0.11</v>
      </c>
      <c r="G117" s="62">
        <f t="shared" si="102"/>
        <v>0.1</v>
      </c>
      <c r="H117" s="62">
        <f t="shared" si="102"/>
        <v>0.1</v>
      </c>
      <c r="I117" s="62">
        <f t="shared" si="102"/>
        <v>0.1</v>
      </c>
      <c r="J117" s="62">
        <f t="shared" si="102"/>
        <v>0.1</v>
      </c>
      <c r="K117" s="62">
        <f t="shared" si="102"/>
        <v>0.1</v>
      </c>
      <c r="L117" s="62">
        <f t="shared" si="102"/>
        <v>0.1</v>
      </c>
      <c r="M117" s="63">
        <f t="shared" si="102"/>
        <v>0.1</v>
      </c>
    </row>
    <row r="118" spans="2:13" ht="12" thickBot="1" x14ac:dyDescent="0.25">
      <c r="B118" s="64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6"/>
    </row>
    <row r="120" spans="2:13" x14ac:dyDescent="0.2">
      <c r="B120" s="67" t="s">
        <v>49</v>
      </c>
      <c r="C120" s="68">
        <f>+C108-'Page 4 C-1 Calculation Factors'!$H$9</f>
        <v>0</v>
      </c>
      <c r="D120" s="69">
        <f>+D102-'JF Sheet 1 (2024 TYSP)'!D25</f>
        <v>0</v>
      </c>
      <c r="E120" s="69">
        <f>+E102-'JF Sheet 1 (2024 TYSP)'!E25</f>
        <v>0</v>
      </c>
      <c r="F120" s="69">
        <f>+F102-'JF Sheet 1 (2024 TYSP)'!F25</f>
        <v>0</v>
      </c>
      <c r="G120" s="69">
        <f>+G102-'JF Sheet 1 (2024 TYSP)'!G25</f>
        <v>0</v>
      </c>
      <c r="H120" s="69">
        <f>+H102-'JF Sheet 1 (2024 TYSP)'!H25</f>
        <v>0</v>
      </c>
      <c r="I120" s="69">
        <f>+I102-'JF Sheet 1 (2024 TYSP)'!I25</f>
        <v>0</v>
      </c>
      <c r="J120" s="69">
        <f>+J102-'JF Sheet 1 (2024 TYSP)'!J25</f>
        <v>0</v>
      </c>
      <c r="K120" s="69">
        <f>+K102-'JF Sheet 1 (2024 TYSP)'!K25</f>
        <v>0</v>
      </c>
      <c r="L120" s="69">
        <f>+L102-'JF Sheet 1 (2024 TYSP)'!L25</f>
        <v>0</v>
      </c>
      <c r="M120" s="69">
        <f>+M102-'JF Sheet 1 (2024 TYSP)'!M25</f>
        <v>0</v>
      </c>
    </row>
    <row r="121" spans="2:13" x14ac:dyDescent="0.2">
      <c r="B121" s="67" t="s">
        <v>50</v>
      </c>
      <c r="C121" s="71">
        <f>ROUND(C111-'Page 4 C-1 Calculation Factors'!$M$9,5)</f>
        <v>0</v>
      </c>
      <c r="D121" s="67"/>
    </row>
    <row r="123" spans="2:13" x14ac:dyDescent="0.2">
      <c r="B123" s="52" t="s">
        <v>51</v>
      </c>
      <c r="C123" s="72"/>
    </row>
    <row r="124" spans="2:13" x14ac:dyDescent="0.2">
      <c r="B124" s="30" t="s">
        <v>55</v>
      </c>
    </row>
    <row r="125" spans="2:13" x14ac:dyDescent="0.2">
      <c r="B125" s="30" t="s">
        <v>53</v>
      </c>
      <c r="C125" s="73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88653-C50E-4D00-B487-9F2B81CDC31C}">
  <dimension ref="A1:M125"/>
  <sheetViews>
    <sheetView showGridLines="0" zoomScaleNormal="100" workbookViewId="0"/>
  </sheetViews>
  <sheetFormatPr defaultColWidth="9.140625" defaultRowHeight="11.25" x14ac:dyDescent="0.2"/>
  <cols>
    <col min="1" max="1" width="3.5703125" style="30" customWidth="1"/>
    <col min="2" max="2" width="46.5703125" style="30" bestFit="1" customWidth="1"/>
    <col min="3" max="7" width="17.42578125" style="30" bestFit="1" customWidth="1"/>
    <col min="8" max="11" width="17.42578125" style="30" customWidth="1"/>
    <col min="12" max="13" width="17.42578125" style="30" bestFit="1" customWidth="1"/>
    <col min="14" max="14" width="9.140625" style="30" customWidth="1"/>
    <col min="15" max="16384" width="9.140625" style="30"/>
  </cols>
  <sheetData>
    <row r="1" spans="1:13" ht="12.75" x14ac:dyDescent="0.2">
      <c r="A1" s="84" t="s">
        <v>159</v>
      </c>
    </row>
    <row r="2" spans="1:13" ht="12.75" x14ac:dyDescent="0.2">
      <c r="A2" s="84" t="s">
        <v>154</v>
      </c>
    </row>
    <row r="3" spans="1:13" x14ac:dyDescent="0.2">
      <c r="B3" s="29" t="s">
        <v>24</v>
      </c>
    </row>
    <row r="4" spans="1:13" x14ac:dyDescent="0.2">
      <c r="B4" s="30" t="s">
        <v>25</v>
      </c>
    </row>
    <row r="5" spans="1:13" x14ac:dyDescent="0.2">
      <c r="B5" s="30" t="s">
        <v>26</v>
      </c>
    </row>
    <row r="6" spans="1:13" ht="12" thickBot="1" x14ac:dyDescent="0.25"/>
    <row r="7" spans="1:13" ht="12" thickBot="1" x14ac:dyDescent="0.25">
      <c r="B7" s="31" t="s">
        <v>27</v>
      </c>
      <c r="C7" s="32">
        <v>2024</v>
      </c>
      <c r="D7" s="32">
        <v>2025</v>
      </c>
      <c r="E7" s="32">
        <v>2026</v>
      </c>
      <c r="F7" s="32">
        <v>2027</v>
      </c>
      <c r="G7" s="32">
        <v>2028</v>
      </c>
      <c r="H7" s="32">
        <v>2029</v>
      </c>
      <c r="I7" s="32">
        <v>2030</v>
      </c>
      <c r="J7" s="32">
        <v>2032</v>
      </c>
      <c r="K7" s="32">
        <v>2032</v>
      </c>
      <c r="L7" s="32">
        <v>2033</v>
      </c>
      <c r="M7" s="33">
        <v>2034</v>
      </c>
    </row>
    <row r="8" spans="1:13" x14ac:dyDescent="0.2">
      <c r="B8" s="34" t="s">
        <v>28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6"/>
    </row>
    <row r="9" spans="1:13" x14ac:dyDescent="0.2">
      <c r="B9" s="37" t="s">
        <v>29</v>
      </c>
      <c r="C9" s="38">
        <f>+'Page 4 C-1 Calculation Factors'!$E$9/'Page 4 C-1 Calculation Factors'!$E$23</f>
        <v>0.60402632000000012</v>
      </c>
      <c r="D9" s="39"/>
      <c r="E9" s="39"/>
      <c r="F9" s="39"/>
      <c r="G9" s="39"/>
      <c r="H9" s="39"/>
      <c r="I9" s="39"/>
      <c r="J9" s="39"/>
      <c r="K9" s="39"/>
      <c r="L9" s="39"/>
      <c r="M9" s="40"/>
    </row>
    <row r="10" spans="1:13" x14ac:dyDescent="0.2">
      <c r="B10" s="37" t="s">
        <v>30</v>
      </c>
      <c r="C10" s="38">
        <f>+'Page 4 C-1 Calculation Factors'!$F$9/'Page 4 C-1 Calculation Factors'!$F$23</f>
        <v>0.54704361905912757</v>
      </c>
      <c r="D10" s="39"/>
      <c r="E10" s="39"/>
      <c r="F10" s="39"/>
      <c r="G10" s="39"/>
      <c r="H10" s="39"/>
      <c r="I10" s="39"/>
      <c r="J10" s="39"/>
      <c r="K10" s="39"/>
      <c r="L10" s="39"/>
      <c r="M10" s="40"/>
    </row>
    <row r="11" spans="1:13" x14ac:dyDescent="0.2">
      <c r="B11" s="37" t="s">
        <v>31</v>
      </c>
      <c r="C11" s="38">
        <f>+'Page 4 C-1 Calculation Factors'!$G$9/'Page 4 C-1 Calculation Factors'!$G$23</f>
        <v>0.54704361905912757</v>
      </c>
      <c r="D11" s="39"/>
      <c r="E11" s="39"/>
      <c r="F11" s="39"/>
      <c r="G11" s="39"/>
      <c r="H11" s="39"/>
      <c r="I11" s="39"/>
      <c r="J11" s="39"/>
      <c r="K11" s="39"/>
      <c r="L11" s="39"/>
      <c r="M11" s="40"/>
    </row>
    <row r="12" spans="1:13" x14ac:dyDescent="0.2">
      <c r="B12" s="37"/>
      <c r="C12" s="38"/>
      <c r="D12" s="41"/>
      <c r="E12" s="41"/>
      <c r="F12" s="41"/>
      <c r="G12" s="41"/>
      <c r="H12" s="41"/>
      <c r="I12" s="41"/>
      <c r="J12" s="41"/>
      <c r="K12" s="41"/>
      <c r="L12" s="41"/>
      <c r="M12" s="42"/>
    </row>
    <row r="13" spans="1:13" x14ac:dyDescent="0.2">
      <c r="B13" s="34" t="s">
        <v>32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6"/>
    </row>
    <row r="14" spans="1:13" x14ac:dyDescent="0.2">
      <c r="B14" s="37" t="s">
        <v>29</v>
      </c>
      <c r="C14" s="38">
        <f>+'Page 4 C-1 Calculation Factors'!$E$23/('Page 4 C-1 Calculation Factors'!$E$23+'Page 4 C-1 Calculation Factors'!$F$23)</f>
        <v>0.92307692165680466</v>
      </c>
      <c r="D14" s="39"/>
      <c r="E14" s="39"/>
      <c r="F14" s="39"/>
      <c r="G14" s="39"/>
      <c r="H14" s="39"/>
      <c r="I14" s="39"/>
      <c r="J14" s="39"/>
      <c r="K14" s="39"/>
      <c r="L14" s="39"/>
      <c r="M14" s="40"/>
    </row>
    <row r="15" spans="1:13" x14ac:dyDescent="0.2">
      <c r="B15" s="37" t="s">
        <v>30</v>
      </c>
      <c r="C15" s="38">
        <f>+'Page 4 C-1 Calculation Factors'!$F$23/('Page 4 C-1 Calculation Factors'!$E$23+'Page 4 C-1 Calculation Factors'!$F$23)</f>
        <v>7.6923078343195297E-2</v>
      </c>
      <c r="D15" s="39"/>
      <c r="E15" s="39"/>
      <c r="F15" s="39"/>
      <c r="G15" s="39"/>
      <c r="H15" s="39"/>
      <c r="I15" s="39"/>
      <c r="J15" s="39"/>
      <c r="K15" s="39"/>
      <c r="L15" s="39"/>
      <c r="M15" s="40"/>
    </row>
    <row r="16" spans="1:13" x14ac:dyDescent="0.2">
      <c r="B16" s="43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2"/>
    </row>
    <row r="17" spans="2:13" x14ac:dyDescent="0.2">
      <c r="B17" s="34" t="s">
        <v>57</v>
      </c>
      <c r="C17" s="44">
        <v>68088767878.051552</v>
      </c>
      <c r="D17" s="44" cm="1">
        <f t="array" ref="D17:M17">TRANSPOSE('2023 TYSP'!$L$4:$L$13)</f>
        <v>69147898612</v>
      </c>
      <c r="E17" s="44">
        <v>70057833284</v>
      </c>
      <c r="F17" s="44">
        <v>71032042046</v>
      </c>
      <c r="G17" s="44">
        <v>72293176372</v>
      </c>
      <c r="H17" s="44">
        <v>73699220047</v>
      </c>
      <c r="I17" s="44">
        <v>75142568830</v>
      </c>
      <c r="J17" s="44">
        <v>76762712298</v>
      </c>
      <c r="K17" s="44">
        <v>78671023008</v>
      </c>
      <c r="L17" s="44">
        <v>80835171080</v>
      </c>
      <c r="M17" s="45">
        <v>83260620857</v>
      </c>
    </row>
    <row r="18" spans="2:13" x14ac:dyDescent="0.2">
      <c r="B18" s="43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2"/>
    </row>
    <row r="19" spans="2:13" x14ac:dyDescent="0.2">
      <c r="B19" s="34" t="s">
        <v>34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2"/>
    </row>
    <row r="20" spans="2:13" x14ac:dyDescent="0.2">
      <c r="B20" s="37" t="s">
        <v>35</v>
      </c>
      <c r="C20" s="41">
        <f>+'Page 4 C-1 Calculation Factors'!$E$23+'Page 4 C-1 Calculation Factors'!$F$23</f>
        <v>104713334.38735598</v>
      </c>
      <c r="D20" s="41">
        <f>+'JF Sheet 1 (2024 TYSP)'!D10</f>
        <v>39950655.687435612</v>
      </c>
      <c r="E20" s="41">
        <f>+'JF Sheet 1 (2024 TYSP)'!E10</f>
        <v>39642703.602280341</v>
      </c>
      <c r="F20" s="41">
        <f>+'JF Sheet 1 (2024 TYSP)'!F10</f>
        <v>39314635.237943351</v>
      </c>
      <c r="G20" s="41">
        <f>+'JF Sheet 1 (2024 TYSP)'!G10</f>
        <v>38953065.986140415</v>
      </c>
      <c r="H20" s="41">
        <f>+'JF Sheet 1 (2024 TYSP)'!H10</f>
        <v>38789940.589087442</v>
      </c>
      <c r="I20" s="41">
        <f>+'JF Sheet 1 (2024 TYSP)'!I10</f>
        <v>38443973.310941048</v>
      </c>
      <c r="J20" s="41">
        <f>+'JF Sheet 1 (2024 TYSP)'!J10</f>
        <v>38081724.214888811</v>
      </c>
      <c r="K20" s="41">
        <f>+'JF Sheet 1 (2024 TYSP)'!K10</f>
        <v>37450034.657800332</v>
      </c>
      <c r="L20" s="41">
        <f>+'JF Sheet 1 (2024 TYSP)'!L10</f>
        <v>37120646.435954124</v>
      </c>
      <c r="M20" s="42">
        <f>+'JF Sheet 1 (2024 TYSP)'!M10</f>
        <v>36818603.476376332</v>
      </c>
    </row>
    <row r="21" spans="2:13" x14ac:dyDescent="0.2">
      <c r="B21" s="46" t="s">
        <v>36</v>
      </c>
      <c r="C21" s="47">
        <f>+'Page 4 C-1 Calculation Factors'!$G$23</f>
        <v>39005214.764466867</v>
      </c>
      <c r="D21" s="47">
        <f>+'JF Sheet 1 (2024 TYSP)'!D11</f>
        <v>20000</v>
      </c>
      <c r="E21" s="47">
        <f>+'JF Sheet 1 (2024 TYSP)'!E11</f>
        <v>20000</v>
      </c>
      <c r="F21" s="47">
        <f>+'JF Sheet 1 (2024 TYSP)'!F11</f>
        <v>20000</v>
      </c>
      <c r="G21" s="47">
        <f>+'JF Sheet 1 (2024 TYSP)'!G11</f>
        <v>20000</v>
      </c>
      <c r="H21" s="47">
        <f>+'JF Sheet 1 (2024 TYSP)'!H11</f>
        <v>20000</v>
      </c>
      <c r="I21" s="47">
        <f>+'JF Sheet 1 (2024 TYSP)'!I11</f>
        <v>20000</v>
      </c>
      <c r="J21" s="47">
        <f>+'JF Sheet 1 (2024 TYSP)'!J11</f>
        <v>20000</v>
      </c>
      <c r="K21" s="47">
        <f>+'JF Sheet 1 (2024 TYSP)'!K11</f>
        <v>20000</v>
      </c>
      <c r="L21" s="47">
        <f>+'JF Sheet 1 (2024 TYSP)'!L11</f>
        <v>20000</v>
      </c>
      <c r="M21" s="48">
        <f>+'JF Sheet 1 (2024 TYSP)'!M11</f>
        <v>20000</v>
      </c>
    </row>
    <row r="22" spans="2:13" x14ac:dyDescent="0.2">
      <c r="B22" s="49" t="s">
        <v>37</v>
      </c>
      <c r="C22" s="50">
        <f t="shared" ref="C22:M22" si="0">SUM(C20:C21)</f>
        <v>143718549.15182287</v>
      </c>
      <c r="D22" s="50">
        <f t="shared" si="0"/>
        <v>39970655.687435612</v>
      </c>
      <c r="E22" s="50">
        <f t="shared" si="0"/>
        <v>39662703.602280341</v>
      </c>
      <c r="F22" s="50">
        <f t="shared" si="0"/>
        <v>39334635.237943351</v>
      </c>
      <c r="G22" s="50">
        <f t="shared" si="0"/>
        <v>38973065.986140415</v>
      </c>
      <c r="H22" s="50">
        <f t="shared" si="0"/>
        <v>38809940.589087442</v>
      </c>
      <c r="I22" s="50">
        <f t="shared" si="0"/>
        <v>38463973.310941048</v>
      </c>
      <c r="J22" s="50">
        <f t="shared" si="0"/>
        <v>38101724.214888811</v>
      </c>
      <c r="K22" s="50">
        <f t="shared" si="0"/>
        <v>37470034.657800332</v>
      </c>
      <c r="L22" s="50">
        <f t="shared" si="0"/>
        <v>37140646.435954124</v>
      </c>
      <c r="M22" s="51">
        <f t="shared" si="0"/>
        <v>36838603.476376332</v>
      </c>
    </row>
    <row r="23" spans="2:13" x14ac:dyDescent="0.2">
      <c r="B23" s="43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2"/>
    </row>
    <row r="24" spans="2:13" x14ac:dyDescent="0.2">
      <c r="B24" s="34" t="s">
        <v>38</v>
      </c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2"/>
    </row>
    <row r="25" spans="2:13" x14ac:dyDescent="0.2">
      <c r="B25" s="37" t="s">
        <v>39</v>
      </c>
      <c r="C25" s="41">
        <f>+(C20*$C$14*$C$9)</f>
        <v>58384255.317800313</v>
      </c>
      <c r="D25" s="41">
        <f>+(D20*$C$14*$C$9)</f>
        <v>22274997.691701978</v>
      </c>
      <c r="E25" s="41">
        <f t="shared" ref="E25:M25" si="1">+(E20*$C$14*$C$9)</f>
        <v>22103295.078366753</v>
      </c>
      <c r="F25" s="41">
        <f t="shared" si="1"/>
        <v>21920376.376969192</v>
      </c>
      <c r="G25" s="41">
        <f t="shared" si="1"/>
        <v>21718778.828425478</v>
      </c>
      <c r="H25" s="41">
        <f t="shared" si="1"/>
        <v>21627826.182460379</v>
      </c>
      <c r="I25" s="41">
        <f t="shared" si="1"/>
        <v>21434927.713348672</v>
      </c>
      <c r="J25" s="41">
        <f t="shared" si="1"/>
        <v>21232951.108971629</v>
      </c>
      <c r="K25" s="41">
        <f t="shared" si="1"/>
        <v>20880744.538543712</v>
      </c>
      <c r="L25" s="41">
        <f t="shared" si="1"/>
        <v>20697089.933755696</v>
      </c>
      <c r="M25" s="42">
        <f t="shared" si="1"/>
        <v>20528682.028763387</v>
      </c>
    </row>
    <row r="26" spans="2:13" x14ac:dyDescent="0.2">
      <c r="B26" s="37" t="s">
        <v>40</v>
      </c>
      <c r="C26" s="41">
        <f>+(C20*$C$15*$C$10)</f>
        <v>4406366.3434258252</v>
      </c>
      <c r="D26" s="41">
        <f>+(D20*$C$15*$C$10)</f>
        <v>1681134.7441932489</v>
      </c>
      <c r="E26" s="41">
        <f t="shared" ref="E26:M26" si="2">+(E20*$C$15*$C$10)</f>
        <v>1668176.034480154</v>
      </c>
      <c r="F26" s="41">
        <f t="shared" si="2"/>
        <v>1654370.8261233105</v>
      </c>
      <c r="G26" s="41">
        <f t="shared" si="2"/>
        <v>1639155.8910695901</v>
      </c>
      <c r="H26" s="41">
        <f t="shared" si="2"/>
        <v>1632291.5288225315</v>
      </c>
      <c r="I26" s="41">
        <f t="shared" si="2"/>
        <v>1617733.1291758195</v>
      </c>
      <c r="J26" s="41">
        <f t="shared" si="2"/>
        <v>1602489.5860862993</v>
      </c>
      <c r="K26" s="41">
        <f t="shared" si="2"/>
        <v>1575907.9131777498</v>
      </c>
      <c r="L26" s="41">
        <f t="shared" si="2"/>
        <v>1562047.1648484592</v>
      </c>
      <c r="M26" s="42">
        <f t="shared" si="2"/>
        <v>1549337.1127892917</v>
      </c>
    </row>
    <row r="27" spans="2:13" x14ac:dyDescent="0.2">
      <c r="B27" s="46" t="s">
        <v>41</v>
      </c>
      <c r="C27" s="47">
        <f>+C21*$C$11</f>
        <v>21337553.846932471</v>
      </c>
      <c r="D27" s="47">
        <f>+D21*$C$11</f>
        <v>10940.872381182551</v>
      </c>
      <c r="E27" s="47">
        <f t="shared" ref="E27:M27" si="3">+E21*$C$11</f>
        <v>10940.872381182551</v>
      </c>
      <c r="F27" s="47">
        <f t="shared" si="3"/>
        <v>10940.872381182551</v>
      </c>
      <c r="G27" s="47">
        <f t="shared" si="3"/>
        <v>10940.872381182551</v>
      </c>
      <c r="H27" s="47">
        <f t="shared" si="3"/>
        <v>10940.872381182551</v>
      </c>
      <c r="I27" s="47">
        <f t="shared" si="3"/>
        <v>10940.872381182551</v>
      </c>
      <c r="J27" s="47">
        <f t="shared" si="3"/>
        <v>10940.872381182551</v>
      </c>
      <c r="K27" s="47">
        <f t="shared" si="3"/>
        <v>10940.872381182551</v>
      </c>
      <c r="L27" s="47">
        <f t="shared" si="3"/>
        <v>10940.872381182551</v>
      </c>
      <c r="M27" s="48">
        <f t="shared" si="3"/>
        <v>10940.872381182551</v>
      </c>
    </row>
    <row r="28" spans="2:13" x14ac:dyDescent="0.2">
      <c r="B28" s="49" t="s">
        <v>37</v>
      </c>
      <c r="C28" s="50">
        <f t="shared" ref="C28:M28" si="4">SUM(C25:C27)</f>
        <v>84128175.508158609</v>
      </c>
      <c r="D28" s="50">
        <f t="shared" si="4"/>
        <v>23967073.308276411</v>
      </c>
      <c r="E28" s="50">
        <f t="shared" si="4"/>
        <v>23782411.985228091</v>
      </c>
      <c r="F28" s="50">
        <f t="shared" si="4"/>
        <v>23585688.075473689</v>
      </c>
      <c r="G28" s="50">
        <f t="shared" si="4"/>
        <v>23368875.591876253</v>
      </c>
      <c r="H28" s="50">
        <f t="shared" si="4"/>
        <v>23271058.583664093</v>
      </c>
      <c r="I28" s="50">
        <f t="shared" si="4"/>
        <v>23063601.714905676</v>
      </c>
      <c r="J28" s="50">
        <f t="shared" si="4"/>
        <v>22846381.567439113</v>
      </c>
      <c r="K28" s="50">
        <f t="shared" si="4"/>
        <v>22467593.324102648</v>
      </c>
      <c r="L28" s="50">
        <f t="shared" si="4"/>
        <v>22270077.970985338</v>
      </c>
      <c r="M28" s="51">
        <f t="shared" si="4"/>
        <v>22088960.013933863</v>
      </c>
    </row>
    <row r="29" spans="2:13" x14ac:dyDescent="0.2">
      <c r="B29" s="43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2"/>
    </row>
    <row r="30" spans="2:13" s="52" customFormat="1" x14ac:dyDescent="0.2">
      <c r="B30" s="34" t="s">
        <v>42</v>
      </c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1"/>
    </row>
    <row r="31" spans="2:13" s="52" customFormat="1" x14ac:dyDescent="0.2">
      <c r="B31" s="37" t="s">
        <v>43</v>
      </c>
      <c r="C31" s="53">
        <f>ROUND(C28/C17,5)</f>
        <v>1.24E-3</v>
      </c>
      <c r="D31" s="53">
        <f t="shared" ref="D31:M31" si="5">ROUND(D28/D17,5)</f>
        <v>3.5E-4</v>
      </c>
      <c r="E31" s="53">
        <f t="shared" si="5"/>
        <v>3.4000000000000002E-4</v>
      </c>
      <c r="F31" s="53">
        <f t="shared" si="5"/>
        <v>3.3E-4</v>
      </c>
      <c r="G31" s="53">
        <f t="shared" si="5"/>
        <v>3.2000000000000003E-4</v>
      </c>
      <c r="H31" s="53">
        <f t="shared" si="5"/>
        <v>3.2000000000000003E-4</v>
      </c>
      <c r="I31" s="53">
        <f t="shared" si="5"/>
        <v>3.1E-4</v>
      </c>
      <c r="J31" s="53">
        <f t="shared" si="5"/>
        <v>2.9999999999999997E-4</v>
      </c>
      <c r="K31" s="53">
        <f t="shared" si="5"/>
        <v>2.9E-4</v>
      </c>
      <c r="L31" s="53">
        <f t="shared" si="5"/>
        <v>2.7999999999999998E-4</v>
      </c>
      <c r="M31" s="54">
        <f t="shared" si="5"/>
        <v>2.7E-4</v>
      </c>
    </row>
    <row r="32" spans="2:13" s="52" customFormat="1" x14ac:dyDescent="0.2">
      <c r="B32" s="55" t="s">
        <v>44</v>
      </c>
      <c r="C32" s="53">
        <f>ROUND(C27/C17,5)</f>
        <v>3.1E-4</v>
      </c>
      <c r="D32" s="53">
        <f t="shared" ref="D32:M32" si="6">ROUND(D27/D17,5)</f>
        <v>0</v>
      </c>
      <c r="E32" s="53">
        <f t="shared" si="6"/>
        <v>0</v>
      </c>
      <c r="F32" s="53">
        <f t="shared" si="6"/>
        <v>0</v>
      </c>
      <c r="G32" s="53">
        <f t="shared" si="6"/>
        <v>0</v>
      </c>
      <c r="H32" s="53">
        <f t="shared" si="6"/>
        <v>0</v>
      </c>
      <c r="I32" s="53">
        <f t="shared" si="6"/>
        <v>0</v>
      </c>
      <c r="J32" s="53">
        <f t="shared" si="6"/>
        <v>0</v>
      </c>
      <c r="K32" s="53">
        <f t="shared" si="6"/>
        <v>0</v>
      </c>
      <c r="L32" s="53">
        <f t="shared" si="6"/>
        <v>0</v>
      </c>
      <c r="M32" s="54">
        <f t="shared" si="6"/>
        <v>0</v>
      </c>
    </row>
    <row r="33" spans="2:13" x14ac:dyDescent="0.2">
      <c r="B33" s="49"/>
      <c r="C33" s="50"/>
      <c r="D33" s="56"/>
      <c r="E33" s="56"/>
      <c r="F33" s="56"/>
      <c r="G33" s="56"/>
      <c r="H33" s="56"/>
      <c r="I33" s="56"/>
      <c r="J33" s="56"/>
      <c r="K33" s="56"/>
      <c r="L33" s="56"/>
      <c r="M33" s="57"/>
    </row>
    <row r="34" spans="2:13" x14ac:dyDescent="0.2">
      <c r="B34" s="34" t="s">
        <v>45</v>
      </c>
      <c r="C34" s="50"/>
      <c r="D34" s="56"/>
      <c r="E34" s="56"/>
      <c r="F34" s="56"/>
      <c r="G34" s="56"/>
      <c r="H34" s="56"/>
      <c r="I34" s="56"/>
      <c r="J34" s="56"/>
      <c r="K34" s="56"/>
      <c r="L34" s="56"/>
      <c r="M34" s="57"/>
    </row>
    <row r="35" spans="2:13" x14ac:dyDescent="0.2">
      <c r="B35" s="37" t="s">
        <v>46</v>
      </c>
      <c r="C35" s="58">
        <v>1000</v>
      </c>
      <c r="D35" s="58">
        <v>1000</v>
      </c>
      <c r="E35" s="58">
        <v>1000</v>
      </c>
      <c r="F35" s="58">
        <v>1000</v>
      </c>
      <c r="G35" s="58">
        <v>1000</v>
      </c>
      <c r="H35" s="58">
        <v>1000</v>
      </c>
      <c r="I35" s="58">
        <v>1000</v>
      </c>
      <c r="J35" s="58">
        <v>1000</v>
      </c>
      <c r="K35" s="58">
        <v>1000</v>
      </c>
      <c r="L35" s="58">
        <v>1000</v>
      </c>
      <c r="M35" s="59">
        <v>1000</v>
      </c>
    </row>
    <row r="36" spans="2:13" x14ac:dyDescent="0.2">
      <c r="B36" s="37" t="s">
        <v>47</v>
      </c>
      <c r="C36" s="60">
        <f>+C35*C31</f>
        <v>1.24</v>
      </c>
      <c r="D36" s="60">
        <f t="shared" ref="D36:M36" si="7">+D35*D31</f>
        <v>0.35</v>
      </c>
      <c r="E36" s="60">
        <f t="shared" si="7"/>
        <v>0.34</v>
      </c>
      <c r="F36" s="60">
        <f t="shared" si="7"/>
        <v>0.33</v>
      </c>
      <c r="G36" s="60">
        <f t="shared" si="7"/>
        <v>0.32</v>
      </c>
      <c r="H36" s="60">
        <f t="shared" si="7"/>
        <v>0.32</v>
      </c>
      <c r="I36" s="60">
        <f t="shared" si="7"/>
        <v>0.31</v>
      </c>
      <c r="J36" s="60">
        <f t="shared" si="7"/>
        <v>0.3</v>
      </c>
      <c r="K36" s="60">
        <f t="shared" si="7"/>
        <v>0.28999999999999998</v>
      </c>
      <c r="L36" s="60">
        <f t="shared" si="7"/>
        <v>0.27999999999999997</v>
      </c>
      <c r="M36" s="61">
        <f t="shared" si="7"/>
        <v>0.27</v>
      </c>
    </row>
    <row r="37" spans="2:13" x14ac:dyDescent="0.2">
      <c r="B37" s="46" t="s">
        <v>48</v>
      </c>
      <c r="C37" s="62">
        <f>+C35*C32</f>
        <v>0.31</v>
      </c>
      <c r="D37" s="62">
        <f t="shared" ref="D37:M37" si="8">+D35*D32</f>
        <v>0</v>
      </c>
      <c r="E37" s="62">
        <f t="shared" si="8"/>
        <v>0</v>
      </c>
      <c r="F37" s="62">
        <f t="shared" si="8"/>
        <v>0</v>
      </c>
      <c r="G37" s="62">
        <f t="shared" si="8"/>
        <v>0</v>
      </c>
      <c r="H37" s="62">
        <f t="shared" si="8"/>
        <v>0</v>
      </c>
      <c r="I37" s="62">
        <f t="shared" si="8"/>
        <v>0</v>
      </c>
      <c r="J37" s="62">
        <f t="shared" si="8"/>
        <v>0</v>
      </c>
      <c r="K37" s="62">
        <f t="shared" si="8"/>
        <v>0</v>
      </c>
      <c r="L37" s="62">
        <f t="shared" si="8"/>
        <v>0</v>
      </c>
      <c r="M37" s="63">
        <f t="shared" si="8"/>
        <v>0</v>
      </c>
    </row>
    <row r="38" spans="2:13" ht="12" thickBot="1" x14ac:dyDescent="0.25">
      <c r="B38" s="64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6"/>
    </row>
    <row r="40" spans="2:13" x14ac:dyDescent="0.2">
      <c r="B40" s="67" t="s">
        <v>49</v>
      </c>
      <c r="C40" s="68">
        <f>+C28-'Page 4 C-1 Calculation Factors'!$H$9</f>
        <v>0</v>
      </c>
      <c r="D40" s="69">
        <f>+D22-'JF Sheet 1 (2024 TYSP)'!D9</f>
        <v>0</v>
      </c>
      <c r="E40" s="70">
        <f>+E22-'JF Sheet 1 (2024 TYSP)'!E9</f>
        <v>0</v>
      </c>
      <c r="F40" s="70">
        <f>+F22-'JF Sheet 1 (2024 TYSP)'!F9</f>
        <v>0</v>
      </c>
      <c r="G40" s="70">
        <f>+G22-'JF Sheet 1 (2024 TYSP)'!G9</f>
        <v>0</v>
      </c>
      <c r="H40" s="70">
        <f>+H22-'JF Sheet 1 (2024 TYSP)'!H9</f>
        <v>0</v>
      </c>
      <c r="I40" s="70">
        <f>+I22-'JF Sheet 1 (2024 TYSP)'!I9</f>
        <v>0</v>
      </c>
      <c r="J40" s="70">
        <f>+J22-'JF Sheet 1 (2024 TYSP)'!J9</f>
        <v>0</v>
      </c>
      <c r="K40" s="70">
        <f>+K22-'JF Sheet 1 (2024 TYSP)'!K9</f>
        <v>0</v>
      </c>
      <c r="L40" s="70">
        <f>+L22-'JF Sheet 1 (2024 TYSP)'!L9</f>
        <v>0</v>
      </c>
      <c r="M40" s="70">
        <f>+M22-'JF Sheet 1 (2024 TYSP)'!M9</f>
        <v>0</v>
      </c>
    </row>
    <row r="41" spans="2:13" x14ac:dyDescent="0.2">
      <c r="B41" s="67" t="s">
        <v>50</v>
      </c>
      <c r="C41" s="71">
        <f>ROUND(C31-'Page 4 C-1 Calculation Factors'!$M$9,5)</f>
        <v>0</v>
      </c>
      <c r="D41" s="67"/>
    </row>
    <row r="43" spans="2:13" x14ac:dyDescent="0.2">
      <c r="B43" s="52" t="s">
        <v>51</v>
      </c>
      <c r="C43" s="72"/>
    </row>
    <row r="44" spans="2:13" x14ac:dyDescent="0.2">
      <c r="B44" s="30" t="s">
        <v>52</v>
      </c>
    </row>
    <row r="45" spans="2:13" x14ac:dyDescent="0.2">
      <c r="B45" s="30" t="s">
        <v>53</v>
      </c>
      <c r="C45" s="73"/>
    </row>
    <row r="46" spans="2:13" ht="12" thickBot="1" x14ac:dyDescent="0.25"/>
    <row r="47" spans="2:13" ht="12" thickBot="1" x14ac:dyDescent="0.25">
      <c r="B47" s="31" t="s">
        <v>54</v>
      </c>
      <c r="C47" s="32">
        <v>2024</v>
      </c>
      <c r="D47" s="32">
        <v>2025</v>
      </c>
      <c r="E47" s="32">
        <v>2026</v>
      </c>
      <c r="F47" s="32">
        <v>2027</v>
      </c>
      <c r="G47" s="32">
        <v>2028</v>
      </c>
      <c r="H47" s="32">
        <v>2029</v>
      </c>
      <c r="I47" s="32">
        <v>2030</v>
      </c>
      <c r="J47" s="32">
        <v>2032</v>
      </c>
      <c r="K47" s="32">
        <v>2032</v>
      </c>
      <c r="L47" s="32">
        <v>2033</v>
      </c>
      <c r="M47" s="33">
        <v>2034</v>
      </c>
    </row>
    <row r="48" spans="2:13" x14ac:dyDescent="0.2">
      <c r="B48" s="34" t="s">
        <v>28</v>
      </c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6"/>
    </row>
    <row r="49" spans="2:13" x14ac:dyDescent="0.2">
      <c r="B49" s="37" t="s">
        <v>29</v>
      </c>
      <c r="C49" s="38">
        <f>+'Page 4 C-1 Calculation Factors'!$E$9/'Page 4 C-1 Calculation Factors'!$E$23</f>
        <v>0.60402632000000012</v>
      </c>
      <c r="D49" s="39"/>
      <c r="E49" s="39"/>
      <c r="F49" s="39"/>
      <c r="G49" s="39"/>
      <c r="H49" s="39"/>
      <c r="I49" s="39"/>
      <c r="J49" s="39"/>
      <c r="K49" s="39"/>
      <c r="L49" s="39"/>
      <c r="M49" s="40"/>
    </row>
    <row r="50" spans="2:13" x14ac:dyDescent="0.2">
      <c r="B50" s="37" t="s">
        <v>30</v>
      </c>
      <c r="C50" s="38">
        <f>+'Page 4 C-1 Calculation Factors'!$F$9/'Page 4 C-1 Calculation Factors'!$F$23</f>
        <v>0.54704361905912757</v>
      </c>
      <c r="D50" s="39"/>
      <c r="E50" s="39"/>
      <c r="F50" s="39"/>
      <c r="G50" s="39"/>
      <c r="H50" s="39"/>
      <c r="I50" s="39"/>
      <c r="J50" s="39"/>
      <c r="K50" s="39"/>
      <c r="L50" s="39"/>
      <c r="M50" s="40"/>
    </row>
    <row r="51" spans="2:13" x14ac:dyDescent="0.2">
      <c r="B51" s="37" t="s">
        <v>31</v>
      </c>
      <c r="C51" s="38">
        <f>+'Page 4 C-1 Calculation Factors'!$G$9/'Page 4 C-1 Calculation Factors'!$G$23</f>
        <v>0.54704361905912757</v>
      </c>
      <c r="D51" s="39"/>
      <c r="E51" s="39"/>
      <c r="F51" s="39"/>
      <c r="G51" s="39"/>
      <c r="H51" s="39"/>
      <c r="I51" s="39"/>
      <c r="J51" s="39"/>
      <c r="K51" s="39"/>
      <c r="L51" s="39"/>
      <c r="M51" s="40"/>
    </row>
    <row r="52" spans="2:13" x14ac:dyDescent="0.2">
      <c r="B52" s="37"/>
      <c r="C52" s="38"/>
      <c r="D52" s="41"/>
      <c r="E52" s="41"/>
      <c r="F52" s="41"/>
      <c r="G52" s="41"/>
      <c r="H52" s="41"/>
      <c r="I52" s="41"/>
      <c r="J52" s="41"/>
      <c r="K52" s="41"/>
      <c r="L52" s="41"/>
      <c r="M52" s="42"/>
    </row>
    <row r="53" spans="2:13" x14ac:dyDescent="0.2">
      <c r="B53" s="34" t="s">
        <v>32</v>
      </c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6"/>
    </row>
    <row r="54" spans="2:13" x14ac:dyDescent="0.2">
      <c r="B54" s="37" t="s">
        <v>29</v>
      </c>
      <c r="C54" s="38">
        <f>+'Page 4 C-1 Calculation Factors'!$E$23/('Page 4 C-1 Calculation Factors'!$E$23+'Page 4 C-1 Calculation Factors'!$F$23)</f>
        <v>0.92307692165680466</v>
      </c>
      <c r="D54" s="39"/>
      <c r="E54" s="39"/>
      <c r="F54" s="39"/>
      <c r="G54" s="39"/>
      <c r="H54" s="39"/>
      <c r="I54" s="39"/>
      <c r="J54" s="39"/>
      <c r="K54" s="39"/>
      <c r="L54" s="39"/>
      <c r="M54" s="40"/>
    </row>
    <row r="55" spans="2:13" x14ac:dyDescent="0.2">
      <c r="B55" s="37" t="s">
        <v>30</v>
      </c>
      <c r="C55" s="38">
        <f>+'Page 4 C-1 Calculation Factors'!$F$23/('Page 4 C-1 Calculation Factors'!$E$23+'Page 4 C-1 Calculation Factors'!$F$23)</f>
        <v>7.6923078343195297E-2</v>
      </c>
      <c r="D55" s="39"/>
      <c r="E55" s="39"/>
      <c r="F55" s="39"/>
      <c r="G55" s="39"/>
      <c r="H55" s="39"/>
      <c r="I55" s="39"/>
      <c r="J55" s="39"/>
      <c r="K55" s="39"/>
      <c r="L55" s="39"/>
      <c r="M55" s="40"/>
    </row>
    <row r="56" spans="2:13" x14ac:dyDescent="0.2">
      <c r="B56" s="43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2"/>
    </row>
    <row r="57" spans="2:13" x14ac:dyDescent="0.2">
      <c r="B57" s="34" t="s">
        <v>57</v>
      </c>
      <c r="C57" s="44">
        <v>68088767878.051552</v>
      </c>
      <c r="D57" s="44" cm="1">
        <f t="array" ref="D57:M57">TRANSPOSE('2023 TYSP'!$L$4:$L$13)</f>
        <v>69147898612</v>
      </c>
      <c r="E57" s="44">
        <v>70057833284</v>
      </c>
      <c r="F57" s="44">
        <v>71032042046</v>
      </c>
      <c r="G57" s="44">
        <v>72293176372</v>
      </c>
      <c r="H57" s="44">
        <v>73699220047</v>
      </c>
      <c r="I57" s="44">
        <v>75142568830</v>
      </c>
      <c r="J57" s="44">
        <v>76762712298</v>
      </c>
      <c r="K57" s="44">
        <v>78671023008</v>
      </c>
      <c r="L57" s="44">
        <v>80835171080</v>
      </c>
      <c r="M57" s="45">
        <v>83260620857</v>
      </c>
    </row>
    <row r="58" spans="2:13" x14ac:dyDescent="0.2">
      <c r="B58" s="43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2"/>
    </row>
    <row r="59" spans="2:13" x14ac:dyDescent="0.2">
      <c r="B59" s="34" t="s">
        <v>34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2"/>
    </row>
    <row r="60" spans="2:13" x14ac:dyDescent="0.2">
      <c r="B60" s="37" t="s">
        <v>35</v>
      </c>
      <c r="C60" s="41">
        <f>+'Page 4 C-1 Calculation Factors'!$E$23+'Page 4 C-1 Calculation Factors'!$F$23</f>
        <v>104713334.38735598</v>
      </c>
      <c r="D60" s="41">
        <f>+'JF Sheet 1 (2024 TYSP)'!D18</f>
        <v>39950655.687435597</v>
      </c>
      <c r="E60" s="41">
        <f>+'JF Sheet 1 (2024 TYSP)'!E18</f>
        <v>39642703.602280349</v>
      </c>
      <c r="F60" s="41">
        <f>+'JF Sheet 1 (2024 TYSP)'!F18</f>
        <v>39314635.237943351</v>
      </c>
      <c r="G60" s="41">
        <f>+'JF Sheet 1 (2024 TYSP)'!G18</f>
        <v>38953065.98614043</v>
      </c>
      <c r="H60" s="41">
        <f>+'JF Sheet 1 (2024 TYSP)'!H18</f>
        <v>38789940.589087442</v>
      </c>
      <c r="I60" s="41">
        <f>+'JF Sheet 1 (2024 TYSP)'!I18</f>
        <v>38443973.310941055</v>
      </c>
      <c r="J60" s="41">
        <f>+'JF Sheet 1 (2024 TYSP)'!J18</f>
        <v>38081724.214888819</v>
      </c>
      <c r="K60" s="41">
        <f>+'JF Sheet 1 (2024 TYSP)'!K18</f>
        <v>37450034.657800332</v>
      </c>
      <c r="L60" s="41">
        <f>+'JF Sheet 1 (2024 TYSP)'!L18</f>
        <v>37120646.435954124</v>
      </c>
      <c r="M60" s="42">
        <f>+'JF Sheet 1 (2024 TYSP)'!M18</f>
        <v>36818603.47637634</v>
      </c>
    </row>
    <row r="61" spans="2:13" x14ac:dyDescent="0.2">
      <c r="B61" s="46" t="s">
        <v>36</v>
      </c>
      <c r="C61" s="47">
        <f>+'Page 4 C-1 Calculation Factors'!$G$23</f>
        <v>39005214.764466867</v>
      </c>
      <c r="D61" s="47">
        <f>+'JF Sheet 1 (2024 TYSP)'!D19</f>
        <v>20594265.505595621</v>
      </c>
      <c r="E61" s="47">
        <f>+'JF Sheet 1 (2024 TYSP)'!E19</f>
        <v>21231495.926987108</v>
      </c>
      <c r="F61" s="47">
        <f>+'JF Sheet 1 (2024 TYSP)'!F19</f>
        <v>22015328.742987033</v>
      </c>
      <c r="G61" s="47">
        <f>+'JF Sheet 1 (2024 TYSP)'!G19</f>
        <v>23019839.477792043</v>
      </c>
      <c r="H61" s="47">
        <f>+'JF Sheet 1 (2024 TYSP)'!H19</f>
        <v>24070743.309922069</v>
      </c>
      <c r="I61" s="47">
        <f>+'JF Sheet 1 (2024 TYSP)'!I19</f>
        <v>24674414.88525049</v>
      </c>
      <c r="J61" s="47">
        <f>+'JF Sheet 1 (2024 TYSP)'!J19</f>
        <v>25562162.285184495</v>
      </c>
      <c r="K61" s="47">
        <f>+'JF Sheet 1 (2024 TYSP)'!K19</f>
        <v>26303921.010902409</v>
      </c>
      <c r="L61" s="47">
        <f>+'JF Sheet 1 (2024 TYSP)'!L19</f>
        <v>26869118.50680938</v>
      </c>
      <c r="M61" s="48">
        <f>+'JF Sheet 1 (2024 TYSP)'!M19</f>
        <v>27273820.294034567</v>
      </c>
    </row>
    <row r="62" spans="2:13" x14ac:dyDescent="0.2">
      <c r="B62" s="49" t="s">
        <v>37</v>
      </c>
      <c r="C62" s="50">
        <f t="shared" ref="C62:M62" si="9">SUM(C60:C61)</f>
        <v>143718549.15182287</v>
      </c>
      <c r="D62" s="50">
        <f t="shared" si="9"/>
        <v>60544921.193031222</v>
      </c>
      <c r="E62" s="50">
        <f t="shared" si="9"/>
        <v>60874199.52926746</v>
      </c>
      <c r="F62" s="50">
        <f t="shared" si="9"/>
        <v>61329963.980930388</v>
      </c>
      <c r="G62" s="50">
        <f t="shared" si="9"/>
        <v>61972905.463932469</v>
      </c>
      <c r="H62" s="50">
        <f t="shared" si="9"/>
        <v>62860683.899009511</v>
      </c>
      <c r="I62" s="50">
        <f t="shared" si="9"/>
        <v>63118388.196191549</v>
      </c>
      <c r="J62" s="50">
        <f t="shared" si="9"/>
        <v>63643886.500073314</v>
      </c>
      <c r="K62" s="50">
        <f t="shared" si="9"/>
        <v>63753955.668702736</v>
      </c>
      <c r="L62" s="50">
        <f t="shared" si="9"/>
        <v>63989764.942763507</v>
      </c>
      <c r="M62" s="51">
        <f t="shared" si="9"/>
        <v>64092423.77041091</v>
      </c>
    </row>
    <row r="63" spans="2:13" x14ac:dyDescent="0.2">
      <c r="B63" s="43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2"/>
    </row>
    <row r="64" spans="2:13" x14ac:dyDescent="0.2">
      <c r="B64" s="34" t="s">
        <v>38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2"/>
    </row>
    <row r="65" spans="2:13" x14ac:dyDescent="0.2">
      <c r="B65" s="37" t="s">
        <v>39</v>
      </c>
      <c r="C65" s="41">
        <f>+(C60*$C$14*$C$9)</f>
        <v>58384255.317800313</v>
      </c>
      <c r="D65" s="41">
        <f>+(D60*$C$14*$C$9)</f>
        <v>22274997.691701971</v>
      </c>
      <c r="E65" s="41">
        <f t="shared" ref="E65:M65" si="10">+(E60*$C$14*$C$9)</f>
        <v>22103295.07836676</v>
      </c>
      <c r="F65" s="41">
        <f t="shared" si="10"/>
        <v>21920376.376969192</v>
      </c>
      <c r="G65" s="41">
        <f t="shared" si="10"/>
        <v>21718778.828425489</v>
      </c>
      <c r="H65" s="41">
        <f t="shared" si="10"/>
        <v>21627826.182460379</v>
      </c>
      <c r="I65" s="41">
        <f t="shared" si="10"/>
        <v>21434927.713348676</v>
      </c>
      <c r="J65" s="41">
        <f t="shared" si="10"/>
        <v>21232951.108971629</v>
      </c>
      <c r="K65" s="41">
        <f t="shared" si="10"/>
        <v>20880744.538543712</v>
      </c>
      <c r="L65" s="41">
        <f t="shared" si="10"/>
        <v>20697089.933755696</v>
      </c>
      <c r="M65" s="42">
        <f t="shared" si="10"/>
        <v>20528682.028763391</v>
      </c>
    </row>
    <row r="66" spans="2:13" x14ac:dyDescent="0.2">
      <c r="B66" s="37" t="s">
        <v>40</v>
      </c>
      <c r="C66" s="41">
        <f>+(C60*$C$15*$C$10)</f>
        <v>4406366.3434258252</v>
      </c>
      <c r="D66" s="41">
        <f>+(D60*$C$15*$C$10)</f>
        <v>1681134.7441932482</v>
      </c>
      <c r="E66" s="41">
        <f t="shared" ref="E66:M66" si="11">+(E60*$C$15*$C$10)</f>
        <v>1668176.0344801543</v>
      </c>
      <c r="F66" s="41">
        <f t="shared" si="11"/>
        <v>1654370.8261233105</v>
      </c>
      <c r="G66" s="41">
        <f t="shared" si="11"/>
        <v>1639155.8910695906</v>
      </c>
      <c r="H66" s="41">
        <f t="shared" si="11"/>
        <v>1632291.5288225315</v>
      </c>
      <c r="I66" s="41">
        <f t="shared" si="11"/>
        <v>1617733.1291758197</v>
      </c>
      <c r="J66" s="41">
        <f t="shared" si="11"/>
        <v>1602489.5860862995</v>
      </c>
      <c r="K66" s="41">
        <f t="shared" si="11"/>
        <v>1575907.9131777498</v>
      </c>
      <c r="L66" s="41">
        <f t="shared" si="11"/>
        <v>1562047.1648484592</v>
      </c>
      <c r="M66" s="42">
        <f t="shared" si="11"/>
        <v>1549337.1127892921</v>
      </c>
    </row>
    <row r="67" spans="2:13" x14ac:dyDescent="0.2">
      <c r="B67" s="46" t="s">
        <v>41</v>
      </c>
      <c r="C67" s="47">
        <f>+C61*$C$11</f>
        <v>21337553.846932471</v>
      </c>
      <c r="D67" s="47">
        <f>+D61*$C$11</f>
        <v>11265961.534045583</v>
      </c>
      <c r="E67" s="47">
        <f t="shared" ref="E67:M67" si="12">+E61*$C$11</f>
        <v>11614554.369938154</v>
      </c>
      <c r="F67" s="47">
        <f t="shared" si="12"/>
        <v>12043345.110340061</v>
      </c>
      <c r="G67" s="47">
        <f t="shared" si="12"/>
        <v>12592856.298091536</v>
      </c>
      <c r="H67" s="47">
        <f t="shared" si="12"/>
        <v>13167746.533703052</v>
      </c>
      <c r="I67" s="47">
        <f t="shared" si="12"/>
        <v>13497981.216993837</v>
      </c>
      <c r="J67" s="47">
        <f t="shared" si="12"/>
        <v>13983617.767464064</v>
      </c>
      <c r="K67" s="47">
        <f t="shared" si="12"/>
        <v>14389392.145249479</v>
      </c>
      <c r="L67" s="47">
        <f t="shared" si="12"/>
        <v>14698579.828893585</v>
      </c>
      <c r="M67" s="48">
        <f t="shared" si="12"/>
        <v>14919969.359216949</v>
      </c>
    </row>
    <row r="68" spans="2:13" x14ac:dyDescent="0.2">
      <c r="B68" s="49" t="s">
        <v>37</v>
      </c>
      <c r="C68" s="50">
        <f t="shared" ref="C68:M68" si="13">SUM(C65:C67)</f>
        <v>84128175.508158609</v>
      </c>
      <c r="D68" s="50">
        <f t="shared" si="13"/>
        <v>35222093.969940804</v>
      </c>
      <c r="E68" s="50">
        <f t="shared" si="13"/>
        <v>35386025.482785068</v>
      </c>
      <c r="F68" s="50">
        <f t="shared" si="13"/>
        <v>35618092.313432567</v>
      </c>
      <c r="G68" s="50">
        <f t="shared" si="13"/>
        <v>35950791.017586619</v>
      </c>
      <c r="H68" s="50">
        <f t="shared" si="13"/>
        <v>36427864.24498596</v>
      </c>
      <c r="I68" s="50">
        <f t="shared" si="13"/>
        <v>36550642.05951833</v>
      </c>
      <c r="J68" s="50">
        <f t="shared" si="13"/>
        <v>36819058.462521993</v>
      </c>
      <c r="K68" s="50">
        <f t="shared" si="13"/>
        <v>36846044.596970946</v>
      </c>
      <c r="L68" s="50">
        <f t="shared" si="13"/>
        <v>36957716.927497737</v>
      </c>
      <c r="M68" s="51">
        <f t="shared" si="13"/>
        <v>36997988.50076963</v>
      </c>
    </row>
    <row r="69" spans="2:13" x14ac:dyDescent="0.2">
      <c r="B69" s="43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2"/>
    </row>
    <row r="70" spans="2:13" x14ac:dyDescent="0.2">
      <c r="B70" s="34" t="s">
        <v>42</v>
      </c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1"/>
    </row>
    <row r="71" spans="2:13" x14ac:dyDescent="0.2">
      <c r="B71" s="37" t="s">
        <v>43</v>
      </c>
      <c r="C71" s="53">
        <f>ROUND(C68/C57,5)</f>
        <v>1.24E-3</v>
      </c>
      <c r="D71" s="53">
        <f t="shared" ref="D71:M71" si="14">ROUND(D68/D57,5)</f>
        <v>5.1000000000000004E-4</v>
      </c>
      <c r="E71" s="53">
        <f t="shared" si="14"/>
        <v>5.1000000000000004E-4</v>
      </c>
      <c r="F71" s="53">
        <f t="shared" si="14"/>
        <v>5.0000000000000001E-4</v>
      </c>
      <c r="G71" s="53">
        <f t="shared" si="14"/>
        <v>5.0000000000000001E-4</v>
      </c>
      <c r="H71" s="53">
        <f t="shared" si="14"/>
        <v>4.8999999999999998E-4</v>
      </c>
      <c r="I71" s="53">
        <f t="shared" si="14"/>
        <v>4.8999999999999998E-4</v>
      </c>
      <c r="J71" s="53">
        <f t="shared" si="14"/>
        <v>4.8000000000000001E-4</v>
      </c>
      <c r="K71" s="53">
        <f t="shared" si="14"/>
        <v>4.6999999999999999E-4</v>
      </c>
      <c r="L71" s="53">
        <f t="shared" si="14"/>
        <v>4.6000000000000001E-4</v>
      </c>
      <c r="M71" s="54">
        <f t="shared" si="14"/>
        <v>4.4000000000000002E-4</v>
      </c>
    </row>
    <row r="72" spans="2:13" x14ac:dyDescent="0.2">
      <c r="B72" s="55" t="s">
        <v>44</v>
      </c>
      <c r="C72" s="53">
        <f>ROUND(C67/C57,5)</f>
        <v>3.1E-4</v>
      </c>
      <c r="D72" s="53">
        <f t="shared" ref="D72:M72" si="15">ROUND(D67/D57,5)</f>
        <v>1.6000000000000001E-4</v>
      </c>
      <c r="E72" s="53">
        <f t="shared" si="15"/>
        <v>1.7000000000000001E-4</v>
      </c>
      <c r="F72" s="53">
        <f t="shared" si="15"/>
        <v>1.7000000000000001E-4</v>
      </c>
      <c r="G72" s="53">
        <f t="shared" si="15"/>
        <v>1.7000000000000001E-4</v>
      </c>
      <c r="H72" s="53">
        <f t="shared" si="15"/>
        <v>1.8000000000000001E-4</v>
      </c>
      <c r="I72" s="53">
        <f t="shared" si="15"/>
        <v>1.8000000000000001E-4</v>
      </c>
      <c r="J72" s="53">
        <f t="shared" si="15"/>
        <v>1.8000000000000001E-4</v>
      </c>
      <c r="K72" s="53">
        <f t="shared" si="15"/>
        <v>1.8000000000000001E-4</v>
      </c>
      <c r="L72" s="53">
        <f t="shared" si="15"/>
        <v>1.8000000000000001E-4</v>
      </c>
      <c r="M72" s="54">
        <f t="shared" si="15"/>
        <v>1.8000000000000001E-4</v>
      </c>
    </row>
    <row r="73" spans="2:13" x14ac:dyDescent="0.2">
      <c r="B73" s="49"/>
      <c r="C73" s="50"/>
      <c r="D73" s="56"/>
      <c r="E73" s="56"/>
      <c r="F73" s="56"/>
      <c r="G73" s="56"/>
      <c r="H73" s="56"/>
      <c r="I73" s="56"/>
      <c r="J73" s="56"/>
      <c r="K73" s="56"/>
      <c r="L73" s="56"/>
      <c r="M73" s="57"/>
    </row>
    <row r="74" spans="2:13" x14ac:dyDescent="0.2">
      <c r="B74" s="34" t="s">
        <v>45</v>
      </c>
      <c r="C74" s="50"/>
      <c r="D74" s="56"/>
      <c r="E74" s="56"/>
      <c r="F74" s="56"/>
      <c r="G74" s="56"/>
      <c r="H74" s="56"/>
      <c r="I74" s="56"/>
      <c r="J74" s="56"/>
      <c r="K74" s="56"/>
      <c r="L74" s="56"/>
      <c r="M74" s="57"/>
    </row>
    <row r="75" spans="2:13" x14ac:dyDescent="0.2">
      <c r="B75" s="37" t="s">
        <v>46</v>
      </c>
      <c r="C75" s="58">
        <v>1000</v>
      </c>
      <c r="D75" s="58">
        <v>1000</v>
      </c>
      <c r="E75" s="58">
        <v>1000</v>
      </c>
      <c r="F75" s="58">
        <v>1000</v>
      </c>
      <c r="G75" s="58">
        <v>1000</v>
      </c>
      <c r="H75" s="58">
        <v>1000</v>
      </c>
      <c r="I75" s="58">
        <v>1000</v>
      </c>
      <c r="J75" s="58">
        <v>1000</v>
      </c>
      <c r="K75" s="58">
        <v>1000</v>
      </c>
      <c r="L75" s="58">
        <v>1000</v>
      </c>
      <c r="M75" s="59">
        <v>1000</v>
      </c>
    </row>
    <row r="76" spans="2:13" x14ac:dyDescent="0.2">
      <c r="B76" s="37" t="s">
        <v>47</v>
      </c>
      <c r="C76" s="60">
        <f>+C75*C71</f>
        <v>1.24</v>
      </c>
      <c r="D76" s="60">
        <f t="shared" ref="D76:M76" si="16">+D75*D71</f>
        <v>0.51</v>
      </c>
      <c r="E76" s="60">
        <f t="shared" si="16"/>
        <v>0.51</v>
      </c>
      <c r="F76" s="60">
        <f t="shared" si="16"/>
        <v>0.5</v>
      </c>
      <c r="G76" s="60">
        <f t="shared" si="16"/>
        <v>0.5</v>
      </c>
      <c r="H76" s="60">
        <f t="shared" si="16"/>
        <v>0.49</v>
      </c>
      <c r="I76" s="60">
        <f t="shared" si="16"/>
        <v>0.49</v>
      </c>
      <c r="J76" s="60">
        <f t="shared" si="16"/>
        <v>0.48000000000000004</v>
      </c>
      <c r="K76" s="60">
        <f t="shared" si="16"/>
        <v>0.47</v>
      </c>
      <c r="L76" s="60">
        <f t="shared" si="16"/>
        <v>0.46</v>
      </c>
      <c r="M76" s="61">
        <f t="shared" si="16"/>
        <v>0.44</v>
      </c>
    </row>
    <row r="77" spans="2:13" x14ac:dyDescent="0.2">
      <c r="B77" s="46" t="s">
        <v>48</v>
      </c>
      <c r="C77" s="62">
        <f>+C75*C72</f>
        <v>0.31</v>
      </c>
      <c r="D77" s="62">
        <f t="shared" ref="D77:M77" si="17">+D75*D72</f>
        <v>0.16</v>
      </c>
      <c r="E77" s="62">
        <f t="shared" si="17"/>
        <v>0.17</v>
      </c>
      <c r="F77" s="62">
        <f t="shared" si="17"/>
        <v>0.17</v>
      </c>
      <c r="G77" s="62">
        <f t="shared" si="17"/>
        <v>0.17</v>
      </c>
      <c r="H77" s="62">
        <f t="shared" si="17"/>
        <v>0.18000000000000002</v>
      </c>
      <c r="I77" s="62">
        <f t="shared" si="17"/>
        <v>0.18000000000000002</v>
      </c>
      <c r="J77" s="62">
        <f t="shared" si="17"/>
        <v>0.18000000000000002</v>
      </c>
      <c r="K77" s="62">
        <f t="shared" si="17"/>
        <v>0.18000000000000002</v>
      </c>
      <c r="L77" s="62">
        <f t="shared" si="17"/>
        <v>0.18000000000000002</v>
      </c>
      <c r="M77" s="63">
        <f t="shared" si="17"/>
        <v>0.18000000000000002</v>
      </c>
    </row>
    <row r="78" spans="2:13" ht="12" thickBot="1" x14ac:dyDescent="0.25">
      <c r="B78" s="64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6"/>
    </row>
    <row r="80" spans="2:13" x14ac:dyDescent="0.2">
      <c r="B80" s="67" t="s">
        <v>49</v>
      </c>
      <c r="C80" s="68">
        <f>+C68-'Page 4 C-1 Calculation Factors'!$H$9</f>
        <v>0</v>
      </c>
      <c r="D80" s="69">
        <f>+D62-'JF Sheet 1 (2024 TYSP)'!D17</f>
        <v>0</v>
      </c>
      <c r="E80" s="69">
        <f>+E62-'JF Sheet 1 (2024 TYSP)'!E17</f>
        <v>0</v>
      </c>
      <c r="F80" s="69">
        <f>+F62-'JF Sheet 1 (2024 TYSP)'!F17</f>
        <v>0</v>
      </c>
      <c r="G80" s="69">
        <f>+G62-'JF Sheet 1 (2024 TYSP)'!G17</f>
        <v>0</v>
      </c>
      <c r="H80" s="69">
        <f>+H62-'JF Sheet 1 (2024 TYSP)'!H17</f>
        <v>0</v>
      </c>
      <c r="I80" s="69">
        <f>+I62-'JF Sheet 1 (2024 TYSP)'!I17</f>
        <v>0</v>
      </c>
      <c r="J80" s="69">
        <f>+J62-'JF Sheet 1 (2024 TYSP)'!J17</f>
        <v>0</v>
      </c>
      <c r="K80" s="69">
        <f>+K62-'JF Sheet 1 (2024 TYSP)'!K17</f>
        <v>0</v>
      </c>
      <c r="L80" s="69">
        <f>+L62-'JF Sheet 1 (2024 TYSP)'!L17</f>
        <v>0</v>
      </c>
      <c r="M80" s="69">
        <f>+M62-'JF Sheet 1 (2024 TYSP)'!M17</f>
        <v>0</v>
      </c>
    </row>
    <row r="81" spans="2:13" x14ac:dyDescent="0.2">
      <c r="B81" s="67" t="s">
        <v>50</v>
      </c>
      <c r="C81" s="71">
        <f>ROUND(C71-'Page 4 C-1 Calculation Factors'!$M$9,5)</f>
        <v>0</v>
      </c>
      <c r="D81" s="67"/>
    </row>
    <row r="83" spans="2:13" x14ac:dyDescent="0.2">
      <c r="B83" s="52" t="s">
        <v>51</v>
      </c>
      <c r="C83" s="72"/>
    </row>
    <row r="84" spans="2:13" x14ac:dyDescent="0.2">
      <c r="B84" s="30" t="s">
        <v>55</v>
      </c>
    </row>
    <row r="85" spans="2:13" x14ac:dyDescent="0.2">
      <c r="B85" s="30" t="s">
        <v>53</v>
      </c>
      <c r="C85" s="73"/>
    </row>
    <row r="86" spans="2:13" ht="12" thickBot="1" x14ac:dyDescent="0.25"/>
    <row r="87" spans="2:13" ht="12" thickBot="1" x14ac:dyDescent="0.25">
      <c r="B87" s="31" t="s">
        <v>56</v>
      </c>
      <c r="C87" s="32">
        <v>2024</v>
      </c>
      <c r="D87" s="32">
        <v>2025</v>
      </c>
      <c r="E87" s="32">
        <v>2026</v>
      </c>
      <c r="F87" s="32">
        <v>2027</v>
      </c>
      <c r="G87" s="32">
        <v>2028</v>
      </c>
      <c r="H87" s="32">
        <v>2029</v>
      </c>
      <c r="I87" s="32">
        <v>2030</v>
      </c>
      <c r="J87" s="32">
        <v>2032</v>
      </c>
      <c r="K87" s="32">
        <v>2032</v>
      </c>
      <c r="L87" s="32">
        <v>2033</v>
      </c>
      <c r="M87" s="33">
        <v>2034</v>
      </c>
    </row>
    <row r="88" spans="2:13" x14ac:dyDescent="0.2">
      <c r="B88" s="34" t="s">
        <v>28</v>
      </c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6"/>
    </row>
    <row r="89" spans="2:13" x14ac:dyDescent="0.2">
      <c r="B89" s="37" t="s">
        <v>29</v>
      </c>
      <c r="C89" s="38">
        <f>+'Page 4 C-1 Calculation Factors'!$E$9/'Page 4 C-1 Calculation Factors'!$E$23</f>
        <v>0.60402632000000012</v>
      </c>
      <c r="D89" s="39"/>
      <c r="E89" s="39"/>
      <c r="F89" s="39"/>
      <c r="G89" s="39"/>
      <c r="H89" s="39"/>
      <c r="I89" s="39"/>
      <c r="J89" s="39"/>
      <c r="K89" s="39"/>
      <c r="L89" s="39"/>
      <c r="M89" s="40"/>
    </row>
    <row r="90" spans="2:13" x14ac:dyDescent="0.2">
      <c r="B90" s="37" t="s">
        <v>30</v>
      </c>
      <c r="C90" s="38">
        <f>+'Page 4 C-1 Calculation Factors'!$F$9/'Page 4 C-1 Calculation Factors'!$F$23</f>
        <v>0.54704361905912757</v>
      </c>
      <c r="D90" s="39"/>
      <c r="E90" s="39"/>
      <c r="F90" s="39"/>
      <c r="G90" s="39"/>
      <c r="H90" s="39"/>
      <c r="I90" s="39"/>
      <c r="J90" s="39"/>
      <c r="K90" s="39"/>
      <c r="L90" s="39"/>
      <c r="M90" s="40"/>
    </row>
    <row r="91" spans="2:13" x14ac:dyDescent="0.2">
      <c r="B91" s="37" t="s">
        <v>31</v>
      </c>
      <c r="C91" s="38">
        <f>+'Page 4 C-1 Calculation Factors'!$G$9/'Page 4 C-1 Calculation Factors'!$G$23</f>
        <v>0.54704361905912757</v>
      </c>
      <c r="D91" s="39"/>
      <c r="E91" s="39"/>
      <c r="F91" s="39"/>
      <c r="G91" s="39"/>
      <c r="H91" s="39"/>
      <c r="I91" s="39"/>
      <c r="J91" s="39"/>
      <c r="K91" s="39"/>
      <c r="L91" s="39"/>
      <c r="M91" s="40"/>
    </row>
    <row r="92" spans="2:13" x14ac:dyDescent="0.2">
      <c r="B92" s="37"/>
      <c r="C92" s="38"/>
      <c r="D92" s="41"/>
      <c r="E92" s="41"/>
      <c r="F92" s="41"/>
      <c r="G92" s="41"/>
      <c r="H92" s="41"/>
      <c r="I92" s="41"/>
      <c r="J92" s="41"/>
      <c r="K92" s="41"/>
      <c r="L92" s="41"/>
      <c r="M92" s="42"/>
    </row>
    <row r="93" spans="2:13" x14ac:dyDescent="0.2">
      <c r="B93" s="34" t="s">
        <v>32</v>
      </c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6"/>
    </row>
    <row r="94" spans="2:13" x14ac:dyDescent="0.2">
      <c r="B94" s="37" t="s">
        <v>29</v>
      </c>
      <c r="C94" s="38">
        <f>+'Page 4 C-1 Calculation Factors'!$E$23/('Page 4 C-1 Calculation Factors'!$E$23+'Page 4 C-1 Calculation Factors'!$F$23)</f>
        <v>0.92307692165680466</v>
      </c>
      <c r="D94" s="39"/>
      <c r="E94" s="39"/>
      <c r="F94" s="39"/>
      <c r="G94" s="39"/>
      <c r="H94" s="39"/>
      <c r="I94" s="39"/>
      <c r="J94" s="39"/>
      <c r="K94" s="39"/>
      <c r="L94" s="39"/>
      <c r="M94" s="40"/>
    </row>
    <row r="95" spans="2:13" x14ac:dyDescent="0.2">
      <c r="B95" s="37" t="s">
        <v>30</v>
      </c>
      <c r="C95" s="38">
        <f>+'Page 4 C-1 Calculation Factors'!$F$23/('Page 4 C-1 Calculation Factors'!$E$23+'Page 4 C-1 Calculation Factors'!$F$23)</f>
        <v>7.6923078343195297E-2</v>
      </c>
      <c r="D95" s="39"/>
      <c r="E95" s="39"/>
      <c r="F95" s="39"/>
      <c r="G95" s="39"/>
      <c r="H95" s="39"/>
      <c r="I95" s="39"/>
      <c r="J95" s="39"/>
      <c r="K95" s="39"/>
      <c r="L95" s="39"/>
      <c r="M95" s="40"/>
    </row>
    <row r="96" spans="2:13" x14ac:dyDescent="0.2">
      <c r="B96" s="43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2"/>
    </row>
    <row r="97" spans="2:13" x14ac:dyDescent="0.2">
      <c r="B97" s="34" t="s">
        <v>57</v>
      </c>
      <c r="C97" s="44">
        <v>68088767878.051552</v>
      </c>
      <c r="D97" s="44" cm="1">
        <f t="array" ref="D97:M97">TRANSPOSE('2023 TYSP'!$L$4:$L$13)</f>
        <v>69147898612</v>
      </c>
      <c r="E97" s="44">
        <v>70057833284</v>
      </c>
      <c r="F97" s="44">
        <v>71032042046</v>
      </c>
      <c r="G97" s="44">
        <v>72293176372</v>
      </c>
      <c r="H97" s="44">
        <v>73699220047</v>
      </c>
      <c r="I97" s="44">
        <v>75142568830</v>
      </c>
      <c r="J97" s="44">
        <v>76762712298</v>
      </c>
      <c r="K97" s="44">
        <v>78671023008</v>
      </c>
      <c r="L97" s="44">
        <v>80835171080</v>
      </c>
      <c r="M97" s="45">
        <v>83260620857</v>
      </c>
    </row>
    <row r="98" spans="2:13" x14ac:dyDescent="0.2">
      <c r="B98" s="43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2"/>
    </row>
    <row r="99" spans="2:13" x14ac:dyDescent="0.2">
      <c r="B99" s="34" t="s">
        <v>34</v>
      </c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2"/>
    </row>
    <row r="100" spans="2:13" x14ac:dyDescent="0.2">
      <c r="B100" s="37" t="s">
        <v>35</v>
      </c>
      <c r="C100" s="41">
        <f>+'Page 4 C-1 Calculation Factors'!$E$23+'Page 4 C-1 Calculation Factors'!$F$23</f>
        <v>104713334.38735598</v>
      </c>
      <c r="D100" s="41">
        <f>+'JF Sheet 1 (2024 TYSP)'!D26</f>
        <v>39950655.687435612</v>
      </c>
      <c r="E100" s="41">
        <f>+'JF Sheet 1 (2024 TYSP)'!E26</f>
        <v>39642703.602280349</v>
      </c>
      <c r="F100" s="41">
        <f>+'JF Sheet 1 (2024 TYSP)'!F26</f>
        <v>39314635.237943344</v>
      </c>
      <c r="G100" s="41">
        <f>+'JF Sheet 1 (2024 TYSP)'!G26</f>
        <v>38953065.986140423</v>
      </c>
      <c r="H100" s="41">
        <f>+'JF Sheet 1 (2024 TYSP)'!H26</f>
        <v>38789940.589087442</v>
      </c>
      <c r="I100" s="41">
        <f>+'JF Sheet 1 (2024 TYSP)'!I26</f>
        <v>38443973.310941041</v>
      </c>
      <c r="J100" s="41">
        <f>+'JF Sheet 1 (2024 TYSP)'!J26</f>
        <v>38081724.214888811</v>
      </c>
      <c r="K100" s="41">
        <f>+'JF Sheet 1 (2024 TYSP)'!K26</f>
        <v>37450034.657800332</v>
      </c>
      <c r="L100" s="41">
        <f>+'JF Sheet 1 (2024 TYSP)'!L26</f>
        <v>37120646.435954116</v>
      </c>
      <c r="M100" s="42">
        <f>+'JF Sheet 1 (2024 TYSP)'!M26</f>
        <v>36818603.47637634</v>
      </c>
    </row>
    <row r="101" spans="2:13" x14ac:dyDescent="0.2">
      <c r="B101" s="46" t="s">
        <v>36</v>
      </c>
      <c r="C101" s="47">
        <f>+'Page 4 C-1 Calculation Factors'!$G$23</f>
        <v>39005214.764466867</v>
      </c>
      <c r="D101" s="47">
        <f>+'JF Sheet 1 (2024 TYSP)'!D27</f>
        <v>14131572.077926995</v>
      </c>
      <c r="E101" s="47">
        <f>+'JF Sheet 1 (2024 TYSP)'!E27</f>
        <v>14155796.810998688</v>
      </c>
      <c r="F101" s="47">
        <f>+'JF Sheet 1 (2024 TYSP)'!F27</f>
        <v>14191828.203948595</v>
      </c>
      <c r="G101" s="47">
        <f>+'JF Sheet 1 (2024 TYSP)'!G27</f>
        <v>13738635.388396285</v>
      </c>
      <c r="H101" s="47">
        <f>+'JF Sheet 1 (2024 TYSP)'!H27</f>
        <v>13795292.230900954</v>
      </c>
      <c r="I101" s="47">
        <f>+'JF Sheet 1 (2024 TYSP)'!I27</f>
        <v>13860966.878950987</v>
      </c>
      <c r="J101" s="47">
        <f>+'JF Sheet 1 (2024 TYSP)'!J27</f>
        <v>13934912.352609457</v>
      </c>
      <c r="K101" s="47">
        <f>+'JF Sheet 1 (2024 TYSP)'!K27</f>
        <v>14016458.077253686</v>
      </c>
      <c r="L101" s="47">
        <f>+'JF Sheet 1 (2024 TYSP)'!L27</f>
        <v>14105002.263303349</v>
      </c>
      <c r="M101" s="48">
        <f>+'JF Sheet 1 (2024 TYSP)'!M27</f>
        <v>14200005.048242008</v>
      </c>
    </row>
    <row r="102" spans="2:13" x14ac:dyDescent="0.2">
      <c r="B102" s="49" t="s">
        <v>37</v>
      </c>
      <c r="C102" s="50">
        <f t="shared" ref="C102:M102" si="18">SUM(C100:C101)</f>
        <v>143718549.15182287</v>
      </c>
      <c r="D102" s="50">
        <f t="shared" si="18"/>
        <v>54082227.765362605</v>
      </c>
      <c r="E102" s="50">
        <f t="shared" si="18"/>
        <v>53798500.413279034</v>
      </c>
      <c r="F102" s="50">
        <f t="shared" si="18"/>
        <v>53506463.441891938</v>
      </c>
      <c r="G102" s="50">
        <f t="shared" si="18"/>
        <v>52691701.374536708</v>
      </c>
      <c r="H102" s="50">
        <f t="shared" si="18"/>
        <v>52585232.8199884</v>
      </c>
      <c r="I102" s="50">
        <f t="shared" si="18"/>
        <v>52304940.189892024</v>
      </c>
      <c r="J102" s="50">
        <f t="shared" si="18"/>
        <v>52016636.567498267</v>
      </c>
      <c r="K102" s="50">
        <f t="shared" si="18"/>
        <v>51466492.735054016</v>
      </c>
      <c r="L102" s="50">
        <f t="shared" si="18"/>
        <v>51225648.699257463</v>
      </c>
      <c r="M102" s="51">
        <f t="shared" si="18"/>
        <v>51018608.52461835</v>
      </c>
    </row>
    <row r="103" spans="2:13" x14ac:dyDescent="0.2">
      <c r="B103" s="43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2"/>
    </row>
    <row r="104" spans="2:13" x14ac:dyDescent="0.2">
      <c r="B104" s="34" t="s">
        <v>38</v>
      </c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2"/>
    </row>
    <row r="105" spans="2:13" x14ac:dyDescent="0.2">
      <c r="B105" s="37" t="s">
        <v>39</v>
      </c>
      <c r="C105" s="41">
        <f>+(C100*$C$14*$C$9)</f>
        <v>58384255.317800313</v>
      </c>
      <c r="D105" s="41">
        <f>+(D100*$C$14*$C$9)</f>
        <v>22274997.691701978</v>
      </c>
      <c r="E105" s="41">
        <f t="shared" ref="E105:M105" si="19">+(E100*$C$14*$C$9)</f>
        <v>22103295.07836676</v>
      </c>
      <c r="F105" s="41">
        <f t="shared" si="19"/>
        <v>21920376.376969185</v>
      </c>
      <c r="G105" s="41">
        <f t="shared" si="19"/>
        <v>21718778.828425486</v>
      </c>
      <c r="H105" s="41">
        <f t="shared" si="19"/>
        <v>21627826.182460379</v>
      </c>
      <c r="I105" s="41">
        <f t="shared" si="19"/>
        <v>21434927.713348668</v>
      </c>
      <c r="J105" s="41">
        <f t="shared" si="19"/>
        <v>21232951.108971629</v>
      </c>
      <c r="K105" s="41">
        <f t="shared" si="19"/>
        <v>20880744.538543712</v>
      </c>
      <c r="L105" s="41">
        <f t="shared" si="19"/>
        <v>20697089.933755692</v>
      </c>
      <c r="M105" s="42">
        <f t="shared" si="19"/>
        <v>20528682.028763391</v>
      </c>
    </row>
    <row r="106" spans="2:13" x14ac:dyDescent="0.2">
      <c r="B106" s="37" t="s">
        <v>40</v>
      </c>
      <c r="C106" s="41">
        <f>+(C100*$C$15*$C$10)</f>
        <v>4406366.3434258252</v>
      </c>
      <c r="D106" s="41">
        <f>+(D100*$C$15*$C$10)</f>
        <v>1681134.7441932489</v>
      </c>
      <c r="E106" s="41">
        <f t="shared" ref="E106:M106" si="20">+(E100*$C$15*$C$10)</f>
        <v>1668176.0344801543</v>
      </c>
      <c r="F106" s="41">
        <f t="shared" si="20"/>
        <v>1654370.82612331</v>
      </c>
      <c r="G106" s="41">
        <f t="shared" si="20"/>
        <v>1639155.8910695903</v>
      </c>
      <c r="H106" s="41">
        <f t="shared" si="20"/>
        <v>1632291.5288225315</v>
      </c>
      <c r="I106" s="41">
        <f t="shared" si="20"/>
        <v>1617733.1291758192</v>
      </c>
      <c r="J106" s="41">
        <f t="shared" si="20"/>
        <v>1602489.5860862993</v>
      </c>
      <c r="K106" s="41">
        <f t="shared" si="20"/>
        <v>1575907.9131777498</v>
      </c>
      <c r="L106" s="41">
        <f t="shared" si="20"/>
        <v>1562047.164848459</v>
      </c>
      <c r="M106" s="42">
        <f t="shared" si="20"/>
        <v>1549337.1127892921</v>
      </c>
    </row>
    <row r="107" spans="2:13" x14ac:dyDescent="0.2">
      <c r="B107" s="46" t="s">
        <v>41</v>
      </c>
      <c r="C107" s="47">
        <f>+C101*$C$11</f>
        <v>21337553.846932471</v>
      </c>
      <c r="D107" s="47">
        <f>+D101*$C$11</f>
        <v>7730586.3325040992</v>
      </c>
      <c r="E107" s="47">
        <f t="shared" ref="E107:M107" si="21">+E101*$C$11</f>
        <v>7743838.3181543788</v>
      </c>
      <c r="F107" s="47">
        <f t="shared" si="21"/>
        <v>7763549.0617534379</v>
      </c>
      <c r="G107" s="47">
        <f t="shared" si="21"/>
        <v>7515632.823802107</v>
      </c>
      <c r="H107" s="47">
        <f t="shared" si="21"/>
        <v>7546626.5879703239</v>
      </c>
      <c r="I107" s="47">
        <f t="shared" si="21"/>
        <v>7582553.4851200478</v>
      </c>
      <c r="J107" s="47">
        <f t="shared" si="21"/>
        <v>7623004.8846432194</v>
      </c>
      <c r="K107" s="47">
        <f t="shared" si="21"/>
        <v>7667613.952971397</v>
      </c>
      <c r="L107" s="47">
        <f t="shared" si="21"/>
        <v>7716051.4849546496</v>
      </c>
      <c r="M107" s="48">
        <f t="shared" si="21"/>
        <v>7768022.1522481898</v>
      </c>
    </row>
    <row r="108" spans="2:13" x14ac:dyDescent="0.2">
      <c r="B108" s="49" t="s">
        <v>37</v>
      </c>
      <c r="C108" s="50">
        <f t="shared" ref="C108:M108" si="22">SUM(C105:C107)</f>
        <v>84128175.508158609</v>
      </c>
      <c r="D108" s="50">
        <f t="shared" si="22"/>
        <v>31686718.768399328</v>
      </c>
      <c r="E108" s="50">
        <f t="shared" si="22"/>
        <v>31515309.431001294</v>
      </c>
      <c r="F108" s="50">
        <f t="shared" si="22"/>
        <v>31338296.26484593</v>
      </c>
      <c r="G108" s="50">
        <f t="shared" si="22"/>
        <v>30873567.543297183</v>
      </c>
      <c r="H108" s="50">
        <f t="shared" si="22"/>
        <v>30806744.299253233</v>
      </c>
      <c r="I108" s="50">
        <f t="shared" si="22"/>
        <v>30635214.327644534</v>
      </c>
      <c r="J108" s="50">
        <f t="shared" si="22"/>
        <v>30458445.579701148</v>
      </c>
      <c r="K108" s="50">
        <f t="shared" si="22"/>
        <v>30124266.404692858</v>
      </c>
      <c r="L108" s="50">
        <f t="shared" si="22"/>
        <v>29975188.583558798</v>
      </c>
      <c r="M108" s="51">
        <f t="shared" si="22"/>
        <v>29846041.293800872</v>
      </c>
    </row>
    <row r="109" spans="2:13" x14ac:dyDescent="0.2">
      <c r="B109" s="43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2"/>
    </row>
    <row r="110" spans="2:13" x14ac:dyDescent="0.2">
      <c r="B110" s="34" t="s">
        <v>42</v>
      </c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1"/>
    </row>
    <row r="111" spans="2:13" x14ac:dyDescent="0.2">
      <c r="B111" s="37" t="s">
        <v>43</v>
      </c>
      <c r="C111" s="53">
        <f>ROUND(C108/C97,5)</f>
        <v>1.24E-3</v>
      </c>
      <c r="D111" s="53">
        <f t="shared" ref="D111:M111" si="23">ROUND(D108/D97,5)</f>
        <v>4.6000000000000001E-4</v>
      </c>
      <c r="E111" s="53">
        <f t="shared" si="23"/>
        <v>4.4999999999999999E-4</v>
      </c>
      <c r="F111" s="53">
        <f t="shared" si="23"/>
        <v>4.4000000000000002E-4</v>
      </c>
      <c r="G111" s="53">
        <f t="shared" si="23"/>
        <v>4.2999999999999999E-4</v>
      </c>
      <c r="H111" s="53">
        <f t="shared" si="23"/>
        <v>4.2000000000000002E-4</v>
      </c>
      <c r="I111" s="53">
        <f t="shared" si="23"/>
        <v>4.0999999999999999E-4</v>
      </c>
      <c r="J111" s="53">
        <f t="shared" si="23"/>
        <v>4.0000000000000002E-4</v>
      </c>
      <c r="K111" s="53">
        <f t="shared" si="23"/>
        <v>3.8000000000000002E-4</v>
      </c>
      <c r="L111" s="53">
        <f t="shared" si="23"/>
        <v>3.6999999999999999E-4</v>
      </c>
      <c r="M111" s="54">
        <f t="shared" si="23"/>
        <v>3.6000000000000002E-4</v>
      </c>
    </row>
    <row r="112" spans="2:13" x14ac:dyDescent="0.2">
      <c r="B112" s="55" t="s">
        <v>44</v>
      </c>
      <c r="C112" s="53">
        <f>ROUND(C107/C97,5)</f>
        <v>3.1E-4</v>
      </c>
      <c r="D112" s="53">
        <f t="shared" ref="D112:M112" si="24">ROUND(D107/D97,5)</f>
        <v>1.1E-4</v>
      </c>
      <c r="E112" s="53">
        <f t="shared" si="24"/>
        <v>1.1E-4</v>
      </c>
      <c r="F112" s="53">
        <f t="shared" si="24"/>
        <v>1.1E-4</v>
      </c>
      <c r="G112" s="53">
        <f t="shared" si="24"/>
        <v>1E-4</v>
      </c>
      <c r="H112" s="53">
        <f t="shared" si="24"/>
        <v>1E-4</v>
      </c>
      <c r="I112" s="53">
        <f t="shared" si="24"/>
        <v>1E-4</v>
      </c>
      <c r="J112" s="53">
        <f t="shared" si="24"/>
        <v>1E-4</v>
      </c>
      <c r="K112" s="53">
        <f t="shared" si="24"/>
        <v>1E-4</v>
      </c>
      <c r="L112" s="53">
        <f t="shared" si="24"/>
        <v>1E-4</v>
      </c>
      <c r="M112" s="54">
        <f t="shared" si="24"/>
        <v>9.0000000000000006E-5</v>
      </c>
    </row>
    <row r="113" spans="2:13" x14ac:dyDescent="0.2">
      <c r="B113" s="49"/>
      <c r="C113" s="50"/>
      <c r="D113" s="56"/>
      <c r="E113" s="56"/>
      <c r="F113" s="56"/>
      <c r="G113" s="56"/>
      <c r="H113" s="56"/>
      <c r="I113" s="56"/>
      <c r="J113" s="56"/>
      <c r="K113" s="56"/>
      <c r="L113" s="56"/>
      <c r="M113" s="57"/>
    </row>
    <row r="114" spans="2:13" x14ac:dyDescent="0.2">
      <c r="B114" s="34" t="s">
        <v>45</v>
      </c>
      <c r="C114" s="50"/>
      <c r="D114" s="56"/>
      <c r="E114" s="56"/>
      <c r="F114" s="56"/>
      <c r="G114" s="56"/>
      <c r="H114" s="56"/>
      <c r="I114" s="56"/>
      <c r="J114" s="56"/>
      <c r="K114" s="56"/>
      <c r="L114" s="56"/>
      <c r="M114" s="57"/>
    </row>
    <row r="115" spans="2:13" x14ac:dyDescent="0.2">
      <c r="B115" s="37" t="s">
        <v>46</v>
      </c>
      <c r="C115" s="58">
        <v>1000</v>
      </c>
      <c r="D115" s="58">
        <v>1000</v>
      </c>
      <c r="E115" s="58">
        <v>1000</v>
      </c>
      <c r="F115" s="58">
        <v>1000</v>
      </c>
      <c r="G115" s="58">
        <v>1000</v>
      </c>
      <c r="H115" s="58">
        <v>1000</v>
      </c>
      <c r="I115" s="58">
        <v>1000</v>
      </c>
      <c r="J115" s="58">
        <v>1000</v>
      </c>
      <c r="K115" s="58">
        <v>1000</v>
      </c>
      <c r="L115" s="58">
        <v>1000</v>
      </c>
      <c r="M115" s="59">
        <v>1000</v>
      </c>
    </row>
    <row r="116" spans="2:13" x14ac:dyDescent="0.2">
      <c r="B116" s="37" t="s">
        <v>47</v>
      </c>
      <c r="C116" s="60">
        <f>+C115*C111</f>
        <v>1.24</v>
      </c>
      <c r="D116" s="60">
        <f t="shared" ref="D116:M116" si="25">+D115*D111</f>
        <v>0.46</v>
      </c>
      <c r="E116" s="60">
        <f t="shared" si="25"/>
        <v>0.45</v>
      </c>
      <c r="F116" s="60">
        <f t="shared" si="25"/>
        <v>0.44</v>
      </c>
      <c r="G116" s="60">
        <f t="shared" si="25"/>
        <v>0.43</v>
      </c>
      <c r="H116" s="60">
        <f t="shared" si="25"/>
        <v>0.42000000000000004</v>
      </c>
      <c r="I116" s="60">
        <f t="shared" si="25"/>
        <v>0.41</v>
      </c>
      <c r="J116" s="60">
        <f t="shared" si="25"/>
        <v>0.4</v>
      </c>
      <c r="K116" s="60">
        <f t="shared" si="25"/>
        <v>0.38</v>
      </c>
      <c r="L116" s="60">
        <f t="shared" si="25"/>
        <v>0.37</v>
      </c>
      <c r="M116" s="61">
        <f t="shared" si="25"/>
        <v>0.36000000000000004</v>
      </c>
    </row>
    <row r="117" spans="2:13" x14ac:dyDescent="0.2">
      <c r="B117" s="46" t="s">
        <v>48</v>
      </c>
      <c r="C117" s="62">
        <f>+C115*C112</f>
        <v>0.31</v>
      </c>
      <c r="D117" s="62">
        <f t="shared" ref="D117:M117" si="26">+D115*D112</f>
        <v>0.11</v>
      </c>
      <c r="E117" s="62">
        <f t="shared" si="26"/>
        <v>0.11</v>
      </c>
      <c r="F117" s="62">
        <f t="shared" si="26"/>
        <v>0.11</v>
      </c>
      <c r="G117" s="62">
        <f t="shared" si="26"/>
        <v>0.1</v>
      </c>
      <c r="H117" s="62">
        <f t="shared" si="26"/>
        <v>0.1</v>
      </c>
      <c r="I117" s="62">
        <f t="shared" si="26"/>
        <v>0.1</v>
      </c>
      <c r="J117" s="62">
        <f t="shared" si="26"/>
        <v>0.1</v>
      </c>
      <c r="K117" s="62">
        <f t="shared" si="26"/>
        <v>0.1</v>
      </c>
      <c r="L117" s="62">
        <f t="shared" si="26"/>
        <v>0.1</v>
      </c>
      <c r="M117" s="63">
        <f t="shared" si="26"/>
        <v>9.0000000000000011E-2</v>
      </c>
    </row>
    <row r="118" spans="2:13" ht="12" thickBot="1" x14ac:dyDescent="0.25">
      <c r="B118" s="64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6"/>
    </row>
    <row r="120" spans="2:13" x14ac:dyDescent="0.2">
      <c r="B120" s="67" t="s">
        <v>49</v>
      </c>
      <c r="C120" s="68">
        <f>+C108-'Page 4 C-1 Calculation Factors'!$H$9</f>
        <v>0</v>
      </c>
      <c r="D120" s="69">
        <f>+D102-'JF Sheet 1 (2024 TYSP)'!D25</f>
        <v>0</v>
      </c>
      <c r="E120" s="69">
        <f>+E102-'JF Sheet 1 (2024 TYSP)'!E25</f>
        <v>0</v>
      </c>
      <c r="F120" s="69">
        <f>+F102-'JF Sheet 1 (2024 TYSP)'!F25</f>
        <v>0</v>
      </c>
      <c r="G120" s="69">
        <f>+G102-'JF Sheet 1 (2024 TYSP)'!G25</f>
        <v>0</v>
      </c>
      <c r="H120" s="69">
        <f>+H102-'JF Sheet 1 (2024 TYSP)'!H25</f>
        <v>0</v>
      </c>
      <c r="I120" s="69">
        <f>+I102-'JF Sheet 1 (2024 TYSP)'!I25</f>
        <v>0</v>
      </c>
      <c r="J120" s="69">
        <f>+J102-'JF Sheet 1 (2024 TYSP)'!J25</f>
        <v>0</v>
      </c>
      <c r="K120" s="69">
        <f>+K102-'JF Sheet 1 (2024 TYSP)'!K25</f>
        <v>0</v>
      </c>
      <c r="L120" s="69">
        <f>+L102-'JF Sheet 1 (2024 TYSP)'!L25</f>
        <v>0</v>
      </c>
      <c r="M120" s="69">
        <f>+M102-'JF Sheet 1 (2024 TYSP)'!M25</f>
        <v>0</v>
      </c>
    </row>
    <row r="121" spans="2:13" x14ac:dyDescent="0.2">
      <c r="B121" s="67" t="s">
        <v>50</v>
      </c>
      <c r="C121" s="71">
        <f>ROUND(C111-'Page 4 C-1 Calculation Factors'!$M$9,5)</f>
        <v>0</v>
      </c>
      <c r="D121" s="67"/>
    </row>
    <row r="123" spans="2:13" x14ac:dyDescent="0.2">
      <c r="B123" s="52" t="s">
        <v>51</v>
      </c>
      <c r="C123" s="72"/>
    </row>
    <row r="124" spans="2:13" x14ac:dyDescent="0.2">
      <c r="B124" s="30" t="s">
        <v>55</v>
      </c>
    </row>
    <row r="125" spans="2:13" x14ac:dyDescent="0.2">
      <c r="B125" s="30" t="s">
        <v>53</v>
      </c>
      <c r="C125" s="73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D99BB-A8CF-4BAE-9886-9821E686480F}">
  <dimension ref="A1:A2"/>
  <sheetViews>
    <sheetView workbookViewId="0"/>
  </sheetViews>
  <sheetFormatPr defaultRowHeight="15" x14ac:dyDescent="0.25"/>
  <sheetData>
    <row r="1" spans="1:1" x14ac:dyDescent="0.25">
      <c r="A1" s="84" t="s">
        <v>160</v>
      </c>
    </row>
    <row r="2" spans="1:1" x14ac:dyDescent="0.25">
      <c r="A2" s="84" t="s">
        <v>154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C4AB5-2321-425B-A90D-529E166B1923}">
  <sheetPr>
    <tabColor theme="2"/>
  </sheetPr>
  <dimension ref="A1:N136"/>
  <sheetViews>
    <sheetView workbookViewId="0">
      <selection sqref="A1:A2"/>
    </sheetView>
  </sheetViews>
  <sheetFormatPr defaultRowHeight="15" x14ac:dyDescent="0.25"/>
  <cols>
    <col min="4" max="4" width="21.28515625" customWidth="1"/>
    <col min="5" max="5" width="11.28515625" bestFit="1" customWidth="1"/>
    <col min="6" max="6" width="18.7109375" customWidth="1"/>
    <col min="8" max="9" width="16.85546875" bestFit="1" customWidth="1"/>
    <col min="12" max="12" width="18" bestFit="1" customWidth="1"/>
    <col min="13" max="13" width="12.28515625" bestFit="1" customWidth="1"/>
    <col min="14" max="14" width="15.28515625" bestFit="1" customWidth="1"/>
  </cols>
  <sheetData>
    <row r="1" spans="1:14" x14ac:dyDescent="0.25">
      <c r="A1" s="84" t="s">
        <v>161</v>
      </c>
    </row>
    <row r="2" spans="1:14" x14ac:dyDescent="0.25">
      <c r="A2" s="84" t="s">
        <v>154</v>
      </c>
    </row>
    <row r="3" spans="1:14" x14ac:dyDescent="0.25">
      <c r="D3" t="s">
        <v>58</v>
      </c>
      <c r="E3" t="s">
        <v>58</v>
      </c>
      <c r="F3" t="s">
        <v>58</v>
      </c>
    </row>
    <row r="4" spans="1:14" ht="42.75" customHeight="1" x14ac:dyDescent="0.25">
      <c r="B4" t="s">
        <v>59</v>
      </c>
      <c r="C4" t="s">
        <v>60</v>
      </c>
      <c r="D4" s="10" t="s">
        <v>61</v>
      </c>
      <c r="E4" t="s">
        <v>62</v>
      </c>
      <c r="F4" s="10" t="s">
        <v>63</v>
      </c>
      <c r="H4" s="10" t="s">
        <v>64</v>
      </c>
      <c r="K4" t="s">
        <v>59</v>
      </c>
      <c r="L4" t="s">
        <v>65</v>
      </c>
      <c r="M4" t="s">
        <v>62</v>
      </c>
      <c r="N4" t="s">
        <v>66</v>
      </c>
    </row>
    <row r="5" spans="1:14" x14ac:dyDescent="0.25">
      <c r="B5">
        <v>2024</v>
      </c>
      <c r="C5">
        <v>1</v>
      </c>
      <c r="D5" s="12">
        <v>4996353101</v>
      </c>
      <c r="E5" s="11">
        <v>-3378332.8813935462</v>
      </c>
      <c r="F5" s="12">
        <f>D5-E5</f>
        <v>4999731433.8813934</v>
      </c>
      <c r="H5" s="13">
        <v>-0.70897388458251953</v>
      </c>
      <c r="I5" s="14"/>
      <c r="K5">
        <v>2024</v>
      </c>
      <c r="L5" s="11">
        <f>SUMIFS(D:D,$B:$B,$K5)</f>
        <v>68542804455</v>
      </c>
      <c r="M5" s="11">
        <f>SUMIFS(E:E,$B:$B,$K5)</f>
        <v>-50443802.358392648</v>
      </c>
      <c r="N5" s="11">
        <f>SUMIFS(F:F,$B:$B,$K5)</f>
        <v>68593248257.358383</v>
      </c>
    </row>
    <row r="6" spans="1:14" x14ac:dyDescent="0.25">
      <c r="B6">
        <f>IF(C5=12,B5+1,B5)</f>
        <v>2024</v>
      </c>
      <c r="C6">
        <f>IF(C5=12,1,C5+1)</f>
        <v>2</v>
      </c>
      <c r="D6" s="12">
        <v>4802462038</v>
      </c>
      <c r="E6" s="11">
        <v>-3128453.3693769979</v>
      </c>
      <c r="F6" s="12">
        <f t="shared" ref="F6:F69" si="0">D6-E6</f>
        <v>4805590491.3693771</v>
      </c>
      <c r="H6" s="13">
        <v>0.12829399108886719</v>
      </c>
      <c r="I6" s="14"/>
      <c r="K6">
        <f>K5+1</f>
        <v>2025</v>
      </c>
      <c r="L6" s="11">
        <f>SUMIFS(D:D,$B:$B,$K6)</f>
        <v>69144190874</v>
      </c>
      <c r="M6" s="11">
        <f>SUMIFS(E:E,$B:$B,$K6)</f>
        <v>-50443802.358392648</v>
      </c>
      <c r="N6" s="11">
        <f>SUMIFS(F:F,$B:$B,$K6)</f>
        <v>69194634676.358383</v>
      </c>
    </row>
    <row r="7" spans="1:14" x14ac:dyDescent="0.25">
      <c r="B7">
        <f t="shared" ref="B7:B70" si="1">IF(C6=12,B6+1,B6)</f>
        <v>2024</v>
      </c>
      <c r="C7">
        <f t="shared" ref="C7:C70" si="2">IF(C6=12,1,C6+1)</f>
        <v>3</v>
      </c>
      <c r="D7" s="12">
        <v>4502801437</v>
      </c>
      <c r="E7" s="11">
        <v>-3696286.8520411886</v>
      </c>
      <c r="F7" s="12">
        <f t="shared" si="0"/>
        <v>4506497723.8520412</v>
      </c>
      <c r="H7" s="13">
        <v>0.29799175262451172</v>
      </c>
      <c r="K7">
        <f t="shared" ref="K7:K15" si="3">K6+1</f>
        <v>2026</v>
      </c>
      <c r="L7" s="11">
        <f>SUMIFS(D:D,$B:$B,$K7)</f>
        <v>69990262720</v>
      </c>
      <c r="M7" s="11">
        <f>SUMIFS(E:E,$B:$B,$K7)</f>
        <v>-50443802.358392648</v>
      </c>
      <c r="N7" s="11">
        <f>SUMIFS(F:F,$B:$B,$K7)</f>
        <v>70040706522.358383</v>
      </c>
    </row>
    <row r="8" spans="1:14" x14ac:dyDescent="0.25">
      <c r="B8">
        <f t="shared" si="1"/>
        <v>2024</v>
      </c>
      <c r="C8">
        <f t="shared" si="2"/>
        <v>4</v>
      </c>
      <c r="D8" s="12">
        <v>4919175479</v>
      </c>
      <c r="E8" s="11">
        <v>-3785479.7121468699</v>
      </c>
      <c r="F8" s="12">
        <f t="shared" si="0"/>
        <v>4922960958.7121468</v>
      </c>
      <c r="H8" s="13">
        <v>0.36535739898681641</v>
      </c>
      <c r="K8">
        <f t="shared" si="3"/>
        <v>2027</v>
      </c>
      <c r="L8" s="11">
        <f>SUMIFS(D:D,$B:$B,$K8)</f>
        <v>70839643877</v>
      </c>
      <c r="M8" s="11">
        <f>SUMIFS(E:E,$B:$B,$K8)</f>
        <v>-50443802.358392648</v>
      </c>
      <c r="N8" s="11">
        <f>SUMIFS(F:F,$B:$B,$K8)</f>
        <v>70890087679.358383</v>
      </c>
    </row>
    <row r="9" spans="1:14" x14ac:dyDescent="0.25">
      <c r="B9">
        <f t="shared" si="1"/>
        <v>2024</v>
      </c>
      <c r="C9">
        <f t="shared" si="2"/>
        <v>5</v>
      </c>
      <c r="D9" s="12">
        <v>5527186524</v>
      </c>
      <c r="E9" s="11">
        <v>-4305941.983534039</v>
      </c>
      <c r="F9" s="12">
        <f t="shared" si="0"/>
        <v>5531492465.9835339</v>
      </c>
      <c r="H9" s="13">
        <v>-0.4031982421875</v>
      </c>
      <c r="K9">
        <f t="shared" si="3"/>
        <v>2028</v>
      </c>
      <c r="L9" s="11">
        <f>SUMIFS(D:D,$B:$B,$K9)</f>
        <v>72003612318</v>
      </c>
      <c r="M9" s="11">
        <f>SUMIFS(E:E,$B:$B,$K9)</f>
        <v>-50443802.358392648</v>
      </c>
      <c r="N9" s="11">
        <f>SUMIFS(F:F,$B:$B,$K9)</f>
        <v>72054056120.358383</v>
      </c>
    </row>
    <row r="10" spans="1:14" x14ac:dyDescent="0.25">
      <c r="B10">
        <f t="shared" si="1"/>
        <v>2024</v>
      </c>
      <c r="C10">
        <f t="shared" si="2"/>
        <v>6</v>
      </c>
      <c r="D10" s="12">
        <v>6370133824</v>
      </c>
      <c r="E10" s="11">
        <v>-4442754.1029761685</v>
      </c>
      <c r="F10" s="12">
        <f t="shared" si="0"/>
        <v>6374576578.1029758</v>
      </c>
      <c r="H10" s="13">
        <v>0.39027023315429688</v>
      </c>
      <c r="K10">
        <f t="shared" si="3"/>
        <v>2029</v>
      </c>
      <c r="L10" s="11">
        <f>SUMIFS(D:D,$B:$B,$K10)</f>
        <v>73357919143</v>
      </c>
      <c r="M10" s="11">
        <f>SUMIFS(E:E,$B:$B,$K10)</f>
        <v>-50443802.358392648</v>
      </c>
      <c r="N10" s="11">
        <f>SUMIFS(F:F,$B:$B,$K10)</f>
        <v>73408362945.358383</v>
      </c>
    </row>
    <row r="11" spans="1:14" x14ac:dyDescent="0.25">
      <c r="B11">
        <f t="shared" si="1"/>
        <v>2024</v>
      </c>
      <c r="C11">
        <f t="shared" si="2"/>
        <v>7</v>
      </c>
      <c r="D11" s="12">
        <v>7097038489</v>
      </c>
      <c r="E11" s="11">
        <v>-5209101.0071070027</v>
      </c>
      <c r="F11" s="12">
        <f t="shared" si="0"/>
        <v>7102247590.0071068</v>
      </c>
      <c r="H11" s="13">
        <v>7.5379371643066406E-2</v>
      </c>
      <c r="K11">
        <f t="shared" si="3"/>
        <v>2030</v>
      </c>
      <c r="L11" s="11">
        <f>SUMIFS(D:D,$B:$B,$K11)</f>
        <v>74754165930</v>
      </c>
      <c r="M11" s="11">
        <f>SUMIFS(E:E,$B:$B,$K11)</f>
        <v>-50443802.358392648</v>
      </c>
      <c r="N11" s="11">
        <f>SUMIFS(F:F,$B:$B,$K11)</f>
        <v>74804609732.358383</v>
      </c>
    </row>
    <row r="12" spans="1:14" x14ac:dyDescent="0.25">
      <c r="B12">
        <f t="shared" si="1"/>
        <v>2024</v>
      </c>
      <c r="C12">
        <f t="shared" si="2"/>
        <v>8</v>
      </c>
      <c r="D12" s="12">
        <v>6959917753</v>
      </c>
      <c r="E12" s="11">
        <v>-5459158.4423180576</v>
      </c>
      <c r="F12" s="12">
        <f t="shared" si="0"/>
        <v>6965376911.442318</v>
      </c>
      <c r="H12" s="13">
        <v>-0.77808475494384766</v>
      </c>
      <c r="K12">
        <f t="shared" si="3"/>
        <v>2031</v>
      </c>
      <c r="L12" s="11">
        <f>SUMIFS(D:D,$B:$B,$K12)</f>
        <v>76319851921</v>
      </c>
      <c r="M12" s="11">
        <f>SUMIFS(E:E,$B:$B,$K12)</f>
        <v>-50443802.358392648</v>
      </c>
      <c r="N12" s="11">
        <f>SUMIFS(F:F,$B:$B,$K12)</f>
        <v>76370295723.358383</v>
      </c>
    </row>
    <row r="13" spans="1:14" x14ac:dyDescent="0.25">
      <c r="B13">
        <f t="shared" si="1"/>
        <v>2024</v>
      </c>
      <c r="C13">
        <f t="shared" si="2"/>
        <v>9</v>
      </c>
      <c r="D13" s="12">
        <v>7107515880</v>
      </c>
      <c r="E13" s="11">
        <v>-4775408.5579397408</v>
      </c>
      <c r="F13" s="12">
        <f t="shared" si="0"/>
        <v>7112291288.5579395</v>
      </c>
      <c r="H13" s="13">
        <v>0.23079681396484375</v>
      </c>
      <c r="K13">
        <f t="shared" si="3"/>
        <v>2032</v>
      </c>
      <c r="L13" s="11">
        <f>SUMIFS(D:D,$B:$B,$K13)</f>
        <v>78079596632</v>
      </c>
      <c r="M13" s="11">
        <f>SUMIFS(E:E,$B:$B,$K13)</f>
        <v>-50443802.358392648</v>
      </c>
      <c r="N13" s="11">
        <f>SUMIFS(F:F,$B:$B,$K13)</f>
        <v>78130040434.358383</v>
      </c>
    </row>
    <row r="14" spans="1:14" x14ac:dyDescent="0.25">
      <c r="B14">
        <f t="shared" si="1"/>
        <v>2024</v>
      </c>
      <c r="C14">
        <f t="shared" si="2"/>
        <v>10</v>
      </c>
      <c r="D14" s="12">
        <v>6263739469</v>
      </c>
      <c r="E14" s="11">
        <v>-4243140.6909422306</v>
      </c>
      <c r="F14" s="12">
        <f t="shared" si="0"/>
        <v>6267982609.6909418</v>
      </c>
      <c r="H14" s="13">
        <v>0.25297260284423828</v>
      </c>
      <c r="K14">
        <f t="shared" si="3"/>
        <v>2033</v>
      </c>
      <c r="L14" s="11">
        <f>SUMIFS(D:D,$B:$B,$K14)</f>
        <v>79799223020</v>
      </c>
      <c r="M14" s="11">
        <f>SUMIFS(E:E,$B:$B,$K14)</f>
        <v>-50443802.358392648</v>
      </c>
      <c r="N14" s="11">
        <f>SUMIFS(F:F,$B:$B,$K14)</f>
        <v>79849666822.358383</v>
      </c>
    </row>
    <row r="15" spans="1:14" x14ac:dyDescent="0.25">
      <c r="B15">
        <f t="shared" si="1"/>
        <v>2024</v>
      </c>
      <c r="C15">
        <f t="shared" si="2"/>
        <v>11</v>
      </c>
      <c r="D15" s="12">
        <v>5216386774</v>
      </c>
      <c r="E15" s="11">
        <v>-4078590.4573779069</v>
      </c>
      <c r="F15" s="12">
        <f t="shared" si="0"/>
        <v>5220465364.4573774</v>
      </c>
      <c r="H15" s="13">
        <v>-0.12025642395019531</v>
      </c>
      <c r="K15">
        <f t="shared" si="3"/>
        <v>2034</v>
      </c>
      <c r="L15" s="11">
        <f>SUMIFS(D:D,$B:$B,$K15)</f>
        <v>81516097004</v>
      </c>
      <c r="M15" s="11">
        <f>SUMIFS(E:E,$B:$B,$K15)</f>
        <v>-50443802.358392648</v>
      </c>
      <c r="N15" s="11">
        <f>SUMIFS(F:F,$B:$B,$K15)</f>
        <v>81566540806.358398</v>
      </c>
    </row>
    <row r="16" spans="1:14" x14ac:dyDescent="0.25">
      <c r="B16">
        <f t="shared" si="1"/>
        <v>2024</v>
      </c>
      <c r="C16">
        <f t="shared" si="2"/>
        <v>12</v>
      </c>
      <c r="D16" s="12">
        <v>4780093687</v>
      </c>
      <c r="E16" s="11">
        <v>-3941154.301238901</v>
      </c>
      <c r="F16" s="12">
        <f t="shared" si="0"/>
        <v>4784034841.301239</v>
      </c>
      <c r="H16" s="13">
        <v>0.43388843536376953</v>
      </c>
    </row>
    <row r="17" spans="2:8" x14ac:dyDescent="0.25">
      <c r="B17">
        <f t="shared" si="1"/>
        <v>2025</v>
      </c>
      <c r="C17">
        <f t="shared" si="2"/>
        <v>1</v>
      </c>
      <c r="D17" s="12">
        <v>5102471669</v>
      </c>
      <c r="E17" s="11">
        <v>-3378332.8813935462</v>
      </c>
      <c r="F17" s="12">
        <f t="shared" si="0"/>
        <v>5105850001.8813934</v>
      </c>
      <c r="H17" s="13">
        <v>-0.23778915405273438</v>
      </c>
    </row>
    <row r="18" spans="2:8" x14ac:dyDescent="0.25">
      <c r="B18">
        <f t="shared" si="1"/>
        <v>2025</v>
      </c>
      <c r="C18">
        <f t="shared" si="2"/>
        <v>2</v>
      </c>
      <c r="D18" s="12">
        <v>4651523946</v>
      </c>
      <c r="E18" s="11">
        <v>-3128453.3693769979</v>
      </c>
      <c r="F18" s="12">
        <f t="shared" si="0"/>
        <v>4654652399.3693771</v>
      </c>
      <c r="H18" s="13">
        <v>9.1019630432128906E-2</v>
      </c>
    </row>
    <row r="19" spans="2:8" x14ac:dyDescent="0.25">
      <c r="B19">
        <f t="shared" si="1"/>
        <v>2025</v>
      </c>
      <c r="C19">
        <f t="shared" si="2"/>
        <v>3</v>
      </c>
      <c r="D19" s="12">
        <v>4568026816</v>
      </c>
      <c r="E19" s="11">
        <v>-3696286.8520411886</v>
      </c>
      <c r="F19" s="12">
        <f t="shared" si="0"/>
        <v>4571723102.8520412</v>
      </c>
      <c r="H19" s="13">
        <v>0.35502338409423828</v>
      </c>
    </row>
    <row r="20" spans="2:8" x14ac:dyDescent="0.25">
      <c r="B20">
        <f t="shared" si="1"/>
        <v>2025</v>
      </c>
      <c r="C20">
        <f t="shared" si="2"/>
        <v>4</v>
      </c>
      <c r="D20" s="12">
        <v>4934401511</v>
      </c>
      <c r="E20" s="11">
        <v>-3785479.7121468699</v>
      </c>
      <c r="F20" s="12">
        <f t="shared" si="0"/>
        <v>4938186990.7121468</v>
      </c>
      <c r="H20" s="13">
        <v>-0.17010974884033203</v>
      </c>
    </row>
    <row r="21" spans="2:8" x14ac:dyDescent="0.25">
      <c r="B21">
        <f t="shared" si="1"/>
        <v>2025</v>
      </c>
      <c r="C21">
        <f t="shared" si="2"/>
        <v>5</v>
      </c>
      <c r="D21" s="12">
        <v>5468402560</v>
      </c>
      <c r="E21" s="11">
        <v>-4305941.983534039</v>
      </c>
      <c r="F21" s="12">
        <f t="shared" si="0"/>
        <v>5472708501.9835339</v>
      </c>
      <c r="H21" s="13">
        <v>-0.20952796936035156</v>
      </c>
    </row>
    <row r="22" spans="2:8" x14ac:dyDescent="0.25">
      <c r="B22">
        <f t="shared" si="1"/>
        <v>2025</v>
      </c>
      <c r="C22">
        <f t="shared" si="2"/>
        <v>6</v>
      </c>
      <c r="D22" s="12">
        <v>6471448306</v>
      </c>
      <c r="E22" s="11">
        <v>-4442754.1029761685</v>
      </c>
      <c r="F22" s="12">
        <f t="shared" si="0"/>
        <v>6475891060.1029758</v>
      </c>
      <c r="H22" s="13">
        <v>-0.47935581207275391</v>
      </c>
    </row>
    <row r="23" spans="2:8" x14ac:dyDescent="0.25">
      <c r="B23">
        <f t="shared" si="1"/>
        <v>2025</v>
      </c>
      <c r="C23">
        <f t="shared" si="2"/>
        <v>7</v>
      </c>
      <c r="D23" s="12">
        <v>7154345658</v>
      </c>
      <c r="E23" s="11">
        <v>-5209101.0071070027</v>
      </c>
      <c r="F23" s="12">
        <f t="shared" si="0"/>
        <v>7159554759.0071068</v>
      </c>
      <c r="H23" s="13">
        <v>0.21676158905029297</v>
      </c>
    </row>
    <row r="24" spans="2:8" x14ac:dyDescent="0.25">
      <c r="B24">
        <f t="shared" si="1"/>
        <v>2025</v>
      </c>
      <c r="C24">
        <f t="shared" si="2"/>
        <v>8</v>
      </c>
      <c r="D24" s="12">
        <v>7269837577</v>
      </c>
      <c r="E24" s="11">
        <v>-5459158.4423180576</v>
      </c>
      <c r="F24" s="12">
        <f t="shared" si="0"/>
        <v>7275296735.442318</v>
      </c>
      <c r="H24" s="13">
        <v>5.8215141296386719E-2</v>
      </c>
    </row>
    <row r="25" spans="2:8" x14ac:dyDescent="0.25">
      <c r="B25">
        <f t="shared" si="1"/>
        <v>2025</v>
      </c>
      <c r="C25">
        <f t="shared" si="2"/>
        <v>9</v>
      </c>
      <c r="D25" s="12">
        <v>7144601636</v>
      </c>
      <c r="E25" s="11">
        <v>-4775408.5579397408</v>
      </c>
      <c r="F25" s="12">
        <f t="shared" si="0"/>
        <v>7149377044.5579395</v>
      </c>
      <c r="H25" s="13">
        <v>0.77738666534423828</v>
      </c>
    </row>
    <row r="26" spans="2:8" x14ac:dyDescent="0.25">
      <c r="B26">
        <f t="shared" si="1"/>
        <v>2025</v>
      </c>
      <c r="C26">
        <f t="shared" si="2"/>
        <v>10</v>
      </c>
      <c r="D26" s="12">
        <v>6339901838</v>
      </c>
      <c r="E26" s="11">
        <v>-4243140.6909422306</v>
      </c>
      <c r="F26" s="12">
        <f t="shared" si="0"/>
        <v>6344144978.6909418</v>
      </c>
      <c r="H26" s="13">
        <v>-3.8088798522949219E-2</v>
      </c>
    </row>
    <row r="27" spans="2:8" x14ac:dyDescent="0.25">
      <c r="B27">
        <f t="shared" si="1"/>
        <v>2025</v>
      </c>
      <c r="C27">
        <f t="shared" si="2"/>
        <v>11</v>
      </c>
      <c r="D27" s="12">
        <v>5242676490</v>
      </c>
      <c r="E27" s="11">
        <v>-4078590.4573779069</v>
      </c>
      <c r="F27" s="12">
        <f t="shared" si="0"/>
        <v>5246755080.4573774</v>
      </c>
      <c r="H27" s="13">
        <v>0.28729438781738281</v>
      </c>
    </row>
    <row r="28" spans="2:8" x14ac:dyDescent="0.25">
      <c r="B28">
        <f t="shared" si="1"/>
        <v>2025</v>
      </c>
      <c r="C28">
        <f t="shared" si="2"/>
        <v>12</v>
      </c>
      <c r="D28" s="12">
        <v>4796552867</v>
      </c>
      <c r="E28" s="11">
        <v>-3941154.301238901</v>
      </c>
      <c r="F28" s="12">
        <f t="shared" si="0"/>
        <v>4800494021.301239</v>
      </c>
      <c r="H28" s="13">
        <v>-0.58961391448974609</v>
      </c>
    </row>
    <row r="29" spans="2:8" x14ac:dyDescent="0.25">
      <c r="B29">
        <f t="shared" si="1"/>
        <v>2026</v>
      </c>
      <c r="C29">
        <f t="shared" si="2"/>
        <v>1</v>
      </c>
      <c r="D29" s="12">
        <v>5187127446</v>
      </c>
      <c r="E29" s="11">
        <v>-3378332.8813935462</v>
      </c>
      <c r="F29" s="12">
        <f t="shared" si="0"/>
        <v>5190505778.8813934</v>
      </c>
      <c r="H29" s="13">
        <v>5.6513786315917969E-2</v>
      </c>
    </row>
    <row r="30" spans="2:8" x14ac:dyDescent="0.25">
      <c r="B30">
        <f t="shared" si="1"/>
        <v>2026</v>
      </c>
      <c r="C30">
        <f t="shared" si="2"/>
        <v>2</v>
      </c>
      <c r="D30" s="12">
        <v>4724926750</v>
      </c>
      <c r="E30" s="11">
        <v>-3128453.3693769979</v>
      </c>
      <c r="F30" s="12">
        <f t="shared" si="0"/>
        <v>4728055203.3693771</v>
      </c>
      <c r="H30" s="13">
        <v>0.80471324920654297</v>
      </c>
    </row>
    <row r="31" spans="2:8" x14ac:dyDescent="0.25">
      <c r="B31">
        <f t="shared" si="1"/>
        <v>2026</v>
      </c>
      <c r="C31">
        <f t="shared" si="2"/>
        <v>3</v>
      </c>
      <c r="D31" s="12">
        <v>4628677633</v>
      </c>
      <c r="E31" s="11">
        <v>-3696286.8520411886</v>
      </c>
      <c r="F31" s="12">
        <f t="shared" si="0"/>
        <v>4632373919.8520412</v>
      </c>
      <c r="H31" s="13">
        <v>-0.24487209320068359</v>
      </c>
    </row>
    <row r="32" spans="2:8" x14ac:dyDescent="0.25">
      <c r="B32">
        <f t="shared" si="1"/>
        <v>2026</v>
      </c>
      <c r="C32">
        <f t="shared" si="2"/>
        <v>4</v>
      </c>
      <c r="D32" s="12">
        <v>4998351667</v>
      </c>
      <c r="E32" s="11">
        <v>-3785479.7121468699</v>
      </c>
      <c r="F32" s="12">
        <f t="shared" si="0"/>
        <v>5002137146.7121468</v>
      </c>
      <c r="H32" s="13">
        <v>0.26832675933837891</v>
      </c>
    </row>
    <row r="33" spans="2:8" x14ac:dyDescent="0.25">
      <c r="B33">
        <f t="shared" si="1"/>
        <v>2026</v>
      </c>
      <c r="C33">
        <f t="shared" si="2"/>
        <v>5</v>
      </c>
      <c r="D33" s="12">
        <v>5533131386</v>
      </c>
      <c r="E33" s="11">
        <v>-4305941.983534039</v>
      </c>
      <c r="F33" s="12">
        <f t="shared" si="0"/>
        <v>5537437327.9835339</v>
      </c>
      <c r="H33" s="13">
        <v>0.57820606231689453</v>
      </c>
    </row>
    <row r="34" spans="2:8" x14ac:dyDescent="0.25">
      <c r="B34">
        <f t="shared" si="1"/>
        <v>2026</v>
      </c>
      <c r="C34">
        <f t="shared" si="2"/>
        <v>6</v>
      </c>
      <c r="D34" s="12">
        <v>6549566282</v>
      </c>
      <c r="E34" s="11">
        <v>-4442754.1029761685</v>
      </c>
      <c r="F34" s="12">
        <f t="shared" si="0"/>
        <v>6554009036.1029758</v>
      </c>
      <c r="H34" s="13">
        <v>-0.4796295166015625</v>
      </c>
    </row>
    <row r="35" spans="2:8" x14ac:dyDescent="0.25">
      <c r="B35">
        <f t="shared" si="1"/>
        <v>2026</v>
      </c>
      <c r="C35">
        <f t="shared" si="2"/>
        <v>7</v>
      </c>
      <c r="D35" s="12">
        <v>7234610064</v>
      </c>
      <c r="E35" s="11">
        <v>-5209101.0071070027</v>
      </c>
      <c r="F35" s="12">
        <f t="shared" si="0"/>
        <v>7239819165.0071068</v>
      </c>
      <c r="H35" s="13">
        <v>0.64871883392333984</v>
      </c>
    </row>
    <row r="36" spans="2:8" x14ac:dyDescent="0.25">
      <c r="B36">
        <f t="shared" si="1"/>
        <v>2026</v>
      </c>
      <c r="C36">
        <f t="shared" si="2"/>
        <v>8</v>
      </c>
      <c r="D36" s="12">
        <v>7350026172</v>
      </c>
      <c r="E36" s="11">
        <v>-5459158.4423180576</v>
      </c>
      <c r="F36" s="12">
        <f t="shared" si="0"/>
        <v>7355485330.442318</v>
      </c>
      <c r="H36" s="13">
        <v>-0.53708648681640625</v>
      </c>
    </row>
    <row r="37" spans="2:8" x14ac:dyDescent="0.25">
      <c r="B37">
        <f t="shared" si="1"/>
        <v>2026</v>
      </c>
      <c r="C37">
        <f t="shared" si="2"/>
        <v>9</v>
      </c>
      <c r="D37" s="12">
        <v>7220783437</v>
      </c>
      <c r="E37" s="11">
        <v>-4775408.5579397408</v>
      </c>
      <c r="F37" s="12">
        <f t="shared" si="0"/>
        <v>7225558845.5579395</v>
      </c>
      <c r="H37" s="13">
        <v>0.90695762634277344</v>
      </c>
    </row>
    <row r="38" spans="2:8" x14ac:dyDescent="0.25">
      <c r="B38">
        <f t="shared" si="1"/>
        <v>2026</v>
      </c>
      <c r="C38">
        <f t="shared" si="2"/>
        <v>10</v>
      </c>
      <c r="D38" s="12">
        <v>6406113351</v>
      </c>
      <c r="E38" s="11">
        <v>-4243140.6909422306</v>
      </c>
      <c r="F38" s="12">
        <f t="shared" si="0"/>
        <v>6410356491.6909418</v>
      </c>
      <c r="H38" s="13">
        <v>0.26214790344238281</v>
      </c>
    </row>
    <row r="39" spans="2:8" x14ac:dyDescent="0.25">
      <c r="B39">
        <f t="shared" si="1"/>
        <v>2026</v>
      </c>
      <c r="C39">
        <f t="shared" si="2"/>
        <v>11</v>
      </c>
      <c r="D39" s="12">
        <v>5300560320</v>
      </c>
      <c r="E39" s="11">
        <v>-4078590.4573779069</v>
      </c>
      <c r="F39" s="12">
        <f t="shared" si="0"/>
        <v>5304638910.4573774</v>
      </c>
      <c r="H39" s="13">
        <v>-0.35817909240722656</v>
      </c>
    </row>
    <row r="40" spans="2:8" x14ac:dyDescent="0.25">
      <c r="B40">
        <f t="shared" si="1"/>
        <v>2026</v>
      </c>
      <c r="C40">
        <f t="shared" si="2"/>
        <v>12</v>
      </c>
      <c r="D40" s="12">
        <v>4856388212</v>
      </c>
      <c r="E40" s="11">
        <v>-3941154.301238901</v>
      </c>
      <c r="F40" s="12">
        <f t="shared" si="0"/>
        <v>4860329366.301239</v>
      </c>
      <c r="H40" s="13">
        <v>0.50700759887695313</v>
      </c>
    </row>
    <row r="41" spans="2:8" x14ac:dyDescent="0.25">
      <c r="B41">
        <f t="shared" si="1"/>
        <v>2027</v>
      </c>
      <c r="C41">
        <f t="shared" si="2"/>
        <v>1</v>
      </c>
      <c r="D41" s="12">
        <v>5266246362</v>
      </c>
      <c r="E41" s="11">
        <v>-3378332.8813935462</v>
      </c>
      <c r="F41" s="12">
        <f t="shared" si="0"/>
        <v>5269624694.8813934</v>
      </c>
      <c r="H41" s="13">
        <v>0.4979705810546875</v>
      </c>
    </row>
    <row r="42" spans="2:8" x14ac:dyDescent="0.25">
      <c r="B42">
        <f t="shared" si="1"/>
        <v>2027</v>
      </c>
      <c r="C42">
        <f t="shared" si="2"/>
        <v>2</v>
      </c>
      <c r="D42" s="12">
        <v>4791941242</v>
      </c>
      <c r="E42" s="11">
        <v>-3128453.3693769979</v>
      </c>
      <c r="F42" s="12">
        <f t="shared" si="0"/>
        <v>4795069695.3693771</v>
      </c>
      <c r="H42" s="13">
        <v>-0.44988727569580078</v>
      </c>
    </row>
    <row r="43" spans="2:8" x14ac:dyDescent="0.25">
      <c r="B43">
        <f t="shared" si="1"/>
        <v>2027</v>
      </c>
      <c r="C43">
        <f t="shared" si="2"/>
        <v>3</v>
      </c>
      <c r="D43" s="12">
        <v>4681269580</v>
      </c>
      <c r="E43" s="11">
        <v>-3696286.8520411886</v>
      </c>
      <c r="F43" s="12">
        <f t="shared" si="0"/>
        <v>4684965866.8520412</v>
      </c>
      <c r="H43" s="13">
        <v>0.57517147064208984</v>
      </c>
    </row>
    <row r="44" spans="2:8" x14ac:dyDescent="0.25">
      <c r="B44">
        <f t="shared" si="1"/>
        <v>2027</v>
      </c>
      <c r="C44">
        <f t="shared" si="2"/>
        <v>4</v>
      </c>
      <c r="D44" s="12">
        <v>5055349380</v>
      </c>
      <c r="E44" s="11">
        <v>-3785479.7121468699</v>
      </c>
      <c r="F44" s="12">
        <f t="shared" si="0"/>
        <v>5059134859.7121468</v>
      </c>
      <c r="H44" s="13">
        <v>-0.54394817352294922</v>
      </c>
    </row>
    <row r="45" spans="2:8" x14ac:dyDescent="0.25">
      <c r="B45">
        <f t="shared" si="1"/>
        <v>2027</v>
      </c>
      <c r="C45">
        <f t="shared" si="2"/>
        <v>5</v>
      </c>
      <c r="D45" s="12">
        <v>5592549674</v>
      </c>
      <c r="E45" s="11">
        <v>-4305941.983534039</v>
      </c>
      <c r="F45" s="12">
        <f t="shared" si="0"/>
        <v>5596855615.9835339</v>
      </c>
      <c r="H45" s="13">
        <v>-0.72714519500732422</v>
      </c>
    </row>
    <row r="46" spans="2:8" x14ac:dyDescent="0.25">
      <c r="B46">
        <f t="shared" si="1"/>
        <v>2027</v>
      </c>
      <c r="C46">
        <f t="shared" si="2"/>
        <v>6</v>
      </c>
      <c r="D46" s="12">
        <v>6624906784</v>
      </c>
      <c r="E46" s="11">
        <v>-4442754.1029761685</v>
      </c>
      <c r="F46" s="12">
        <f t="shared" si="0"/>
        <v>6629349538.1029758</v>
      </c>
      <c r="H46" s="13">
        <v>-0.13719749450683594</v>
      </c>
    </row>
    <row r="47" spans="2:8" x14ac:dyDescent="0.25">
      <c r="B47">
        <f t="shared" si="1"/>
        <v>2027</v>
      </c>
      <c r="C47">
        <f t="shared" si="2"/>
        <v>7</v>
      </c>
      <c r="D47" s="12">
        <v>7314203206</v>
      </c>
      <c r="E47" s="11">
        <v>-5209101.0071070027</v>
      </c>
      <c r="F47" s="12">
        <f t="shared" si="0"/>
        <v>7319412307.0071068</v>
      </c>
      <c r="H47" s="13">
        <v>-0.27433395385742188</v>
      </c>
    </row>
    <row r="48" spans="2:8" x14ac:dyDescent="0.25">
      <c r="B48">
        <f t="shared" si="1"/>
        <v>2027</v>
      </c>
      <c r="C48">
        <f t="shared" si="2"/>
        <v>8</v>
      </c>
      <c r="D48" s="12">
        <v>7432809003</v>
      </c>
      <c r="E48" s="11">
        <v>-5459158.4423180576</v>
      </c>
      <c r="F48" s="12">
        <f t="shared" si="0"/>
        <v>7438268161.442318</v>
      </c>
      <c r="H48" s="13">
        <v>9.9226951599121094E-2</v>
      </c>
    </row>
    <row r="49" spans="2:8" x14ac:dyDescent="0.25">
      <c r="B49">
        <f t="shared" si="1"/>
        <v>2027</v>
      </c>
      <c r="C49">
        <f t="shared" si="2"/>
        <v>9</v>
      </c>
      <c r="D49" s="12">
        <v>7302326658</v>
      </c>
      <c r="E49" s="11">
        <v>-4775408.5579397408</v>
      </c>
      <c r="F49" s="12">
        <f t="shared" si="0"/>
        <v>7307102066.5579395</v>
      </c>
      <c r="H49" s="13">
        <v>0.45200252532958984</v>
      </c>
    </row>
    <row r="50" spans="2:8" x14ac:dyDescent="0.25">
      <c r="B50">
        <f t="shared" si="1"/>
        <v>2027</v>
      </c>
      <c r="C50">
        <f t="shared" si="2"/>
        <v>10</v>
      </c>
      <c r="D50" s="12">
        <v>6480369694</v>
      </c>
      <c r="E50" s="11">
        <v>-4243140.6909422306</v>
      </c>
      <c r="F50" s="12">
        <f t="shared" si="0"/>
        <v>6484612834.6909418</v>
      </c>
      <c r="H50" s="13">
        <v>0.31052303314208984</v>
      </c>
    </row>
    <row r="51" spans="2:8" x14ac:dyDescent="0.25">
      <c r="B51">
        <f t="shared" si="1"/>
        <v>2027</v>
      </c>
      <c r="C51">
        <f t="shared" si="2"/>
        <v>11</v>
      </c>
      <c r="D51" s="12">
        <v>5368556463</v>
      </c>
      <c r="E51" s="11">
        <v>-4078590.4573779069</v>
      </c>
      <c r="F51" s="12">
        <f t="shared" si="0"/>
        <v>5372635053.4573774</v>
      </c>
      <c r="H51" s="13">
        <v>-4.4972419738769531E-2</v>
      </c>
    </row>
    <row r="52" spans="2:8" x14ac:dyDescent="0.25">
      <c r="B52">
        <f t="shared" si="1"/>
        <v>2027</v>
      </c>
      <c r="C52">
        <f t="shared" si="2"/>
        <v>12</v>
      </c>
      <c r="D52" s="12">
        <v>4929115831</v>
      </c>
      <c r="E52" s="11">
        <v>-3941154.301238901</v>
      </c>
      <c r="F52" s="12">
        <f t="shared" si="0"/>
        <v>4933056985.301239</v>
      </c>
      <c r="H52" s="13">
        <v>-0.37423896789550781</v>
      </c>
    </row>
    <row r="53" spans="2:8" x14ac:dyDescent="0.25">
      <c r="B53">
        <f t="shared" si="1"/>
        <v>2028</v>
      </c>
      <c r="C53">
        <f t="shared" si="2"/>
        <v>1</v>
      </c>
      <c r="D53" s="12">
        <v>5362954326</v>
      </c>
      <c r="E53" s="11">
        <v>-3378332.8813935462</v>
      </c>
      <c r="F53" s="12">
        <f t="shared" si="0"/>
        <v>5366332658.8813934</v>
      </c>
      <c r="H53" s="13">
        <v>-0.61629104614257813</v>
      </c>
    </row>
    <row r="54" spans="2:8" x14ac:dyDescent="0.25">
      <c r="B54">
        <f t="shared" si="1"/>
        <v>2028</v>
      </c>
      <c r="C54">
        <f t="shared" si="2"/>
        <v>2</v>
      </c>
      <c r="D54" s="12">
        <v>4877761836</v>
      </c>
      <c r="E54" s="11">
        <v>-3128453.3693769979</v>
      </c>
      <c r="F54" s="12">
        <f t="shared" si="0"/>
        <v>4880890289.3693771</v>
      </c>
      <c r="H54" s="13">
        <v>0.14282512664794922</v>
      </c>
    </row>
    <row r="55" spans="2:8" x14ac:dyDescent="0.25">
      <c r="B55">
        <f t="shared" si="1"/>
        <v>2028</v>
      </c>
      <c r="C55">
        <f t="shared" si="2"/>
        <v>3</v>
      </c>
      <c r="D55" s="12">
        <v>4754466113</v>
      </c>
      <c r="E55" s="11">
        <v>-3696286.8520411886</v>
      </c>
      <c r="F55" s="12">
        <f t="shared" si="0"/>
        <v>4758162399.8520412</v>
      </c>
      <c r="H55" s="13">
        <v>-0.38215065002441406</v>
      </c>
    </row>
    <row r="56" spans="2:8" x14ac:dyDescent="0.25">
      <c r="B56">
        <f t="shared" si="1"/>
        <v>2028</v>
      </c>
      <c r="C56">
        <f t="shared" si="2"/>
        <v>4</v>
      </c>
      <c r="D56" s="12">
        <v>5134897721</v>
      </c>
      <c r="E56" s="11">
        <v>-3785479.7121468699</v>
      </c>
      <c r="F56" s="12">
        <f t="shared" si="0"/>
        <v>5138683200.7121468</v>
      </c>
      <c r="H56" s="13">
        <v>-0.14428997039794922</v>
      </c>
    </row>
    <row r="57" spans="2:8" x14ac:dyDescent="0.25">
      <c r="B57">
        <f t="shared" si="1"/>
        <v>2028</v>
      </c>
      <c r="C57">
        <f t="shared" si="2"/>
        <v>5</v>
      </c>
      <c r="D57" s="12">
        <v>5677420172</v>
      </c>
      <c r="E57" s="11">
        <v>-4305941.983534039</v>
      </c>
      <c r="F57" s="12">
        <f t="shared" si="0"/>
        <v>5681726113.9835339</v>
      </c>
      <c r="H57" s="13">
        <v>-0.142303466796875</v>
      </c>
    </row>
    <row r="58" spans="2:8" x14ac:dyDescent="0.25">
      <c r="B58">
        <f t="shared" si="1"/>
        <v>2028</v>
      </c>
      <c r="C58">
        <f t="shared" si="2"/>
        <v>6</v>
      </c>
      <c r="D58" s="12">
        <v>6725859197</v>
      </c>
      <c r="E58" s="11">
        <v>-4442754.1029761685</v>
      </c>
      <c r="F58" s="12">
        <f t="shared" si="0"/>
        <v>6730301951.1029758</v>
      </c>
      <c r="H58" s="13">
        <v>-0.18943023681640625</v>
      </c>
    </row>
    <row r="59" spans="2:8" x14ac:dyDescent="0.25">
      <c r="B59">
        <f t="shared" si="1"/>
        <v>2028</v>
      </c>
      <c r="C59">
        <f t="shared" si="2"/>
        <v>7</v>
      </c>
      <c r="D59" s="12">
        <v>7422398109</v>
      </c>
      <c r="E59" s="11">
        <v>-5209101.0071070027</v>
      </c>
      <c r="F59" s="12">
        <f t="shared" si="0"/>
        <v>7427607210.0071068</v>
      </c>
      <c r="H59" s="13">
        <v>-0.31750011444091797</v>
      </c>
    </row>
    <row r="60" spans="2:8" x14ac:dyDescent="0.25">
      <c r="B60">
        <f t="shared" si="1"/>
        <v>2028</v>
      </c>
      <c r="C60">
        <f t="shared" si="2"/>
        <v>8</v>
      </c>
      <c r="D60" s="12">
        <v>7545277317</v>
      </c>
      <c r="E60" s="11">
        <v>-5459158.4423180576</v>
      </c>
      <c r="F60" s="12">
        <f t="shared" si="0"/>
        <v>7550736475.442318</v>
      </c>
      <c r="H60" s="13">
        <v>-0.23091983795166016</v>
      </c>
    </row>
    <row r="61" spans="2:8" x14ac:dyDescent="0.25">
      <c r="B61">
        <f t="shared" si="1"/>
        <v>2028</v>
      </c>
      <c r="C61">
        <f t="shared" si="2"/>
        <v>9</v>
      </c>
      <c r="D61" s="12">
        <v>7414247313</v>
      </c>
      <c r="E61" s="11">
        <v>-4775408.5579397408</v>
      </c>
      <c r="F61" s="12">
        <f t="shared" si="0"/>
        <v>7419022721.5579395</v>
      </c>
      <c r="H61" s="13">
        <v>-0.12591075897216797</v>
      </c>
    </row>
    <row r="62" spans="2:8" x14ac:dyDescent="0.25">
      <c r="B62">
        <f t="shared" si="1"/>
        <v>2028</v>
      </c>
      <c r="C62">
        <f t="shared" si="2"/>
        <v>10</v>
      </c>
      <c r="D62" s="12">
        <v>6587432341</v>
      </c>
      <c r="E62" s="11">
        <v>-4243140.6909422306</v>
      </c>
      <c r="F62" s="12">
        <f t="shared" si="0"/>
        <v>6591675481.6909418</v>
      </c>
      <c r="H62" s="13">
        <v>0.62705326080322266</v>
      </c>
    </row>
    <row r="63" spans="2:8" x14ac:dyDescent="0.25">
      <c r="B63">
        <f t="shared" si="1"/>
        <v>2028</v>
      </c>
      <c r="C63">
        <f t="shared" si="2"/>
        <v>11</v>
      </c>
      <c r="D63" s="12">
        <v>5468193144</v>
      </c>
      <c r="E63" s="11">
        <v>-4078590.4573779069</v>
      </c>
      <c r="F63" s="12">
        <f t="shared" si="0"/>
        <v>5472271734.4573774</v>
      </c>
      <c r="H63" s="13">
        <v>-0.58864212036132813</v>
      </c>
    </row>
    <row r="64" spans="2:8" x14ac:dyDescent="0.25">
      <c r="B64">
        <f t="shared" si="1"/>
        <v>2028</v>
      </c>
      <c r="C64">
        <f t="shared" si="2"/>
        <v>12</v>
      </c>
      <c r="D64" s="12">
        <v>5032704729</v>
      </c>
      <c r="E64" s="11">
        <v>-3941154.301238901</v>
      </c>
      <c r="F64" s="12">
        <f t="shared" si="0"/>
        <v>5036645883.301239</v>
      </c>
      <c r="H64" s="13">
        <v>-0.41753005981445313</v>
      </c>
    </row>
    <row r="65" spans="2:8" x14ac:dyDescent="0.25">
      <c r="B65">
        <f t="shared" si="1"/>
        <v>2029</v>
      </c>
      <c r="C65">
        <f t="shared" si="2"/>
        <v>1</v>
      </c>
      <c r="D65" s="12">
        <v>5486623461</v>
      </c>
      <c r="E65" s="11">
        <v>-3378332.8813935462</v>
      </c>
      <c r="F65" s="12">
        <f t="shared" si="0"/>
        <v>5490001793.8813934</v>
      </c>
      <c r="H65" s="13">
        <v>0.19695377349853516</v>
      </c>
    </row>
    <row r="66" spans="2:8" x14ac:dyDescent="0.25">
      <c r="B66">
        <f t="shared" si="1"/>
        <v>2029</v>
      </c>
      <c r="C66">
        <f t="shared" si="2"/>
        <v>2</v>
      </c>
      <c r="D66" s="12">
        <v>4984236186</v>
      </c>
      <c r="E66" s="11">
        <v>-3128453.3693769979</v>
      </c>
      <c r="F66" s="12">
        <f t="shared" si="0"/>
        <v>4987364639.3693771</v>
      </c>
      <c r="H66" s="13">
        <v>0.58205604553222656</v>
      </c>
    </row>
    <row r="67" spans="2:8" x14ac:dyDescent="0.25">
      <c r="B67">
        <f t="shared" si="1"/>
        <v>2029</v>
      </c>
      <c r="C67">
        <f t="shared" si="2"/>
        <v>3</v>
      </c>
      <c r="D67" s="12">
        <v>4854855045</v>
      </c>
      <c r="E67" s="11">
        <v>-3696286.8520411886</v>
      </c>
      <c r="F67" s="12">
        <f t="shared" si="0"/>
        <v>4858551331.8520412</v>
      </c>
      <c r="H67" s="13">
        <v>0.44333934783935547</v>
      </c>
    </row>
    <row r="68" spans="2:8" x14ac:dyDescent="0.25">
      <c r="B68">
        <f t="shared" si="1"/>
        <v>2029</v>
      </c>
      <c r="C68">
        <f t="shared" si="2"/>
        <v>4</v>
      </c>
      <c r="D68" s="12">
        <v>5237646920</v>
      </c>
      <c r="E68" s="11">
        <v>-3785479.7121468699</v>
      </c>
      <c r="F68" s="12">
        <f t="shared" si="0"/>
        <v>5241432399.7121468</v>
      </c>
      <c r="H68" s="13">
        <v>0.11875057220458984</v>
      </c>
    </row>
    <row r="69" spans="2:8" x14ac:dyDescent="0.25">
      <c r="B69">
        <f t="shared" si="1"/>
        <v>2029</v>
      </c>
      <c r="C69">
        <f t="shared" si="2"/>
        <v>5</v>
      </c>
      <c r="D69" s="12">
        <v>5783634859</v>
      </c>
      <c r="E69" s="11">
        <v>-4305941.983534039</v>
      </c>
      <c r="F69" s="12">
        <f t="shared" si="0"/>
        <v>5787940800.9835339</v>
      </c>
      <c r="H69" s="13">
        <v>-0.38861179351806641</v>
      </c>
    </row>
    <row r="70" spans="2:8" x14ac:dyDescent="0.25">
      <c r="B70">
        <f t="shared" si="1"/>
        <v>2029</v>
      </c>
      <c r="C70">
        <f t="shared" si="2"/>
        <v>6</v>
      </c>
      <c r="D70" s="12">
        <v>6845574434</v>
      </c>
      <c r="E70" s="11">
        <v>-4442754.1029761685</v>
      </c>
      <c r="F70" s="12">
        <f t="shared" ref="F70:F133" si="4">D70-E70</f>
        <v>6850017188.1029758</v>
      </c>
      <c r="H70" s="13">
        <v>-3.4487724304199219E-2</v>
      </c>
    </row>
    <row r="71" spans="2:8" x14ac:dyDescent="0.25">
      <c r="B71">
        <f t="shared" ref="B71:B134" si="5">IF(C70=12,B70+1,B70)</f>
        <v>2029</v>
      </c>
      <c r="C71">
        <f t="shared" ref="C71:C134" si="6">IF(C70=12,1,C70+1)</f>
        <v>7</v>
      </c>
      <c r="D71" s="12">
        <v>7547192921</v>
      </c>
      <c r="E71" s="11">
        <v>-5209101.0071070027</v>
      </c>
      <c r="F71" s="12">
        <f t="shared" si="4"/>
        <v>7552402022.0071068</v>
      </c>
      <c r="H71" s="13">
        <v>0.62011814117431641</v>
      </c>
    </row>
    <row r="72" spans="2:8" x14ac:dyDescent="0.25">
      <c r="B72">
        <f t="shared" si="5"/>
        <v>2029</v>
      </c>
      <c r="C72">
        <f t="shared" si="6"/>
        <v>8</v>
      </c>
      <c r="D72" s="12">
        <v>7671424991</v>
      </c>
      <c r="E72" s="11">
        <v>-5459158.4423180576</v>
      </c>
      <c r="F72" s="12">
        <f t="shared" si="4"/>
        <v>7676884149.442318</v>
      </c>
      <c r="H72" s="13">
        <v>-0.18827533721923828</v>
      </c>
    </row>
    <row r="73" spans="2:8" x14ac:dyDescent="0.25">
      <c r="B73">
        <f t="shared" si="5"/>
        <v>2029</v>
      </c>
      <c r="C73">
        <f t="shared" si="6"/>
        <v>9</v>
      </c>
      <c r="D73" s="12">
        <v>7536143204</v>
      </c>
      <c r="E73" s="11">
        <v>-4775408.5579397408</v>
      </c>
      <c r="F73" s="12">
        <f t="shared" si="4"/>
        <v>7540918612.5579395</v>
      </c>
      <c r="H73" s="13">
        <v>-0.87352657318115234</v>
      </c>
    </row>
    <row r="74" spans="2:8" x14ac:dyDescent="0.25">
      <c r="B74">
        <f t="shared" si="5"/>
        <v>2029</v>
      </c>
      <c r="C74">
        <f t="shared" si="6"/>
        <v>10</v>
      </c>
      <c r="D74" s="12">
        <v>6700341094</v>
      </c>
      <c r="E74" s="11">
        <v>-4243140.6909422306</v>
      </c>
      <c r="F74" s="12">
        <f t="shared" si="4"/>
        <v>6704584234.6909418</v>
      </c>
      <c r="H74" s="13">
        <v>0.19895362854003906</v>
      </c>
    </row>
    <row r="75" spans="2:8" x14ac:dyDescent="0.25">
      <c r="B75">
        <f t="shared" si="5"/>
        <v>2029</v>
      </c>
      <c r="C75">
        <f t="shared" si="6"/>
        <v>11</v>
      </c>
      <c r="D75" s="12">
        <v>5570922126</v>
      </c>
      <c r="E75" s="11">
        <v>-4078590.4573779069</v>
      </c>
      <c r="F75" s="12">
        <f t="shared" si="4"/>
        <v>5575000716.4573774</v>
      </c>
      <c r="H75" s="13">
        <v>-0.33032989501953125</v>
      </c>
    </row>
    <row r="76" spans="2:8" x14ac:dyDescent="0.25">
      <c r="B76">
        <f t="shared" si="5"/>
        <v>2029</v>
      </c>
      <c r="C76">
        <f t="shared" si="6"/>
        <v>12</v>
      </c>
      <c r="D76" s="12">
        <v>5139323902</v>
      </c>
      <c r="E76" s="11">
        <v>-3941154.301238901</v>
      </c>
      <c r="F76" s="12">
        <f t="shared" si="4"/>
        <v>5143265056.301239</v>
      </c>
      <c r="H76" s="13">
        <v>0.97519969940185547</v>
      </c>
    </row>
    <row r="77" spans="2:8" x14ac:dyDescent="0.25">
      <c r="B77">
        <f t="shared" si="5"/>
        <v>2030</v>
      </c>
      <c r="C77">
        <f t="shared" si="6"/>
        <v>1</v>
      </c>
      <c r="D77" s="12">
        <v>5613342691</v>
      </c>
      <c r="E77" s="11">
        <v>-3378332.8813935462</v>
      </c>
      <c r="F77" s="12">
        <f t="shared" si="4"/>
        <v>5616721023.8813934</v>
      </c>
      <c r="H77" s="13">
        <v>0.36668968200683594</v>
      </c>
    </row>
    <row r="78" spans="2:8" x14ac:dyDescent="0.25">
      <c r="B78">
        <f t="shared" si="5"/>
        <v>2030</v>
      </c>
      <c r="C78">
        <f t="shared" si="6"/>
        <v>2</v>
      </c>
      <c r="D78" s="12">
        <v>5093019706</v>
      </c>
      <c r="E78" s="11">
        <v>-3128453.3693769979</v>
      </c>
      <c r="F78" s="12">
        <f t="shared" si="4"/>
        <v>5096148159.3693771</v>
      </c>
      <c r="H78" s="13">
        <v>-0.56466007232666016</v>
      </c>
    </row>
    <row r="79" spans="2:8" x14ac:dyDescent="0.25">
      <c r="B79">
        <f t="shared" si="5"/>
        <v>2030</v>
      </c>
      <c r="C79">
        <f t="shared" si="6"/>
        <v>3</v>
      </c>
      <c r="D79" s="12">
        <v>4949872964</v>
      </c>
      <c r="E79" s="11">
        <v>-3696286.8520411886</v>
      </c>
      <c r="F79" s="12">
        <f t="shared" si="4"/>
        <v>4953569250.8520412</v>
      </c>
      <c r="H79" s="13">
        <v>0.40462112426757813</v>
      </c>
    </row>
    <row r="80" spans="2:8" x14ac:dyDescent="0.25">
      <c r="B80">
        <f t="shared" si="5"/>
        <v>2030</v>
      </c>
      <c r="C80">
        <f t="shared" si="6"/>
        <v>4</v>
      </c>
      <c r="D80" s="12">
        <v>5337506933</v>
      </c>
      <c r="E80" s="11">
        <v>-3785479.7121468699</v>
      </c>
      <c r="F80" s="12">
        <f t="shared" si="4"/>
        <v>5341292412.7121468</v>
      </c>
      <c r="H80" s="13">
        <v>-0.28572177886962891</v>
      </c>
    </row>
    <row r="81" spans="2:8" x14ac:dyDescent="0.25">
      <c r="B81">
        <f t="shared" si="5"/>
        <v>2030</v>
      </c>
      <c r="C81">
        <f t="shared" si="6"/>
        <v>5</v>
      </c>
      <c r="D81" s="12">
        <v>5887715382</v>
      </c>
      <c r="E81" s="11">
        <v>-4305941.983534039</v>
      </c>
      <c r="F81" s="12">
        <f t="shared" si="4"/>
        <v>5892021323.9835339</v>
      </c>
      <c r="H81" s="13">
        <v>0.45605945587158203</v>
      </c>
    </row>
    <row r="82" spans="2:8" x14ac:dyDescent="0.25">
      <c r="B82">
        <f t="shared" si="5"/>
        <v>2030</v>
      </c>
      <c r="C82">
        <f t="shared" si="6"/>
        <v>6</v>
      </c>
      <c r="D82" s="12">
        <v>6967681437</v>
      </c>
      <c r="E82" s="11">
        <v>-4442754.1029761685</v>
      </c>
      <c r="F82" s="12">
        <f t="shared" si="4"/>
        <v>6972124191.1029758</v>
      </c>
      <c r="H82" s="13">
        <v>0.37615585327148438</v>
      </c>
    </row>
    <row r="83" spans="2:8" x14ac:dyDescent="0.25">
      <c r="B83">
        <f t="shared" si="5"/>
        <v>2030</v>
      </c>
      <c r="C83">
        <f t="shared" si="6"/>
        <v>7</v>
      </c>
      <c r="D83" s="12">
        <v>7675139467</v>
      </c>
      <c r="E83" s="11">
        <v>-5209101.0071070027</v>
      </c>
      <c r="F83" s="12">
        <f t="shared" si="4"/>
        <v>7680348568.0071068</v>
      </c>
      <c r="H83" s="13">
        <v>-0.16648769378662109</v>
      </c>
    </row>
    <row r="84" spans="2:8" x14ac:dyDescent="0.25">
      <c r="B84">
        <f t="shared" si="5"/>
        <v>2030</v>
      </c>
      <c r="C84">
        <f t="shared" si="6"/>
        <v>8</v>
      </c>
      <c r="D84" s="12">
        <v>7803086928</v>
      </c>
      <c r="E84" s="11">
        <v>-5459158.4423180576</v>
      </c>
      <c r="F84" s="12">
        <f t="shared" si="4"/>
        <v>7808546086.442318</v>
      </c>
      <c r="H84" s="13">
        <v>7.7985763549804688E-2</v>
      </c>
    </row>
    <row r="85" spans="2:8" x14ac:dyDescent="0.25">
      <c r="B85">
        <f t="shared" si="5"/>
        <v>2030</v>
      </c>
      <c r="C85">
        <f t="shared" si="6"/>
        <v>9</v>
      </c>
      <c r="D85" s="12">
        <v>7664933707</v>
      </c>
      <c r="E85" s="11">
        <v>-4775408.5579397408</v>
      </c>
      <c r="F85" s="12">
        <f t="shared" si="4"/>
        <v>7669709115.5579395</v>
      </c>
      <c r="H85" s="13">
        <v>-0.22466945648193359</v>
      </c>
    </row>
    <row r="86" spans="2:8" x14ac:dyDescent="0.25">
      <c r="B86">
        <f t="shared" si="5"/>
        <v>2030</v>
      </c>
      <c r="C86">
        <f t="shared" si="6"/>
        <v>10</v>
      </c>
      <c r="D86" s="12">
        <v>6821456924</v>
      </c>
      <c r="E86" s="11">
        <v>-4243140.6909422306</v>
      </c>
      <c r="F86" s="12">
        <f t="shared" si="4"/>
        <v>6825700064.6909418</v>
      </c>
      <c r="H86" s="13">
        <v>-0.67034435272216797</v>
      </c>
    </row>
    <row r="87" spans="2:8" x14ac:dyDescent="0.25">
      <c r="B87">
        <f t="shared" si="5"/>
        <v>2030</v>
      </c>
      <c r="C87">
        <f t="shared" si="6"/>
        <v>11</v>
      </c>
      <c r="D87" s="12">
        <v>5683108074</v>
      </c>
      <c r="E87" s="11">
        <v>-4078590.4573779069</v>
      </c>
      <c r="F87" s="12">
        <f t="shared" si="4"/>
        <v>5687186664.4573774</v>
      </c>
      <c r="H87" s="13">
        <v>-0.22139644622802734</v>
      </c>
    </row>
    <row r="88" spans="2:8" x14ac:dyDescent="0.25">
      <c r="B88">
        <f t="shared" si="5"/>
        <v>2030</v>
      </c>
      <c r="C88">
        <f t="shared" si="6"/>
        <v>12</v>
      </c>
      <c r="D88" s="12">
        <v>5257301717</v>
      </c>
      <c r="E88" s="11">
        <v>-3941154.301238901</v>
      </c>
      <c r="F88" s="12">
        <f t="shared" si="4"/>
        <v>5261242871.301239</v>
      </c>
      <c r="H88" s="13">
        <v>0.42771530151367188</v>
      </c>
    </row>
    <row r="89" spans="2:8" x14ac:dyDescent="0.25">
      <c r="B89">
        <f t="shared" si="5"/>
        <v>2031</v>
      </c>
      <c r="C89">
        <f t="shared" si="6"/>
        <v>1</v>
      </c>
      <c r="D89" s="12">
        <v>5757845653</v>
      </c>
      <c r="E89" s="11">
        <v>-3378332.8813935462</v>
      </c>
      <c r="F89" s="12">
        <f t="shared" si="4"/>
        <v>5761223985.8813934</v>
      </c>
      <c r="H89" s="13">
        <v>-0.85733509063720703</v>
      </c>
    </row>
    <row r="90" spans="2:8" x14ac:dyDescent="0.25">
      <c r="B90">
        <f t="shared" si="5"/>
        <v>2031</v>
      </c>
      <c r="C90">
        <f t="shared" si="6"/>
        <v>2</v>
      </c>
      <c r="D90" s="12">
        <v>5217084494</v>
      </c>
      <c r="E90" s="11">
        <v>-3128453.3693769979</v>
      </c>
      <c r="F90" s="12">
        <f t="shared" si="4"/>
        <v>5220212947.3693771</v>
      </c>
      <c r="H90" s="13">
        <v>0.34444808959960938</v>
      </c>
    </row>
    <row r="91" spans="2:8" x14ac:dyDescent="0.25">
      <c r="B91">
        <f t="shared" si="5"/>
        <v>2031</v>
      </c>
      <c r="C91">
        <f t="shared" si="6"/>
        <v>3</v>
      </c>
      <c r="D91" s="12">
        <v>5059473554</v>
      </c>
      <c r="E91" s="11">
        <v>-3696286.8520411886</v>
      </c>
      <c r="F91" s="12">
        <f t="shared" si="4"/>
        <v>5063169840.8520412</v>
      </c>
      <c r="H91" s="13">
        <v>-0.59435462951660156</v>
      </c>
    </row>
    <row r="92" spans="2:8" x14ac:dyDescent="0.25">
      <c r="B92">
        <f t="shared" si="5"/>
        <v>2031</v>
      </c>
      <c r="C92">
        <f t="shared" si="6"/>
        <v>4</v>
      </c>
      <c r="D92" s="12">
        <v>5451171115</v>
      </c>
      <c r="E92" s="11">
        <v>-3785479.7121468699</v>
      </c>
      <c r="F92" s="12">
        <f t="shared" si="4"/>
        <v>5454956594.7121468</v>
      </c>
      <c r="H92" s="13">
        <v>0.19376945495605469</v>
      </c>
    </row>
    <row r="93" spans="2:8" x14ac:dyDescent="0.25">
      <c r="B93">
        <f t="shared" si="5"/>
        <v>2031</v>
      </c>
      <c r="C93">
        <f t="shared" si="6"/>
        <v>5</v>
      </c>
      <c r="D93" s="12">
        <v>6005516572</v>
      </c>
      <c r="E93" s="11">
        <v>-4305941.983534039</v>
      </c>
      <c r="F93" s="12">
        <f t="shared" si="4"/>
        <v>6009822513.9835339</v>
      </c>
      <c r="H93" s="13">
        <v>-0.55935382843017578</v>
      </c>
    </row>
    <row r="94" spans="2:8" x14ac:dyDescent="0.25">
      <c r="B94">
        <f t="shared" si="5"/>
        <v>2031</v>
      </c>
      <c r="C94">
        <f t="shared" si="6"/>
        <v>6</v>
      </c>
      <c r="D94" s="12">
        <v>7103703914</v>
      </c>
      <c r="E94" s="11">
        <v>-4442754.1029761685</v>
      </c>
      <c r="F94" s="12">
        <f t="shared" si="4"/>
        <v>7108146668.1029758</v>
      </c>
      <c r="H94" s="13">
        <v>-0.20115280151367188</v>
      </c>
    </row>
    <row r="95" spans="2:8" x14ac:dyDescent="0.25">
      <c r="B95">
        <f t="shared" si="5"/>
        <v>2031</v>
      </c>
      <c r="C95">
        <f t="shared" si="6"/>
        <v>7</v>
      </c>
      <c r="D95" s="12">
        <v>7816935917</v>
      </c>
      <c r="E95" s="11">
        <v>-5209101.0071070027</v>
      </c>
      <c r="F95" s="12">
        <f t="shared" si="4"/>
        <v>7822145018.0071068</v>
      </c>
      <c r="H95" s="13">
        <v>-0.13680839538574219</v>
      </c>
    </row>
    <row r="96" spans="2:8" x14ac:dyDescent="0.25">
      <c r="B96">
        <f t="shared" si="5"/>
        <v>2031</v>
      </c>
      <c r="C96">
        <f t="shared" si="6"/>
        <v>8</v>
      </c>
      <c r="D96" s="12">
        <v>7948611990</v>
      </c>
      <c r="E96" s="11">
        <v>-5459158.4423180576</v>
      </c>
      <c r="F96" s="12">
        <f t="shared" si="4"/>
        <v>7954071148.442318</v>
      </c>
      <c r="H96" s="13">
        <v>1.9917488098144531E-2</v>
      </c>
    </row>
    <row r="97" spans="2:8" x14ac:dyDescent="0.25">
      <c r="B97">
        <f t="shared" si="5"/>
        <v>2031</v>
      </c>
      <c r="C97">
        <f t="shared" si="6"/>
        <v>9</v>
      </c>
      <c r="D97" s="12">
        <v>7806742038</v>
      </c>
      <c r="E97" s="11">
        <v>-4775408.5579397408</v>
      </c>
      <c r="F97" s="12">
        <f t="shared" si="4"/>
        <v>7811517446.5579395</v>
      </c>
      <c r="H97" s="13">
        <v>0.73639392852783203</v>
      </c>
    </row>
    <row r="98" spans="2:8" x14ac:dyDescent="0.25">
      <c r="B98">
        <f t="shared" si="5"/>
        <v>2031</v>
      </c>
      <c r="C98">
        <f t="shared" si="6"/>
        <v>10</v>
      </c>
      <c r="D98" s="12">
        <v>6955722715</v>
      </c>
      <c r="E98" s="11">
        <v>-4243140.6909422306</v>
      </c>
      <c r="F98" s="12">
        <f t="shared" si="4"/>
        <v>6959965855.6909418</v>
      </c>
      <c r="H98" s="13">
        <v>-8.0808639526367188E-2</v>
      </c>
    </row>
    <row r="99" spans="2:8" x14ac:dyDescent="0.25">
      <c r="B99">
        <f t="shared" si="5"/>
        <v>2031</v>
      </c>
      <c r="C99">
        <f t="shared" si="6"/>
        <v>11</v>
      </c>
      <c r="D99" s="12">
        <v>5808040000</v>
      </c>
      <c r="E99" s="11">
        <v>-4078590.4573779069</v>
      </c>
      <c r="F99" s="12">
        <f t="shared" si="4"/>
        <v>5812118590.4573774</v>
      </c>
      <c r="H99" s="13">
        <v>0.10425567626953125</v>
      </c>
    </row>
    <row r="100" spans="2:8" x14ac:dyDescent="0.25">
      <c r="B100">
        <f t="shared" si="5"/>
        <v>2031</v>
      </c>
      <c r="C100">
        <f t="shared" si="6"/>
        <v>12</v>
      </c>
      <c r="D100" s="12">
        <v>5389003959</v>
      </c>
      <c r="E100" s="11">
        <v>-3941154.301238901</v>
      </c>
      <c r="F100" s="12">
        <f t="shared" si="4"/>
        <v>5392945113.301239</v>
      </c>
      <c r="H100" s="13">
        <v>0.26398277282714844</v>
      </c>
    </row>
    <row r="101" spans="2:8" x14ac:dyDescent="0.25">
      <c r="B101">
        <f t="shared" si="5"/>
        <v>2032</v>
      </c>
      <c r="C101">
        <f t="shared" si="6"/>
        <v>1</v>
      </c>
      <c r="D101" s="12">
        <v>5913586602</v>
      </c>
      <c r="E101" s="11">
        <v>-3378332.8813935462</v>
      </c>
      <c r="F101" s="12">
        <f t="shared" si="4"/>
        <v>5916964934.8813934</v>
      </c>
      <c r="H101" s="13">
        <v>-0.12032604217529297</v>
      </c>
    </row>
    <row r="102" spans="2:8" x14ac:dyDescent="0.25">
      <c r="B102">
        <f t="shared" si="5"/>
        <v>2032</v>
      </c>
      <c r="C102">
        <f t="shared" si="6"/>
        <v>2</v>
      </c>
      <c r="D102" s="12">
        <v>5373942204</v>
      </c>
      <c r="E102" s="11">
        <v>-3128453.3693769979</v>
      </c>
      <c r="F102" s="12">
        <f t="shared" si="4"/>
        <v>5377070657.3693771</v>
      </c>
      <c r="H102" s="13">
        <v>0.14139461517333984</v>
      </c>
    </row>
    <row r="103" spans="2:8" x14ac:dyDescent="0.25">
      <c r="B103">
        <f t="shared" si="5"/>
        <v>2032</v>
      </c>
      <c r="C103">
        <f t="shared" si="6"/>
        <v>3</v>
      </c>
      <c r="D103" s="12">
        <v>5179279036</v>
      </c>
      <c r="E103" s="11">
        <v>-3696286.8520411886</v>
      </c>
      <c r="F103" s="12">
        <f t="shared" si="4"/>
        <v>5182975322.8520412</v>
      </c>
      <c r="H103" s="13">
        <v>-0.24440574645996094</v>
      </c>
    </row>
    <row r="104" spans="2:8" x14ac:dyDescent="0.25">
      <c r="B104">
        <f t="shared" si="5"/>
        <v>2032</v>
      </c>
      <c r="C104">
        <f t="shared" si="6"/>
        <v>4</v>
      </c>
      <c r="D104" s="12">
        <v>5576211722</v>
      </c>
      <c r="E104" s="11">
        <v>-3785479.7121468699</v>
      </c>
      <c r="F104" s="12">
        <f t="shared" si="4"/>
        <v>5579997201.7121468</v>
      </c>
      <c r="H104" s="13">
        <v>7.2991371154785156E-2</v>
      </c>
    </row>
    <row r="105" spans="2:8" x14ac:dyDescent="0.25">
      <c r="B105">
        <f t="shared" si="5"/>
        <v>2032</v>
      </c>
      <c r="C105">
        <f t="shared" si="6"/>
        <v>5</v>
      </c>
      <c r="D105" s="12">
        <v>6136045655</v>
      </c>
      <c r="E105" s="11">
        <v>-4305941.983534039</v>
      </c>
      <c r="F105" s="12">
        <f t="shared" si="4"/>
        <v>6140351596.9835339</v>
      </c>
      <c r="H105" s="13">
        <v>0.25926971435546875</v>
      </c>
    </row>
    <row r="106" spans="2:8" x14ac:dyDescent="0.25">
      <c r="B106">
        <f t="shared" si="5"/>
        <v>2032</v>
      </c>
      <c r="C106">
        <f t="shared" si="6"/>
        <v>6</v>
      </c>
      <c r="D106" s="12">
        <v>7253117165</v>
      </c>
      <c r="E106" s="11">
        <v>-4442754.1029761685</v>
      </c>
      <c r="F106" s="12">
        <f t="shared" si="4"/>
        <v>7257559919.1029758</v>
      </c>
      <c r="H106" s="13">
        <v>-0.61839771270751953</v>
      </c>
    </row>
    <row r="107" spans="2:8" x14ac:dyDescent="0.25">
      <c r="B107">
        <f t="shared" si="5"/>
        <v>2032</v>
      </c>
      <c r="C107">
        <f t="shared" si="6"/>
        <v>7</v>
      </c>
      <c r="D107" s="12">
        <v>7973424982</v>
      </c>
      <c r="E107" s="11">
        <v>-5209101.0071070027</v>
      </c>
      <c r="F107" s="12">
        <f t="shared" si="4"/>
        <v>7978634083.0071068</v>
      </c>
      <c r="H107" s="13">
        <v>0.28216361999511719</v>
      </c>
    </row>
    <row r="108" spans="2:8" x14ac:dyDescent="0.25">
      <c r="B108">
        <f t="shared" si="5"/>
        <v>2032</v>
      </c>
      <c r="C108">
        <f t="shared" si="6"/>
        <v>8</v>
      </c>
      <c r="D108" s="12">
        <v>8109910206</v>
      </c>
      <c r="E108" s="11">
        <v>-5459158.4423180576</v>
      </c>
      <c r="F108" s="12">
        <f t="shared" si="4"/>
        <v>8115369364.442318</v>
      </c>
      <c r="H108" s="13">
        <v>0.74775123596191406</v>
      </c>
    </row>
    <row r="109" spans="2:8" x14ac:dyDescent="0.25">
      <c r="B109">
        <f t="shared" si="5"/>
        <v>2032</v>
      </c>
      <c r="C109">
        <f t="shared" si="6"/>
        <v>9</v>
      </c>
      <c r="D109" s="12">
        <v>7965015046</v>
      </c>
      <c r="E109" s="11">
        <v>-4775408.5579397408</v>
      </c>
      <c r="F109" s="12">
        <f t="shared" si="4"/>
        <v>7969790454.5579395</v>
      </c>
      <c r="H109" s="13">
        <v>8.4852218627929688E-2</v>
      </c>
    </row>
    <row r="110" spans="2:8" x14ac:dyDescent="0.25">
      <c r="B110">
        <f t="shared" si="5"/>
        <v>2032</v>
      </c>
      <c r="C110">
        <f t="shared" si="6"/>
        <v>10</v>
      </c>
      <c r="D110" s="12">
        <v>7108030721</v>
      </c>
      <c r="E110" s="11">
        <v>-4243140.6909422306</v>
      </c>
      <c r="F110" s="12">
        <f t="shared" si="4"/>
        <v>7112273861.6909418</v>
      </c>
      <c r="H110" s="13">
        <v>0.18821907043457031</v>
      </c>
    </row>
    <row r="111" spans="2:8" x14ac:dyDescent="0.25">
      <c r="B111">
        <f t="shared" si="5"/>
        <v>2032</v>
      </c>
      <c r="C111">
        <f t="shared" si="6"/>
        <v>11</v>
      </c>
      <c r="D111" s="12">
        <v>5951184816</v>
      </c>
      <c r="E111" s="11">
        <v>-4078590.4573779069</v>
      </c>
      <c r="F111" s="12">
        <f t="shared" si="4"/>
        <v>5955263406.4573774</v>
      </c>
      <c r="H111" s="13">
        <v>0.46633434295654297</v>
      </c>
    </row>
    <row r="112" spans="2:8" x14ac:dyDescent="0.25">
      <c r="B112">
        <f t="shared" si="5"/>
        <v>2032</v>
      </c>
      <c r="C112">
        <f t="shared" si="6"/>
        <v>12</v>
      </c>
      <c r="D112" s="12">
        <v>5539848477</v>
      </c>
      <c r="E112" s="11">
        <v>-3941154.301238901</v>
      </c>
      <c r="F112" s="12">
        <f t="shared" si="4"/>
        <v>5543789631.301239</v>
      </c>
      <c r="H112" s="13">
        <v>-0.55107688903808594</v>
      </c>
    </row>
    <row r="113" spans="2:8" x14ac:dyDescent="0.25">
      <c r="B113">
        <f t="shared" si="5"/>
        <v>2033</v>
      </c>
      <c r="C113">
        <f t="shared" si="6"/>
        <v>1</v>
      </c>
      <c r="D113" s="12">
        <v>6069156870</v>
      </c>
      <c r="E113" s="11">
        <v>-3378332.8813935462</v>
      </c>
      <c r="F113" s="12">
        <f t="shared" si="4"/>
        <v>6072535202.8813934</v>
      </c>
      <c r="H113" s="13">
        <v>-0.29439640045166016</v>
      </c>
    </row>
    <row r="114" spans="2:8" x14ac:dyDescent="0.25">
      <c r="B114">
        <f t="shared" si="5"/>
        <v>2033</v>
      </c>
      <c r="C114">
        <f t="shared" si="6"/>
        <v>2</v>
      </c>
      <c r="D114" s="12">
        <v>5487950103</v>
      </c>
      <c r="E114" s="11">
        <v>-3128453.3693769979</v>
      </c>
      <c r="F114" s="12">
        <f t="shared" si="4"/>
        <v>5491078556.3693771</v>
      </c>
      <c r="H114" s="13">
        <v>8.6251258850097656E-2</v>
      </c>
    </row>
    <row r="115" spans="2:8" x14ac:dyDescent="0.25">
      <c r="B115">
        <f t="shared" si="5"/>
        <v>2033</v>
      </c>
      <c r="C115">
        <f t="shared" si="6"/>
        <v>3</v>
      </c>
      <c r="D115" s="12">
        <v>5303789911</v>
      </c>
      <c r="E115" s="11">
        <v>-3696286.8520411886</v>
      </c>
      <c r="F115" s="12">
        <f t="shared" si="4"/>
        <v>5307486197.8520412</v>
      </c>
      <c r="H115" s="13">
        <v>0.33271980285644531</v>
      </c>
    </row>
    <row r="116" spans="2:8" x14ac:dyDescent="0.25">
      <c r="B116">
        <f t="shared" si="5"/>
        <v>2033</v>
      </c>
      <c r="C116">
        <f t="shared" si="6"/>
        <v>4</v>
      </c>
      <c r="D116" s="12">
        <v>5704676090</v>
      </c>
      <c r="E116" s="11">
        <v>-3785479.7121468699</v>
      </c>
      <c r="F116" s="12">
        <f t="shared" si="4"/>
        <v>5708461569.7121468</v>
      </c>
      <c r="H116" s="13">
        <v>0.43427562713623047</v>
      </c>
    </row>
    <row r="117" spans="2:8" x14ac:dyDescent="0.25">
      <c r="B117">
        <f t="shared" si="5"/>
        <v>2033</v>
      </c>
      <c r="C117">
        <f t="shared" si="6"/>
        <v>5</v>
      </c>
      <c r="D117" s="12">
        <v>6269052789</v>
      </c>
      <c r="E117" s="11">
        <v>-4305941.983534039</v>
      </c>
      <c r="F117" s="12">
        <f t="shared" si="4"/>
        <v>6273358730.9835339</v>
      </c>
      <c r="H117" s="13">
        <v>-1.1501312255859375E-3</v>
      </c>
    </row>
    <row r="118" spans="2:8" x14ac:dyDescent="0.25">
      <c r="B118">
        <f t="shared" si="5"/>
        <v>2033</v>
      </c>
      <c r="C118">
        <f t="shared" si="6"/>
        <v>6</v>
      </c>
      <c r="D118" s="12">
        <v>7404116081</v>
      </c>
      <c r="E118" s="11">
        <v>-4442754.1029761685</v>
      </c>
      <c r="F118" s="12">
        <f t="shared" si="4"/>
        <v>7408558835.1029758</v>
      </c>
      <c r="H118" s="13">
        <v>0.42638015747070313</v>
      </c>
    </row>
    <row r="119" spans="2:8" x14ac:dyDescent="0.25">
      <c r="B119">
        <f t="shared" si="5"/>
        <v>2033</v>
      </c>
      <c r="C119">
        <f t="shared" si="6"/>
        <v>7</v>
      </c>
      <c r="D119" s="12">
        <v>8130608632</v>
      </c>
      <c r="E119" s="11">
        <v>-5209101.0071070027</v>
      </c>
      <c r="F119" s="12">
        <f t="shared" si="4"/>
        <v>8135817733.0071068</v>
      </c>
      <c r="H119" s="13">
        <v>-0.73418521881103516</v>
      </c>
    </row>
    <row r="120" spans="2:8" x14ac:dyDescent="0.25">
      <c r="B120">
        <f t="shared" si="5"/>
        <v>2033</v>
      </c>
      <c r="C120">
        <f t="shared" si="6"/>
        <v>8</v>
      </c>
      <c r="D120" s="12">
        <v>8271057172</v>
      </c>
      <c r="E120" s="11">
        <v>-5459158.4423180576</v>
      </c>
      <c r="F120" s="12">
        <f t="shared" si="4"/>
        <v>8276516330.442318</v>
      </c>
      <c r="H120" s="13">
        <v>-0.31668376922607422</v>
      </c>
    </row>
    <row r="121" spans="2:8" x14ac:dyDescent="0.25">
      <c r="B121">
        <f t="shared" si="5"/>
        <v>2033</v>
      </c>
      <c r="C121">
        <f t="shared" si="6"/>
        <v>9</v>
      </c>
      <c r="D121" s="12">
        <v>8122129534</v>
      </c>
      <c r="E121" s="11">
        <v>-4775408.5579397408</v>
      </c>
      <c r="F121" s="12">
        <f t="shared" si="4"/>
        <v>8126904942.5579395</v>
      </c>
      <c r="H121" s="13">
        <v>-0.50754642486572266</v>
      </c>
    </row>
    <row r="122" spans="2:8" x14ac:dyDescent="0.25">
      <c r="B122">
        <f t="shared" si="5"/>
        <v>2033</v>
      </c>
      <c r="C122">
        <f t="shared" si="6"/>
        <v>10</v>
      </c>
      <c r="D122" s="12">
        <v>7258075694</v>
      </c>
      <c r="E122" s="11">
        <v>-4243140.6909422306</v>
      </c>
      <c r="F122" s="12">
        <f t="shared" si="4"/>
        <v>7262318834.6909418</v>
      </c>
      <c r="H122" s="13">
        <v>2.3556709289550781E-2</v>
      </c>
    </row>
    <row r="123" spans="2:8" x14ac:dyDescent="0.25">
      <c r="B123">
        <f t="shared" si="5"/>
        <v>2033</v>
      </c>
      <c r="C123">
        <f t="shared" si="6"/>
        <v>11</v>
      </c>
      <c r="D123" s="12">
        <v>6091432439</v>
      </c>
      <c r="E123" s="11">
        <v>-4078590.4573779069</v>
      </c>
      <c r="F123" s="12">
        <f t="shared" si="4"/>
        <v>6095511029.4573774</v>
      </c>
      <c r="H123" s="13">
        <v>0.33712673187255859</v>
      </c>
    </row>
    <row r="124" spans="2:8" x14ac:dyDescent="0.25">
      <c r="B124">
        <f t="shared" si="5"/>
        <v>2033</v>
      </c>
      <c r="C124">
        <f t="shared" si="6"/>
        <v>12</v>
      </c>
      <c r="D124" s="12">
        <v>5687177705</v>
      </c>
      <c r="E124" s="11">
        <v>-3941154.301238901</v>
      </c>
      <c r="F124" s="12">
        <f t="shared" si="4"/>
        <v>5691118859.301239</v>
      </c>
      <c r="H124" s="13">
        <v>8.9079856872558594E-2</v>
      </c>
    </row>
    <row r="125" spans="2:8" x14ac:dyDescent="0.25">
      <c r="B125">
        <f t="shared" si="5"/>
        <v>2034</v>
      </c>
      <c r="C125">
        <f t="shared" si="6"/>
        <v>1</v>
      </c>
      <c r="D125" s="12">
        <v>6229990281</v>
      </c>
      <c r="E125" s="11">
        <v>-3378332.8813935462</v>
      </c>
      <c r="F125" s="12">
        <f t="shared" si="4"/>
        <v>6233368613.8813934</v>
      </c>
      <c r="H125" s="13">
        <v>0.72709560394287109</v>
      </c>
    </row>
    <row r="126" spans="2:8" x14ac:dyDescent="0.25">
      <c r="B126">
        <f t="shared" si="5"/>
        <v>2034</v>
      </c>
      <c r="C126">
        <f t="shared" si="6"/>
        <v>2</v>
      </c>
      <c r="D126" s="12">
        <v>5623611209</v>
      </c>
      <c r="E126" s="11">
        <v>-3128453.3693769979</v>
      </c>
      <c r="F126" s="12">
        <f t="shared" si="4"/>
        <v>5626739662.3693771</v>
      </c>
      <c r="H126" s="13">
        <v>-0.84072113037109375</v>
      </c>
    </row>
    <row r="127" spans="2:8" x14ac:dyDescent="0.25">
      <c r="B127">
        <f t="shared" si="5"/>
        <v>2034</v>
      </c>
      <c r="C127">
        <f t="shared" si="6"/>
        <v>3</v>
      </c>
      <c r="D127" s="12">
        <v>5424033685</v>
      </c>
      <c r="E127" s="11">
        <v>-3696286.8520411886</v>
      </c>
      <c r="F127" s="12">
        <f t="shared" si="4"/>
        <v>5427729971.8520412</v>
      </c>
      <c r="H127" s="13">
        <v>0.18613815307617188</v>
      </c>
    </row>
    <row r="128" spans="2:8" x14ac:dyDescent="0.25">
      <c r="B128">
        <f t="shared" si="5"/>
        <v>2034</v>
      </c>
      <c r="C128">
        <f t="shared" si="6"/>
        <v>4</v>
      </c>
      <c r="D128" s="12">
        <v>5828791581</v>
      </c>
      <c r="E128" s="11">
        <v>-3785479.7121468699</v>
      </c>
      <c r="F128" s="12">
        <f t="shared" si="4"/>
        <v>5832577060.7121468</v>
      </c>
      <c r="H128" s="13">
        <v>0.47373867034912109</v>
      </c>
    </row>
    <row r="129" spans="2:8" x14ac:dyDescent="0.25">
      <c r="B129">
        <f t="shared" si="5"/>
        <v>2034</v>
      </c>
      <c r="C129">
        <f t="shared" si="6"/>
        <v>5</v>
      </c>
      <c r="D129" s="12">
        <v>6397454234</v>
      </c>
      <c r="E129" s="11">
        <v>-4305941.983534039</v>
      </c>
      <c r="F129" s="12">
        <f t="shared" si="4"/>
        <v>6401760175.9835339</v>
      </c>
      <c r="H129" s="13">
        <v>-3.1430244445800781E-2</v>
      </c>
    </row>
    <row r="130" spans="2:8" x14ac:dyDescent="0.25">
      <c r="B130">
        <f t="shared" si="5"/>
        <v>2034</v>
      </c>
      <c r="C130">
        <f t="shared" si="6"/>
        <v>6</v>
      </c>
      <c r="D130" s="12">
        <v>7551707208</v>
      </c>
      <c r="E130" s="11">
        <v>-4442754.1029761685</v>
      </c>
      <c r="F130" s="12">
        <f t="shared" si="4"/>
        <v>7556149962.1029758</v>
      </c>
      <c r="H130" s="13">
        <v>-0.73996353149414063</v>
      </c>
    </row>
    <row r="131" spans="2:8" x14ac:dyDescent="0.25">
      <c r="B131">
        <f t="shared" si="5"/>
        <v>2034</v>
      </c>
      <c r="C131">
        <f t="shared" si="6"/>
        <v>7</v>
      </c>
      <c r="D131" s="12">
        <v>8284441055</v>
      </c>
      <c r="E131" s="11">
        <v>-5209101.0071070027</v>
      </c>
      <c r="F131" s="12">
        <f t="shared" si="4"/>
        <v>8289650156.0071068</v>
      </c>
      <c r="H131" s="13">
        <v>0.17568778991699219</v>
      </c>
    </row>
    <row r="132" spans="2:8" x14ac:dyDescent="0.25">
      <c r="B132">
        <f t="shared" si="5"/>
        <v>2034</v>
      </c>
      <c r="C132">
        <f t="shared" si="6"/>
        <v>8</v>
      </c>
      <c r="D132" s="12">
        <v>8429364132</v>
      </c>
      <c r="E132" s="11">
        <v>-5459158.4423180576</v>
      </c>
      <c r="F132" s="12">
        <f t="shared" si="4"/>
        <v>8434823290.442318</v>
      </c>
      <c r="H132" s="13">
        <v>0.36422157287597656</v>
      </c>
    </row>
    <row r="133" spans="2:8" x14ac:dyDescent="0.25">
      <c r="B133">
        <f t="shared" si="5"/>
        <v>2034</v>
      </c>
      <c r="C133">
        <f t="shared" si="6"/>
        <v>9</v>
      </c>
      <c r="D133" s="12">
        <v>8276541805</v>
      </c>
      <c r="E133" s="11">
        <v>-4775408.5579397408</v>
      </c>
      <c r="F133" s="12">
        <f t="shared" si="4"/>
        <v>8281317213.5579395</v>
      </c>
      <c r="H133" s="13">
        <v>0.35414600372314453</v>
      </c>
    </row>
    <row r="134" spans="2:8" x14ac:dyDescent="0.25">
      <c r="B134">
        <f t="shared" si="5"/>
        <v>2034</v>
      </c>
      <c r="C134">
        <f t="shared" si="6"/>
        <v>10</v>
      </c>
      <c r="D134" s="12">
        <v>7405581091</v>
      </c>
      <c r="E134" s="11">
        <v>-4243140.6909422306</v>
      </c>
      <c r="F134" s="12">
        <f t="shared" ref="F134:F136" si="7">D134-E134</f>
        <v>7409824231.6909418</v>
      </c>
      <c r="H134" s="13">
        <v>-0.13562965393066406</v>
      </c>
    </row>
    <row r="135" spans="2:8" x14ac:dyDescent="0.25">
      <c r="B135">
        <f t="shared" ref="B135:B136" si="8">IF(C134=12,B134+1,B134)</f>
        <v>2034</v>
      </c>
      <c r="C135">
        <f t="shared" ref="C135:C136" si="9">IF(C134=12,1,C134+1)</f>
        <v>11</v>
      </c>
      <c r="D135" s="12">
        <v>6230166776</v>
      </c>
      <c r="E135" s="11">
        <v>-4078590.4573779069</v>
      </c>
      <c r="F135" s="12">
        <f t="shared" si="7"/>
        <v>6234245366.4573774</v>
      </c>
      <c r="H135" s="13">
        <v>-0.24757480621337891</v>
      </c>
    </row>
    <row r="136" spans="2:8" x14ac:dyDescent="0.25">
      <c r="B136">
        <f t="shared" si="8"/>
        <v>2034</v>
      </c>
      <c r="C136">
        <f t="shared" si="9"/>
        <v>12</v>
      </c>
      <c r="D136" s="12">
        <v>5834413947</v>
      </c>
      <c r="E136" s="11">
        <v>-3941154.301238901</v>
      </c>
      <c r="F136" s="12">
        <f t="shared" si="7"/>
        <v>5838355101.301239</v>
      </c>
      <c r="H136" s="13">
        <v>-0.76057624816894531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29FB9-943F-44FB-B56A-71DBDB83EDF4}">
  <sheetPr>
    <tabColor theme="2"/>
  </sheetPr>
  <dimension ref="A1:N134"/>
  <sheetViews>
    <sheetView workbookViewId="0"/>
  </sheetViews>
  <sheetFormatPr defaultRowHeight="15" x14ac:dyDescent="0.25"/>
  <cols>
    <col min="4" max="4" width="21.28515625" customWidth="1"/>
    <col min="5" max="5" width="11.28515625" bestFit="1" customWidth="1"/>
    <col min="6" max="6" width="18.7109375" customWidth="1"/>
    <col min="8" max="9" width="16.85546875" bestFit="1" customWidth="1"/>
    <col min="11" max="11" width="5" bestFit="1" customWidth="1"/>
    <col min="12" max="12" width="15.28515625" bestFit="1" customWidth="1"/>
    <col min="13" max="13" width="12.28515625" bestFit="1" customWidth="1"/>
    <col min="14" max="14" width="15.28515625" bestFit="1" customWidth="1"/>
  </cols>
  <sheetData>
    <row r="1" spans="1:14" ht="67.5" x14ac:dyDescent="0.25">
      <c r="A1" s="85" t="s">
        <v>162</v>
      </c>
      <c r="D1" t="s">
        <v>58</v>
      </c>
      <c r="E1" t="s">
        <v>58</v>
      </c>
      <c r="F1" t="s">
        <v>58</v>
      </c>
    </row>
    <row r="2" spans="1:14" ht="42.75" customHeight="1" x14ac:dyDescent="0.25">
      <c r="A2" s="84"/>
      <c r="B2" t="s">
        <v>59</v>
      </c>
      <c r="C2" t="s">
        <v>60</v>
      </c>
      <c r="D2" s="10" t="s">
        <v>61</v>
      </c>
      <c r="E2" t="s">
        <v>62</v>
      </c>
      <c r="F2" s="10" t="s">
        <v>63</v>
      </c>
      <c r="H2" s="10" t="s">
        <v>64</v>
      </c>
      <c r="K2" t="s">
        <v>59</v>
      </c>
      <c r="L2" t="s">
        <v>65</v>
      </c>
      <c r="M2" t="s">
        <v>62</v>
      </c>
      <c r="N2" t="s">
        <v>66</v>
      </c>
    </row>
    <row r="3" spans="1:14" x14ac:dyDescent="0.25">
      <c r="B3">
        <v>2024</v>
      </c>
      <c r="C3">
        <v>1</v>
      </c>
      <c r="D3" s="12">
        <v>5102604997</v>
      </c>
      <c r="E3" s="11">
        <v>-5767115.3072354086</v>
      </c>
      <c r="F3" s="12">
        <f>D3-E3</f>
        <v>5108372112.3072357</v>
      </c>
      <c r="H3" s="13">
        <v>-2.117156982421875E-4</v>
      </c>
      <c r="I3" s="14"/>
      <c r="K3">
        <v>2024</v>
      </c>
      <c r="L3" s="11">
        <f>SUMIFS(D:D,$B:$B,$K3)</f>
        <v>68136099334</v>
      </c>
      <c r="M3" s="11">
        <f t="shared" ref="M3:N13" si="0">SUMIFS(E:E,$B:$B,$K3)</f>
        <v>-84154253.300214827</v>
      </c>
      <c r="N3" s="11">
        <f t="shared" si="0"/>
        <v>68220253587.300217</v>
      </c>
    </row>
    <row r="4" spans="1:14" x14ac:dyDescent="0.25">
      <c r="B4">
        <f>IF(C3=12,B3+1,B3)</f>
        <v>2024</v>
      </c>
      <c r="C4">
        <f>IF(C3=12,1,C3+1)</f>
        <v>2</v>
      </c>
      <c r="D4" s="12">
        <v>4538581579</v>
      </c>
      <c r="E4" s="11">
        <v>-5781214.1932498142</v>
      </c>
      <c r="F4" s="12">
        <f t="shared" ref="F4:F67" si="1">D4-E4</f>
        <v>4544362793.1932497</v>
      </c>
      <c r="H4" s="13">
        <v>-0.46649265289306641</v>
      </c>
      <c r="I4" s="14"/>
      <c r="K4">
        <f>K3+1</f>
        <v>2025</v>
      </c>
      <c r="L4" s="11">
        <f t="shared" ref="L4:L13" si="2">SUMIFS(D:D,$B:$B,$K4)</f>
        <v>69147898612</v>
      </c>
      <c r="M4" s="11">
        <f t="shared" si="0"/>
        <v>-84154253.300214827</v>
      </c>
      <c r="N4" s="11">
        <f t="shared" si="0"/>
        <v>69232052865.300217</v>
      </c>
    </row>
    <row r="5" spans="1:14" x14ac:dyDescent="0.25">
      <c r="B5">
        <f t="shared" ref="B5:B68" si="3">IF(C4=12,B4+1,B4)</f>
        <v>2024</v>
      </c>
      <c r="C5">
        <f t="shared" ref="C5:C68" si="4">IF(C4=12,1,C4+1)</f>
        <v>3</v>
      </c>
      <c r="D5" s="12">
        <v>4516779050</v>
      </c>
      <c r="E5" s="11">
        <v>-6414730.2782470379</v>
      </c>
      <c r="F5" s="12">
        <f t="shared" si="1"/>
        <v>4523193780.2782469</v>
      </c>
      <c r="H5" s="13">
        <v>-0.86240959167480469</v>
      </c>
      <c r="K5">
        <f t="shared" ref="K5:K13" si="5">K4+1</f>
        <v>2026</v>
      </c>
      <c r="L5" s="11">
        <f t="shared" si="2"/>
        <v>70057833284</v>
      </c>
      <c r="M5" s="11">
        <f t="shared" si="0"/>
        <v>-84154253.300214827</v>
      </c>
      <c r="N5" s="11">
        <f t="shared" si="0"/>
        <v>70141987537.300217</v>
      </c>
    </row>
    <row r="6" spans="1:14" x14ac:dyDescent="0.25">
      <c r="B6">
        <f t="shared" si="3"/>
        <v>2024</v>
      </c>
      <c r="C6">
        <f t="shared" si="4"/>
        <v>4</v>
      </c>
      <c r="D6" s="12">
        <v>4844431519</v>
      </c>
      <c r="E6" s="11">
        <v>-6597293.7764276695</v>
      </c>
      <c r="F6" s="12">
        <f t="shared" si="1"/>
        <v>4851028812.7764273</v>
      </c>
      <c r="H6" s="13">
        <v>0.20337009429931641</v>
      </c>
      <c r="K6">
        <f t="shared" si="5"/>
        <v>2027</v>
      </c>
      <c r="L6" s="11">
        <f t="shared" si="2"/>
        <v>71032042046</v>
      </c>
      <c r="M6" s="11">
        <f t="shared" si="0"/>
        <v>-84154253.300214827</v>
      </c>
      <c r="N6" s="11">
        <f t="shared" si="0"/>
        <v>71116196299.300217</v>
      </c>
    </row>
    <row r="7" spans="1:14" x14ac:dyDescent="0.25">
      <c r="B7">
        <f t="shared" si="3"/>
        <v>2024</v>
      </c>
      <c r="C7">
        <f t="shared" si="4"/>
        <v>5</v>
      </c>
      <c r="D7" s="12">
        <v>5353111755</v>
      </c>
      <c r="E7" s="11">
        <v>-7642570.3417724855</v>
      </c>
      <c r="F7" s="12">
        <f t="shared" si="1"/>
        <v>5360754325.3417721</v>
      </c>
      <c r="H7" s="13">
        <v>8.4219932556152344E-2</v>
      </c>
      <c r="K7">
        <f t="shared" si="5"/>
        <v>2028</v>
      </c>
      <c r="L7" s="11">
        <f t="shared" si="2"/>
        <v>72293176372</v>
      </c>
      <c r="M7" s="11">
        <f t="shared" si="0"/>
        <v>-84154253.300214827</v>
      </c>
      <c r="N7" s="11">
        <f t="shared" si="0"/>
        <v>72377330625.300217</v>
      </c>
    </row>
    <row r="8" spans="1:14" x14ac:dyDescent="0.25">
      <c r="B8">
        <f t="shared" si="3"/>
        <v>2024</v>
      </c>
      <c r="C8">
        <f t="shared" si="4"/>
        <v>6</v>
      </c>
      <c r="D8" s="12">
        <v>6374392180</v>
      </c>
      <c r="E8" s="11">
        <v>-7708202.9015576495</v>
      </c>
      <c r="F8" s="12">
        <f t="shared" si="1"/>
        <v>6382100382.9015579</v>
      </c>
      <c r="H8" s="13">
        <v>0.32129669189453125</v>
      </c>
      <c r="K8">
        <f t="shared" si="5"/>
        <v>2029</v>
      </c>
      <c r="L8" s="11">
        <f t="shared" si="2"/>
        <v>73699220047</v>
      </c>
      <c r="M8" s="11">
        <f t="shared" si="0"/>
        <v>-84154253.300214827</v>
      </c>
      <c r="N8" s="11">
        <f t="shared" si="0"/>
        <v>73783374300.300217</v>
      </c>
    </row>
    <row r="9" spans="1:14" x14ac:dyDescent="0.25">
      <c r="B9">
        <f t="shared" si="3"/>
        <v>2024</v>
      </c>
      <c r="C9">
        <f t="shared" si="4"/>
        <v>7</v>
      </c>
      <c r="D9" s="12">
        <v>7038510034</v>
      </c>
      <c r="E9" s="11">
        <v>-8317776.6955708452</v>
      </c>
      <c r="F9" s="12">
        <f t="shared" si="1"/>
        <v>7046827810.6955709</v>
      </c>
      <c r="H9" s="13">
        <v>0.32254981994628906</v>
      </c>
      <c r="K9">
        <f t="shared" si="5"/>
        <v>2030</v>
      </c>
      <c r="L9" s="11">
        <f t="shared" si="2"/>
        <v>75142568830</v>
      </c>
      <c r="M9" s="11">
        <f t="shared" si="0"/>
        <v>-84154253.300214827</v>
      </c>
      <c r="N9" s="11">
        <f t="shared" si="0"/>
        <v>75226723083.300217</v>
      </c>
    </row>
    <row r="10" spans="1:14" x14ac:dyDescent="0.25">
      <c r="B10">
        <f t="shared" si="3"/>
        <v>2024</v>
      </c>
      <c r="C10">
        <f t="shared" si="4"/>
        <v>8</v>
      </c>
      <c r="D10" s="12">
        <v>7208274216</v>
      </c>
      <c r="E10" s="11">
        <v>-8658084.758407414</v>
      </c>
      <c r="F10" s="12">
        <f t="shared" si="1"/>
        <v>7216932300.7584076</v>
      </c>
      <c r="H10" s="13">
        <v>0.43720436096191406</v>
      </c>
      <c r="K10">
        <f t="shared" si="5"/>
        <v>2031</v>
      </c>
      <c r="L10" s="11">
        <f t="shared" si="2"/>
        <v>76762712298</v>
      </c>
      <c r="M10" s="11">
        <f t="shared" si="0"/>
        <v>-84154253.300214827</v>
      </c>
      <c r="N10" s="11">
        <f t="shared" si="0"/>
        <v>76846866551.300217</v>
      </c>
    </row>
    <row r="11" spans="1:14" x14ac:dyDescent="0.25">
      <c r="B11">
        <f t="shared" si="3"/>
        <v>2024</v>
      </c>
      <c r="C11">
        <f t="shared" si="4"/>
        <v>9</v>
      </c>
      <c r="D11" s="12">
        <v>7044965157</v>
      </c>
      <c r="E11" s="11">
        <v>-7702285.5644081738</v>
      </c>
      <c r="F11" s="12">
        <f t="shared" si="1"/>
        <v>7052667442.5644083</v>
      </c>
      <c r="H11" s="13">
        <v>0.31105899810791016</v>
      </c>
      <c r="K11">
        <f t="shared" si="5"/>
        <v>2032</v>
      </c>
      <c r="L11" s="11">
        <f t="shared" si="2"/>
        <v>78671023008</v>
      </c>
      <c r="M11" s="11">
        <f t="shared" si="0"/>
        <v>-84154253.300214827</v>
      </c>
      <c r="N11" s="11">
        <f t="shared" si="0"/>
        <v>78755177261.300217</v>
      </c>
    </row>
    <row r="12" spans="1:14" x14ac:dyDescent="0.25">
      <c r="B12">
        <f t="shared" si="3"/>
        <v>2024</v>
      </c>
      <c r="C12">
        <f t="shared" si="4"/>
        <v>10</v>
      </c>
      <c r="D12" s="12">
        <v>6257271305</v>
      </c>
      <c r="E12" s="11">
        <v>-7501618.4565822091</v>
      </c>
      <c r="F12" s="12">
        <f t="shared" si="1"/>
        <v>6264772923.4565821</v>
      </c>
      <c r="H12" s="13">
        <v>0.40874862670898438</v>
      </c>
      <c r="K12">
        <f t="shared" si="5"/>
        <v>2033</v>
      </c>
      <c r="L12" s="11">
        <f t="shared" si="2"/>
        <v>80835171080</v>
      </c>
      <c r="M12" s="11">
        <f t="shared" si="0"/>
        <v>-84154253.300214827</v>
      </c>
      <c r="N12" s="11">
        <f t="shared" si="0"/>
        <v>80919325333.300217</v>
      </c>
    </row>
    <row r="13" spans="1:14" x14ac:dyDescent="0.25">
      <c r="B13">
        <f t="shared" si="3"/>
        <v>2024</v>
      </c>
      <c r="C13">
        <f t="shared" si="4"/>
        <v>11</v>
      </c>
      <c r="D13" s="12">
        <v>5136976146</v>
      </c>
      <c r="E13" s="11">
        <v>-5793676.7694912339</v>
      </c>
      <c r="F13" s="12">
        <f t="shared" si="1"/>
        <v>5142769822.7694912</v>
      </c>
      <c r="H13" s="13">
        <v>-0.25307273864746094</v>
      </c>
      <c r="K13">
        <f t="shared" si="5"/>
        <v>2034</v>
      </c>
      <c r="L13" s="11">
        <f t="shared" si="2"/>
        <v>83260620857</v>
      </c>
      <c r="M13" s="11">
        <f t="shared" si="0"/>
        <v>-84154253.300214827</v>
      </c>
      <c r="N13" s="11">
        <f t="shared" si="0"/>
        <v>83344775110.300217</v>
      </c>
    </row>
    <row r="14" spans="1:14" x14ac:dyDescent="0.25">
      <c r="B14">
        <f t="shared" si="3"/>
        <v>2024</v>
      </c>
      <c r="C14">
        <f t="shared" si="4"/>
        <v>12</v>
      </c>
      <c r="D14" s="12">
        <v>4720201396</v>
      </c>
      <c r="E14" s="11">
        <v>-6269684.25726486</v>
      </c>
      <c r="F14" s="12">
        <f t="shared" si="1"/>
        <v>4726471080.2572651</v>
      </c>
      <c r="H14" s="13">
        <v>-0.51944732666015625</v>
      </c>
    </row>
    <row r="15" spans="1:14" x14ac:dyDescent="0.25">
      <c r="B15">
        <f t="shared" si="3"/>
        <v>2025</v>
      </c>
      <c r="C15">
        <f t="shared" si="4"/>
        <v>1</v>
      </c>
      <c r="D15" s="12">
        <v>5190594914</v>
      </c>
      <c r="E15" s="11">
        <v>-5767115.3072354086</v>
      </c>
      <c r="F15" s="12">
        <f t="shared" si="1"/>
        <v>5196362029.3072357</v>
      </c>
      <c r="H15" s="13">
        <v>-0.20555591583251953</v>
      </c>
    </row>
    <row r="16" spans="1:14" x14ac:dyDescent="0.25">
      <c r="B16">
        <f t="shared" si="3"/>
        <v>2025</v>
      </c>
      <c r="C16">
        <f t="shared" si="4"/>
        <v>2</v>
      </c>
      <c r="D16" s="12">
        <v>4622353600</v>
      </c>
      <c r="E16" s="11">
        <v>-5781214.1932498142</v>
      </c>
      <c r="F16" s="12">
        <f t="shared" si="1"/>
        <v>4628134814.1932497</v>
      </c>
      <c r="H16" s="13">
        <v>0.13301944732666016</v>
      </c>
    </row>
    <row r="17" spans="2:8" x14ac:dyDescent="0.25">
      <c r="B17">
        <f t="shared" si="3"/>
        <v>2025</v>
      </c>
      <c r="C17">
        <f t="shared" si="4"/>
        <v>3</v>
      </c>
      <c r="D17" s="12">
        <v>4588232403</v>
      </c>
      <c r="E17" s="11">
        <v>-6414730.2782470379</v>
      </c>
      <c r="F17" s="12">
        <f t="shared" si="1"/>
        <v>4594647133.2782469</v>
      </c>
      <c r="H17" s="13">
        <v>-0.51086521148681641</v>
      </c>
    </row>
    <row r="18" spans="2:8" x14ac:dyDescent="0.25">
      <c r="B18">
        <f t="shared" si="3"/>
        <v>2025</v>
      </c>
      <c r="C18">
        <f t="shared" si="4"/>
        <v>4</v>
      </c>
      <c r="D18" s="12">
        <v>4918606143</v>
      </c>
      <c r="E18" s="11">
        <v>-6597293.7764276695</v>
      </c>
      <c r="F18" s="12">
        <f t="shared" si="1"/>
        <v>4925203436.7764273</v>
      </c>
      <c r="H18" s="13">
        <v>-0.69777393341064453</v>
      </c>
    </row>
    <row r="19" spans="2:8" x14ac:dyDescent="0.25">
      <c r="B19">
        <f t="shared" si="3"/>
        <v>2025</v>
      </c>
      <c r="C19">
        <f t="shared" si="4"/>
        <v>5</v>
      </c>
      <c r="D19" s="12">
        <v>5430843819</v>
      </c>
      <c r="E19" s="11">
        <v>-7642570.3417724855</v>
      </c>
      <c r="F19" s="12">
        <f t="shared" si="1"/>
        <v>5438486389.3417721</v>
      </c>
      <c r="H19" s="13">
        <v>-0.18975448608398438</v>
      </c>
    </row>
    <row r="20" spans="2:8" x14ac:dyDescent="0.25">
      <c r="B20">
        <f t="shared" si="3"/>
        <v>2025</v>
      </c>
      <c r="C20">
        <f t="shared" si="4"/>
        <v>6</v>
      </c>
      <c r="D20" s="12">
        <v>6464634221</v>
      </c>
      <c r="E20" s="11">
        <v>-7708202.9015576495</v>
      </c>
      <c r="F20" s="12">
        <f t="shared" si="1"/>
        <v>6472342423.9015579</v>
      </c>
      <c r="H20" s="13">
        <v>0.63165283203125</v>
      </c>
    </row>
    <row r="21" spans="2:8" x14ac:dyDescent="0.25">
      <c r="B21">
        <f t="shared" si="3"/>
        <v>2025</v>
      </c>
      <c r="C21">
        <f t="shared" si="4"/>
        <v>7</v>
      </c>
      <c r="D21" s="12">
        <v>7132893479</v>
      </c>
      <c r="E21" s="11">
        <v>-8317776.6955708452</v>
      </c>
      <c r="F21" s="12">
        <f t="shared" si="1"/>
        <v>7141211255.6955709</v>
      </c>
      <c r="H21" s="13">
        <v>0.92382621765136719</v>
      </c>
    </row>
    <row r="22" spans="2:8" x14ac:dyDescent="0.25">
      <c r="B22">
        <f t="shared" si="3"/>
        <v>2025</v>
      </c>
      <c r="C22">
        <f t="shared" si="4"/>
        <v>8</v>
      </c>
      <c r="D22" s="12">
        <v>7304567217</v>
      </c>
      <c r="E22" s="11">
        <v>-8658084.758407414</v>
      </c>
      <c r="F22" s="12">
        <f t="shared" si="1"/>
        <v>7313225301.7584076</v>
      </c>
      <c r="H22" s="13">
        <v>0.35663700103759766</v>
      </c>
    </row>
    <row r="23" spans="2:8" x14ac:dyDescent="0.25">
      <c r="B23">
        <f t="shared" si="3"/>
        <v>2025</v>
      </c>
      <c r="C23">
        <f t="shared" si="4"/>
        <v>9</v>
      </c>
      <c r="D23" s="12">
        <v>7138955795</v>
      </c>
      <c r="E23" s="11">
        <v>-7702285.5644081738</v>
      </c>
      <c r="F23" s="12">
        <f t="shared" si="1"/>
        <v>7146658080.5644083</v>
      </c>
      <c r="H23" s="13">
        <v>0.36230564117431641</v>
      </c>
    </row>
    <row r="24" spans="2:8" x14ac:dyDescent="0.25">
      <c r="B24">
        <f t="shared" si="3"/>
        <v>2025</v>
      </c>
      <c r="C24">
        <f t="shared" si="4"/>
        <v>10</v>
      </c>
      <c r="D24" s="12">
        <v>6342786240</v>
      </c>
      <c r="E24" s="11">
        <v>-7501618.4565822091</v>
      </c>
      <c r="F24" s="12">
        <f t="shared" si="1"/>
        <v>6350287858.4565821</v>
      </c>
      <c r="H24" s="13">
        <v>-0.35119342803955078</v>
      </c>
    </row>
    <row r="25" spans="2:8" x14ac:dyDescent="0.25">
      <c r="B25">
        <f t="shared" si="3"/>
        <v>2025</v>
      </c>
      <c r="C25">
        <f t="shared" si="4"/>
        <v>11</v>
      </c>
      <c r="D25" s="12">
        <v>5214513640</v>
      </c>
      <c r="E25" s="11">
        <v>-5793676.7694912339</v>
      </c>
      <c r="F25" s="12">
        <f t="shared" si="1"/>
        <v>5220307316.7694912</v>
      </c>
      <c r="H25" s="13">
        <v>0.21531009674072266</v>
      </c>
    </row>
    <row r="26" spans="2:8" x14ac:dyDescent="0.25">
      <c r="B26">
        <f t="shared" si="3"/>
        <v>2025</v>
      </c>
      <c r="C26">
        <f t="shared" si="4"/>
        <v>12</v>
      </c>
      <c r="D26" s="12">
        <v>4798917141</v>
      </c>
      <c r="E26" s="11">
        <v>-6269684.25726486</v>
      </c>
      <c r="F26" s="12">
        <f t="shared" si="1"/>
        <v>4805186825.2572651</v>
      </c>
      <c r="H26" s="13">
        <v>-0.16098880767822266</v>
      </c>
    </row>
    <row r="27" spans="2:8" x14ac:dyDescent="0.25">
      <c r="B27">
        <f t="shared" si="3"/>
        <v>2026</v>
      </c>
      <c r="C27">
        <f t="shared" si="4"/>
        <v>1</v>
      </c>
      <c r="D27" s="12">
        <v>5285138096</v>
      </c>
      <c r="E27" s="11">
        <v>-5767115.3072354086</v>
      </c>
      <c r="F27" s="12">
        <f t="shared" si="1"/>
        <v>5290905211.3072357</v>
      </c>
      <c r="H27" s="13">
        <v>-0.40425395965576172</v>
      </c>
    </row>
    <row r="28" spans="2:8" x14ac:dyDescent="0.25">
      <c r="B28">
        <f t="shared" si="3"/>
        <v>2026</v>
      </c>
      <c r="C28">
        <f t="shared" si="4"/>
        <v>2</v>
      </c>
      <c r="D28" s="12">
        <v>4702845824</v>
      </c>
      <c r="E28" s="11">
        <v>-5781214.1932498142</v>
      </c>
      <c r="F28" s="12">
        <f t="shared" si="1"/>
        <v>4708627038.1932497</v>
      </c>
      <c r="H28" s="13">
        <v>2.1586418151855469E-2</v>
      </c>
    </row>
    <row r="29" spans="2:8" x14ac:dyDescent="0.25">
      <c r="B29">
        <f t="shared" si="3"/>
        <v>2026</v>
      </c>
      <c r="C29">
        <f t="shared" si="4"/>
        <v>3</v>
      </c>
      <c r="D29" s="12">
        <v>4659804738</v>
      </c>
      <c r="E29" s="11">
        <v>-6414730.2782470379</v>
      </c>
      <c r="F29" s="12">
        <f t="shared" si="1"/>
        <v>4666219468.2782469</v>
      </c>
      <c r="H29" s="13">
        <v>-0.1846771240234375</v>
      </c>
    </row>
    <row r="30" spans="2:8" x14ac:dyDescent="0.25">
      <c r="B30">
        <f t="shared" si="3"/>
        <v>2026</v>
      </c>
      <c r="C30">
        <f t="shared" si="4"/>
        <v>4</v>
      </c>
      <c r="D30" s="12">
        <v>4989603843</v>
      </c>
      <c r="E30" s="11">
        <v>-6597293.7764276695</v>
      </c>
      <c r="F30" s="12">
        <f t="shared" si="1"/>
        <v>4996201136.7764273</v>
      </c>
      <c r="H30" s="13">
        <v>0.21897411346435547</v>
      </c>
    </row>
    <row r="31" spans="2:8" x14ac:dyDescent="0.25">
      <c r="B31">
        <f t="shared" si="3"/>
        <v>2026</v>
      </c>
      <c r="C31">
        <f t="shared" si="4"/>
        <v>5</v>
      </c>
      <c r="D31" s="12">
        <v>5503308150</v>
      </c>
      <c r="E31" s="11">
        <v>-7642570.3417724855</v>
      </c>
      <c r="F31" s="12">
        <f t="shared" si="1"/>
        <v>5510950720.3417721</v>
      </c>
      <c r="H31" s="13">
        <v>-0.37757015228271484</v>
      </c>
    </row>
    <row r="32" spans="2:8" x14ac:dyDescent="0.25">
      <c r="B32">
        <f t="shared" si="3"/>
        <v>2026</v>
      </c>
      <c r="C32">
        <f t="shared" si="4"/>
        <v>6</v>
      </c>
      <c r="D32" s="12">
        <v>6547128225</v>
      </c>
      <c r="E32" s="11">
        <v>-7708202.9015576495</v>
      </c>
      <c r="F32" s="12">
        <f t="shared" si="1"/>
        <v>6554836427.9015579</v>
      </c>
      <c r="H32" s="13">
        <v>-0.62781047821044922</v>
      </c>
    </row>
    <row r="33" spans="2:8" x14ac:dyDescent="0.25">
      <c r="B33">
        <f t="shared" si="3"/>
        <v>2026</v>
      </c>
      <c r="C33">
        <f t="shared" si="4"/>
        <v>7</v>
      </c>
      <c r="D33" s="12">
        <v>7217273693</v>
      </c>
      <c r="E33" s="11">
        <v>-8317776.6955708452</v>
      </c>
      <c r="F33" s="12">
        <f t="shared" si="1"/>
        <v>7225591469.6955709</v>
      </c>
      <c r="H33" s="13">
        <v>0.66184043884277344</v>
      </c>
    </row>
    <row r="34" spans="2:8" x14ac:dyDescent="0.25">
      <c r="B34">
        <f t="shared" si="3"/>
        <v>2026</v>
      </c>
      <c r="C34">
        <f t="shared" si="4"/>
        <v>8</v>
      </c>
      <c r="D34" s="12">
        <v>7389015629</v>
      </c>
      <c r="E34" s="11">
        <v>-8658084.758407414</v>
      </c>
      <c r="F34" s="12">
        <f t="shared" si="1"/>
        <v>7397673713.7584076</v>
      </c>
      <c r="H34" s="13">
        <v>0.19294452667236328</v>
      </c>
    </row>
    <row r="35" spans="2:8" x14ac:dyDescent="0.25">
      <c r="B35">
        <f t="shared" si="3"/>
        <v>2026</v>
      </c>
      <c r="C35">
        <f t="shared" si="4"/>
        <v>9</v>
      </c>
      <c r="D35" s="12">
        <v>7218621370</v>
      </c>
      <c r="E35" s="11">
        <v>-7702285.5644081738</v>
      </c>
      <c r="F35" s="12">
        <f t="shared" si="1"/>
        <v>7226323655.5644083</v>
      </c>
      <c r="H35" s="13">
        <v>0.89998531341552734</v>
      </c>
    </row>
    <row r="36" spans="2:8" x14ac:dyDescent="0.25">
      <c r="B36">
        <f t="shared" si="3"/>
        <v>2026</v>
      </c>
      <c r="C36">
        <f t="shared" si="4"/>
        <v>10</v>
      </c>
      <c r="D36" s="12">
        <v>6412592525</v>
      </c>
      <c r="E36" s="11">
        <v>-7501618.4565822091</v>
      </c>
      <c r="F36" s="12">
        <f t="shared" si="1"/>
        <v>6420094143.4565821</v>
      </c>
      <c r="H36" s="13">
        <v>0.29464912414550781</v>
      </c>
    </row>
    <row r="37" spans="2:8" x14ac:dyDescent="0.25">
      <c r="B37">
        <f t="shared" si="3"/>
        <v>2026</v>
      </c>
      <c r="C37">
        <f t="shared" si="4"/>
        <v>11</v>
      </c>
      <c r="D37" s="12">
        <v>5274601654</v>
      </c>
      <c r="E37" s="11">
        <v>-5793676.7694912339</v>
      </c>
      <c r="F37" s="12">
        <f t="shared" si="1"/>
        <v>5280395330.7694912</v>
      </c>
      <c r="H37" s="13">
        <v>-0.50654315948486328</v>
      </c>
    </row>
    <row r="38" spans="2:8" x14ac:dyDescent="0.25">
      <c r="B38">
        <f t="shared" si="3"/>
        <v>2026</v>
      </c>
      <c r="C38">
        <f t="shared" si="4"/>
        <v>12</v>
      </c>
      <c r="D38" s="12">
        <v>4857899537</v>
      </c>
      <c r="E38" s="11">
        <v>-6269684.25726486</v>
      </c>
      <c r="F38" s="12">
        <f t="shared" si="1"/>
        <v>4864169221.2572651</v>
      </c>
      <c r="H38" s="13">
        <v>-0.77686405181884766</v>
      </c>
    </row>
    <row r="39" spans="2:8" x14ac:dyDescent="0.25">
      <c r="B39">
        <f t="shared" si="3"/>
        <v>2027</v>
      </c>
      <c r="C39">
        <f t="shared" si="4"/>
        <v>1</v>
      </c>
      <c r="D39" s="12">
        <v>5365066257</v>
      </c>
      <c r="E39" s="11">
        <v>-5767115.3072354086</v>
      </c>
      <c r="F39" s="12">
        <f t="shared" si="1"/>
        <v>5370833372.3072357</v>
      </c>
      <c r="H39" s="13">
        <v>-0.4196929931640625</v>
      </c>
    </row>
    <row r="40" spans="2:8" x14ac:dyDescent="0.25">
      <c r="B40">
        <f t="shared" si="3"/>
        <v>2027</v>
      </c>
      <c r="C40">
        <f t="shared" si="4"/>
        <v>2</v>
      </c>
      <c r="D40" s="12">
        <v>4772531729</v>
      </c>
      <c r="E40" s="11">
        <v>-5781214.1932498142</v>
      </c>
      <c r="F40" s="12">
        <f t="shared" si="1"/>
        <v>4778312943.1932497</v>
      </c>
      <c r="H40" s="13">
        <v>-0.16938495635986328</v>
      </c>
    </row>
    <row r="41" spans="2:8" x14ac:dyDescent="0.25">
      <c r="B41">
        <f t="shared" si="3"/>
        <v>2027</v>
      </c>
      <c r="C41">
        <f t="shared" si="4"/>
        <v>3</v>
      </c>
      <c r="D41" s="12">
        <v>4723873562</v>
      </c>
      <c r="E41" s="11">
        <v>-6414730.2782470379</v>
      </c>
      <c r="F41" s="12">
        <f t="shared" si="1"/>
        <v>4730288292.2782469</v>
      </c>
      <c r="H41" s="13">
        <v>0.61073875427246094</v>
      </c>
    </row>
    <row r="42" spans="2:8" x14ac:dyDescent="0.25">
      <c r="B42">
        <f t="shared" si="3"/>
        <v>2027</v>
      </c>
      <c r="C42">
        <f t="shared" si="4"/>
        <v>4</v>
      </c>
      <c r="D42" s="12">
        <v>5055499451</v>
      </c>
      <c r="E42" s="11">
        <v>-6597293.7764276695</v>
      </c>
      <c r="F42" s="12">
        <f t="shared" si="1"/>
        <v>5062096744.7764273</v>
      </c>
      <c r="H42" s="13">
        <v>0.31089019775390625</v>
      </c>
    </row>
    <row r="43" spans="2:8" x14ac:dyDescent="0.25">
      <c r="B43">
        <f t="shared" si="3"/>
        <v>2027</v>
      </c>
      <c r="C43">
        <f t="shared" si="4"/>
        <v>5</v>
      </c>
      <c r="D43" s="12">
        <v>5574283857</v>
      </c>
      <c r="E43" s="11">
        <v>-7642570.3417724855</v>
      </c>
      <c r="F43" s="12">
        <f t="shared" si="1"/>
        <v>5581926427.3417721</v>
      </c>
      <c r="H43" s="13">
        <v>0.94081687927246094</v>
      </c>
    </row>
    <row r="44" spans="2:8" x14ac:dyDescent="0.25">
      <c r="B44">
        <f t="shared" si="3"/>
        <v>2027</v>
      </c>
      <c r="C44">
        <f t="shared" si="4"/>
        <v>6</v>
      </c>
      <c r="D44" s="12">
        <v>6631329498</v>
      </c>
      <c r="E44" s="11">
        <v>-7708202.9015576495</v>
      </c>
      <c r="F44" s="12">
        <f t="shared" si="1"/>
        <v>6639037700.9015579</v>
      </c>
      <c r="H44" s="13">
        <v>0.3283538818359375</v>
      </c>
    </row>
    <row r="45" spans="2:8" x14ac:dyDescent="0.25">
      <c r="B45">
        <f t="shared" si="3"/>
        <v>2027</v>
      </c>
      <c r="C45">
        <f t="shared" si="4"/>
        <v>7</v>
      </c>
      <c r="D45" s="12">
        <v>7307092216</v>
      </c>
      <c r="E45" s="11">
        <v>-8317776.6955708452</v>
      </c>
      <c r="F45" s="12">
        <f t="shared" si="1"/>
        <v>7315409992.6955709</v>
      </c>
      <c r="H45" s="13">
        <v>0.38958930969238281</v>
      </c>
    </row>
    <row r="46" spans="2:8" x14ac:dyDescent="0.25">
      <c r="B46">
        <f t="shared" si="3"/>
        <v>2027</v>
      </c>
      <c r="C46">
        <f t="shared" si="4"/>
        <v>8</v>
      </c>
      <c r="D46" s="12">
        <v>7483382817</v>
      </c>
      <c r="E46" s="11">
        <v>-8658084.758407414</v>
      </c>
      <c r="F46" s="12">
        <f t="shared" si="1"/>
        <v>7492040901.7584076</v>
      </c>
      <c r="H46" s="13">
        <v>0.35226058959960938</v>
      </c>
    </row>
    <row r="47" spans="2:8" x14ac:dyDescent="0.25">
      <c r="B47">
        <f t="shared" si="3"/>
        <v>2027</v>
      </c>
      <c r="C47">
        <f t="shared" si="4"/>
        <v>9</v>
      </c>
      <c r="D47" s="12">
        <v>7312552171</v>
      </c>
      <c r="E47" s="11">
        <v>-7702285.5644081738</v>
      </c>
      <c r="F47" s="12">
        <f t="shared" si="1"/>
        <v>7320254456.5644083</v>
      </c>
      <c r="H47" s="13">
        <v>0.62566947937011719</v>
      </c>
    </row>
    <row r="48" spans="2:8" x14ac:dyDescent="0.25">
      <c r="B48">
        <f t="shared" si="3"/>
        <v>2027</v>
      </c>
      <c r="C48">
        <f t="shared" si="4"/>
        <v>10</v>
      </c>
      <c r="D48" s="12">
        <v>6501574607</v>
      </c>
      <c r="E48" s="11">
        <v>-7501618.4565822091</v>
      </c>
      <c r="F48" s="12">
        <f t="shared" si="1"/>
        <v>6509076225.4565821</v>
      </c>
      <c r="H48" s="13">
        <v>-0.20295143127441406</v>
      </c>
    </row>
    <row r="49" spans="2:8" x14ac:dyDescent="0.25">
      <c r="B49">
        <f t="shared" si="3"/>
        <v>2027</v>
      </c>
      <c r="C49">
        <f t="shared" si="4"/>
        <v>11</v>
      </c>
      <c r="D49" s="12">
        <v>5358475410</v>
      </c>
      <c r="E49" s="11">
        <v>-5793676.7694912339</v>
      </c>
      <c r="F49" s="12">
        <f t="shared" si="1"/>
        <v>5364269086.7694912</v>
      </c>
      <c r="H49" s="13">
        <v>0.49367523193359375</v>
      </c>
    </row>
    <row r="50" spans="2:8" x14ac:dyDescent="0.25">
      <c r="B50">
        <f t="shared" si="3"/>
        <v>2027</v>
      </c>
      <c r="C50">
        <f t="shared" si="4"/>
        <v>12</v>
      </c>
      <c r="D50" s="12">
        <v>4946380471</v>
      </c>
      <c r="E50" s="11">
        <v>-6269684.25726486</v>
      </c>
      <c r="F50" s="12">
        <f t="shared" si="1"/>
        <v>4952650155.2572651</v>
      </c>
      <c r="H50" s="13">
        <v>-0.15014743804931641</v>
      </c>
    </row>
    <row r="51" spans="2:8" x14ac:dyDescent="0.25">
      <c r="B51">
        <f t="shared" si="3"/>
        <v>2028</v>
      </c>
      <c r="C51">
        <f t="shared" si="4"/>
        <v>1</v>
      </c>
      <c r="D51" s="12">
        <v>5478010548</v>
      </c>
      <c r="E51" s="11">
        <v>-5767115.3072354086</v>
      </c>
      <c r="F51" s="12">
        <f t="shared" si="1"/>
        <v>5483777663.3072357</v>
      </c>
      <c r="H51" s="13">
        <v>0.23693180084228516</v>
      </c>
    </row>
    <row r="52" spans="2:8" x14ac:dyDescent="0.25">
      <c r="B52">
        <f t="shared" si="3"/>
        <v>2028</v>
      </c>
      <c r="C52">
        <f t="shared" si="4"/>
        <v>2</v>
      </c>
      <c r="D52" s="12">
        <v>4870743742</v>
      </c>
      <c r="E52" s="11">
        <v>-5781214.1932498142</v>
      </c>
      <c r="F52" s="12">
        <f t="shared" si="1"/>
        <v>4876524956.1932497</v>
      </c>
      <c r="H52" s="13">
        <v>7.1457862854003906E-2</v>
      </c>
    </row>
    <row r="53" spans="2:8" x14ac:dyDescent="0.25">
      <c r="B53">
        <f t="shared" si="3"/>
        <v>2028</v>
      </c>
      <c r="C53">
        <f t="shared" si="4"/>
        <v>3</v>
      </c>
      <c r="D53" s="12">
        <v>4816736059</v>
      </c>
      <c r="E53" s="11">
        <v>-6414730.2782470379</v>
      </c>
      <c r="F53" s="12">
        <f t="shared" si="1"/>
        <v>4823150789.2782469</v>
      </c>
      <c r="H53" s="13">
        <v>0.36038398742675781</v>
      </c>
    </row>
    <row r="54" spans="2:8" x14ac:dyDescent="0.25">
      <c r="B54">
        <f t="shared" si="3"/>
        <v>2028</v>
      </c>
      <c r="C54">
        <f t="shared" si="4"/>
        <v>4</v>
      </c>
      <c r="D54" s="12">
        <v>5148865500</v>
      </c>
      <c r="E54" s="11">
        <v>-6597293.7764276695</v>
      </c>
      <c r="F54" s="12">
        <f t="shared" si="1"/>
        <v>5155462793.7764273</v>
      </c>
      <c r="H54" s="13">
        <v>0.49918365478515625</v>
      </c>
    </row>
    <row r="55" spans="2:8" x14ac:dyDescent="0.25">
      <c r="B55">
        <f t="shared" si="3"/>
        <v>2028</v>
      </c>
      <c r="C55">
        <f t="shared" si="4"/>
        <v>5</v>
      </c>
      <c r="D55" s="12">
        <v>5671698686</v>
      </c>
      <c r="E55" s="11">
        <v>-7642570.3417724855</v>
      </c>
      <c r="F55" s="12">
        <f t="shared" si="1"/>
        <v>5679341256.3417721</v>
      </c>
      <c r="H55" s="13">
        <v>-0.5986175537109375</v>
      </c>
    </row>
    <row r="56" spans="2:8" x14ac:dyDescent="0.25">
      <c r="B56">
        <f t="shared" si="3"/>
        <v>2028</v>
      </c>
      <c r="C56">
        <f t="shared" si="4"/>
        <v>6</v>
      </c>
      <c r="D56" s="12">
        <v>6740927066</v>
      </c>
      <c r="E56" s="11">
        <v>-7708202.9015576495</v>
      </c>
      <c r="F56" s="12">
        <f t="shared" si="1"/>
        <v>6748635268.9015579</v>
      </c>
      <c r="H56" s="13">
        <v>-3.1925201416015625E-2</v>
      </c>
    </row>
    <row r="57" spans="2:8" x14ac:dyDescent="0.25">
      <c r="B57">
        <f t="shared" si="3"/>
        <v>2028</v>
      </c>
      <c r="C57">
        <f t="shared" si="4"/>
        <v>7</v>
      </c>
      <c r="D57" s="12">
        <v>7420859507</v>
      </c>
      <c r="E57" s="11">
        <v>-8317776.6955708452</v>
      </c>
      <c r="F57" s="12">
        <f t="shared" si="1"/>
        <v>7429177283.6955709</v>
      </c>
      <c r="H57" s="13">
        <v>-0.19494533538818359</v>
      </c>
    </row>
    <row r="58" spans="2:8" x14ac:dyDescent="0.25">
      <c r="B58">
        <f t="shared" si="3"/>
        <v>2028</v>
      </c>
      <c r="C58">
        <f t="shared" si="4"/>
        <v>8</v>
      </c>
      <c r="D58" s="12">
        <v>7600113797</v>
      </c>
      <c r="E58" s="11">
        <v>-8658084.758407414</v>
      </c>
      <c r="F58" s="12">
        <f t="shared" si="1"/>
        <v>7608771881.7584076</v>
      </c>
      <c r="H58" s="13">
        <v>-0.82694244384765625</v>
      </c>
    </row>
    <row r="59" spans="2:8" x14ac:dyDescent="0.25">
      <c r="B59">
        <f t="shared" si="3"/>
        <v>2028</v>
      </c>
      <c r="C59">
        <f t="shared" si="4"/>
        <v>9</v>
      </c>
      <c r="D59" s="12">
        <v>7426615913</v>
      </c>
      <c r="E59" s="11">
        <v>-7702285.5644081738</v>
      </c>
      <c r="F59" s="12">
        <f t="shared" si="1"/>
        <v>7434318198.5644083</v>
      </c>
      <c r="H59" s="13">
        <v>-0.61082267761230469</v>
      </c>
    </row>
    <row r="60" spans="2:8" x14ac:dyDescent="0.25">
      <c r="B60">
        <f t="shared" si="3"/>
        <v>2028</v>
      </c>
      <c r="C60">
        <f t="shared" si="4"/>
        <v>10</v>
      </c>
      <c r="D60" s="12">
        <v>6609061798</v>
      </c>
      <c r="E60" s="11">
        <v>-7501618.4565822091</v>
      </c>
      <c r="F60" s="12">
        <f t="shared" si="1"/>
        <v>6616563416.4565821</v>
      </c>
      <c r="H60" s="13">
        <v>0.47248458862304688</v>
      </c>
    </row>
    <row r="61" spans="2:8" x14ac:dyDescent="0.25">
      <c r="B61">
        <f t="shared" si="3"/>
        <v>2028</v>
      </c>
      <c r="C61">
        <f t="shared" si="4"/>
        <v>11</v>
      </c>
      <c r="D61" s="12">
        <v>5458869205</v>
      </c>
      <c r="E61" s="11">
        <v>-5793676.7694912339</v>
      </c>
      <c r="F61" s="12">
        <f t="shared" si="1"/>
        <v>5464662881.7694912</v>
      </c>
      <c r="H61" s="13">
        <v>-0.19635963439941406</v>
      </c>
    </row>
    <row r="62" spans="2:8" x14ac:dyDescent="0.25">
      <c r="B62">
        <f t="shared" si="3"/>
        <v>2028</v>
      </c>
      <c r="C62">
        <f t="shared" si="4"/>
        <v>12</v>
      </c>
      <c r="D62" s="12">
        <v>5050674551</v>
      </c>
      <c r="E62" s="11">
        <v>-6269684.25726486</v>
      </c>
      <c r="F62" s="12">
        <f t="shared" si="1"/>
        <v>5056944235.2572651</v>
      </c>
      <c r="H62" s="13">
        <v>0.21786117553710938</v>
      </c>
    </row>
    <row r="63" spans="2:8" x14ac:dyDescent="0.25">
      <c r="B63">
        <f t="shared" si="3"/>
        <v>2029</v>
      </c>
      <c r="C63">
        <f t="shared" si="4"/>
        <v>1</v>
      </c>
      <c r="D63" s="12">
        <v>5604470056</v>
      </c>
      <c r="E63" s="11">
        <v>-5767115.3072354086</v>
      </c>
      <c r="F63" s="12">
        <f t="shared" si="1"/>
        <v>5610237171.3072357</v>
      </c>
      <c r="H63" s="13">
        <v>-0.43912410736083984</v>
      </c>
    </row>
    <row r="64" spans="2:8" x14ac:dyDescent="0.25">
      <c r="B64">
        <f t="shared" si="3"/>
        <v>2029</v>
      </c>
      <c r="C64">
        <f t="shared" si="4"/>
        <v>2</v>
      </c>
      <c r="D64" s="12">
        <v>4981191850</v>
      </c>
      <c r="E64" s="11">
        <v>-5781214.1932498142</v>
      </c>
      <c r="F64" s="12">
        <f t="shared" si="1"/>
        <v>4986973064.1932497</v>
      </c>
      <c r="H64" s="13">
        <v>1.5353202819824219E-2</v>
      </c>
    </row>
    <row r="65" spans="2:8" x14ac:dyDescent="0.25">
      <c r="B65">
        <f t="shared" si="3"/>
        <v>2029</v>
      </c>
      <c r="C65">
        <f t="shared" si="4"/>
        <v>3</v>
      </c>
      <c r="D65" s="12">
        <v>4920518454</v>
      </c>
      <c r="E65" s="11">
        <v>-6414730.2782470379</v>
      </c>
      <c r="F65" s="12">
        <f t="shared" si="1"/>
        <v>4926933184.2782469</v>
      </c>
      <c r="H65" s="13">
        <v>-6.2264442443847656E-2</v>
      </c>
    </row>
    <row r="66" spans="2:8" x14ac:dyDescent="0.25">
      <c r="B66">
        <f t="shared" si="3"/>
        <v>2029</v>
      </c>
      <c r="C66">
        <f t="shared" si="4"/>
        <v>4</v>
      </c>
      <c r="D66" s="12">
        <v>5252843582</v>
      </c>
      <c r="E66" s="11">
        <v>-6597293.7764276695</v>
      </c>
      <c r="F66" s="12">
        <f t="shared" si="1"/>
        <v>5259440875.7764273</v>
      </c>
      <c r="H66" s="13">
        <v>-0.29014873504638672</v>
      </c>
    </row>
    <row r="67" spans="2:8" x14ac:dyDescent="0.25">
      <c r="B67">
        <f t="shared" si="3"/>
        <v>2029</v>
      </c>
      <c r="C67">
        <f t="shared" si="4"/>
        <v>5</v>
      </c>
      <c r="D67" s="12">
        <v>5780605204</v>
      </c>
      <c r="E67" s="11">
        <v>-7642570.3417724855</v>
      </c>
      <c r="F67" s="12">
        <f t="shared" si="1"/>
        <v>5788247774.3417721</v>
      </c>
      <c r="H67" s="13">
        <v>-0.12083244323730469</v>
      </c>
    </row>
    <row r="68" spans="2:8" x14ac:dyDescent="0.25">
      <c r="B68">
        <f t="shared" si="3"/>
        <v>2029</v>
      </c>
      <c r="C68">
        <f t="shared" si="4"/>
        <v>6</v>
      </c>
      <c r="D68" s="12">
        <v>6863002268</v>
      </c>
      <c r="E68" s="11">
        <v>-7708202.9015576495</v>
      </c>
      <c r="F68" s="12">
        <f t="shared" ref="F68:F131" si="6">D68-E68</f>
        <v>6870710470.9015579</v>
      </c>
      <c r="H68" s="13">
        <v>0.47498130798339844</v>
      </c>
    </row>
    <row r="69" spans="2:8" x14ac:dyDescent="0.25">
      <c r="B69">
        <f t="shared" ref="B69:B132" si="7">IF(C68=12,B68+1,B68)</f>
        <v>2029</v>
      </c>
      <c r="C69">
        <f t="shared" ref="C69:C132" si="8">IF(C68=12,1,C68+1)</f>
        <v>7</v>
      </c>
      <c r="D69" s="12">
        <v>7547823240</v>
      </c>
      <c r="E69" s="11">
        <v>-8317776.6955708452</v>
      </c>
      <c r="F69" s="12">
        <f t="shared" si="6"/>
        <v>7556141016.6955709</v>
      </c>
      <c r="H69" s="13">
        <v>-0.44673252105712891</v>
      </c>
    </row>
    <row r="70" spans="2:8" x14ac:dyDescent="0.25">
      <c r="B70">
        <f t="shared" si="7"/>
        <v>2029</v>
      </c>
      <c r="C70">
        <f t="shared" si="8"/>
        <v>8</v>
      </c>
      <c r="D70" s="12">
        <v>7730463980</v>
      </c>
      <c r="E70" s="11">
        <v>-8658084.758407414</v>
      </c>
      <c r="F70" s="12">
        <f t="shared" si="6"/>
        <v>7739122064.7584076</v>
      </c>
      <c r="H70" s="13">
        <v>-0.70175552368164063</v>
      </c>
    </row>
    <row r="71" spans="2:8" x14ac:dyDescent="0.25">
      <c r="B71">
        <f t="shared" si="7"/>
        <v>2029</v>
      </c>
      <c r="C71">
        <f t="shared" si="8"/>
        <v>9</v>
      </c>
      <c r="D71" s="12">
        <v>7553618422</v>
      </c>
      <c r="E71" s="11">
        <v>-7702285.5644081738</v>
      </c>
      <c r="F71" s="12">
        <f t="shared" si="6"/>
        <v>7561320707.5644083</v>
      </c>
      <c r="H71" s="13">
        <v>0.59991836547851563</v>
      </c>
    </row>
    <row r="72" spans="2:8" x14ac:dyDescent="0.25">
      <c r="B72">
        <f t="shared" si="7"/>
        <v>2029</v>
      </c>
      <c r="C72">
        <f t="shared" si="8"/>
        <v>10</v>
      </c>
      <c r="D72" s="12">
        <v>6729037913</v>
      </c>
      <c r="E72" s="11">
        <v>-7501618.4565822091</v>
      </c>
      <c r="F72" s="12">
        <f t="shared" si="6"/>
        <v>6736539531.4565821</v>
      </c>
      <c r="H72" s="13">
        <v>0.82610797882080078</v>
      </c>
    </row>
    <row r="73" spans="2:8" x14ac:dyDescent="0.25">
      <c r="B73">
        <f t="shared" si="7"/>
        <v>2029</v>
      </c>
      <c r="C73">
        <f t="shared" si="8"/>
        <v>11</v>
      </c>
      <c r="D73" s="12">
        <v>5570250363</v>
      </c>
      <c r="E73" s="11">
        <v>-5793676.7694912339</v>
      </c>
      <c r="F73" s="12">
        <f t="shared" si="6"/>
        <v>5576044039.7694912</v>
      </c>
      <c r="H73" s="13">
        <v>-0.13112354278564453</v>
      </c>
    </row>
    <row r="74" spans="2:8" x14ac:dyDescent="0.25">
      <c r="B74">
        <f t="shared" si="7"/>
        <v>2029</v>
      </c>
      <c r="C74">
        <f t="shared" si="8"/>
        <v>12</v>
      </c>
      <c r="D74" s="12">
        <v>5165394715</v>
      </c>
      <c r="E74" s="11">
        <v>-6269684.25726486</v>
      </c>
      <c r="F74" s="12">
        <f t="shared" si="6"/>
        <v>5171664399.2572651</v>
      </c>
      <c r="H74" s="13">
        <v>0.20314979553222656</v>
      </c>
    </row>
    <row r="75" spans="2:8" x14ac:dyDescent="0.25">
      <c r="B75">
        <f t="shared" si="7"/>
        <v>2030</v>
      </c>
      <c r="C75">
        <f t="shared" si="8"/>
        <v>1</v>
      </c>
      <c r="D75" s="12">
        <v>5738645352</v>
      </c>
      <c r="E75" s="11">
        <v>-5767115.3072354086</v>
      </c>
      <c r="F75" s="12">
        <f t="shared" si="6"/>
        <v>5744412467.3072357</v>
      </c>
      <c r="H75" s="13">
        <v>0.41674232482910156</v>
      </c>
    </row>
    <row r="76" spans="2:8" x14ac:dyDescent="0.25">
      <c r="B76">
        <f t="shared" si="7"/>
        <v>2030</v>
      </c>
      <c r="C76">
        <f t="shared" si="8"/>
        <v>2</v>
      </c>
      <c r="D76" s="12">
        <v>5096703868</v>
      </c>
      <c r="E76" s="11">
        <v>-5781214.1932498142</v>
      </c>
      <c r="F76" s="12">
        <f t="shared" si="6"/>
        <v>5102485082.1932497</v>
      </c>
      <c r="H76" s="13">
        <v>-9.6483230590820313E-3</v>
      </c>
    </row>
    <row r="77" spans="2:8" x14ac:dyDescent="0.25">
      <c r="B77">
        <f t="shared" si="7"/>
        <v>2030</v>
      </c>
      <c r="C77">
        <f t="shared" si="8"/>
        <v>3</v>
      </c>
      <c r="D77" s="12">
        <v>5029462566</v>
      </c>
      <c r="E77" s="11">
        <v>-6414730.2782470379</v>
      </c>
      <c r="F77" s="12">
        <f t="shared" si="6"/>
        <v>5035877296.2782469</v>
      </c>
      <c r="H77" s="13">
        <v>8.9732170104980469E-2</v>
      </c>
    </row>
    <row r="78" spans="2:8" x14ac:dyDescent="0.25">
      <c r="B78">
        <f t="shared" si="7"/>
        <v>2030</v>
      </c>
      <c r="C78">
        <f t="shared" si="8"/>
        <v>4</v>
      </c>
      <c r="D78" s="12">
        <v>5360802567</v>
      </c>
      <c r="E78" s="11">
        <v>-6597293.7764276695</v>
      </c>
      <c r="F78" s="12">
        <f t="shared" si="6"/>
        <v>5367399860.7764273</v>
      </c>
      <c r="H78" s="13">
        <v>0.28266334533691406</v>
      </c>
    </row>
    <row r="79" spans="2:8" x14ac:dyDescent="0.25">
      <c r="B79">
        <f t="shared" si="7"/>
        <v>2030</v>
      </c>
      <c r="C79">
        <f t="shared" si="8"/>
        <v>5</v>
      </c>
      <c r="D79" s="12">
        <v>5893413179</v>
      </c>
      <c r="E79" s="11">
        <v>-7642570.3417724855</v>
      </c>
      <c r="F79" s="12">
        <f t="shared" si="6"/>
        <v>5901055749.3417721</v>
      </c>
      <c r="H79" s="13">
        <v>0.62824821472167969</v>
      </c>
    </row>
    <row r="80" spans="2:8" x14ac:dyDescent="0.25">
      <c r="B80">
        <f t="shared" si="7"/>
        <v>2030</v>
      </c>
      <c r="C80">
        <f t="shared" si="8"/>
        <v>6</v>
      </c>
      <c r="D80" s="12">
        <v>6988639204</v>
      </c>
      <c r="E80" s="11">
        <v>-7708202.9015576495</v>
      </c>
      <c r="F80" s="12">
        <f t="shared" si="6"/>
        <v>6996347406.9015579</v>
      </c>
      <c r="H80" s="13">
        <v>5.4949760437011719E-2</v>
      </c>
    </row>
    <row r="81" spans="2:8" x14ac:dyDescent="0.25">
      <c r="B81">
        <f t="shared" si="7"/>
        <v>2030</v>
      </c>
      <c r="C81">
        <f t="shared" si="8"/>
        <v>7</v>
      </c>
      <c r="D81" s="12">
        <v>7677864641</v>
      </c>
      <c r="E81" s="11">
        <v>-8317776.6955708452</v>
      </c>
      <c r="F81" s="12">
        <f t="shared" si="6"/>
        <v>7686182417.6955709</v>
      </c>
      <c r="H81" s="13">
        <v>2.1430015563964844E-2</v>
      </c>
    </row>
    <row r="82" spans="2:8" x14ac:dyDescent="0.25">
      <c r="B82">
        <f t="shared" si="7"/>
        <v>2030</v>
      </c>
      <c r="C82">
        <f t="shared" si="8"/>
        <v>8</v>
      </c>
      <c r="D82" s="12">
        <v>7863530750</v>
      </c>
      <c r="E82" s="11">
        <v>-8658084.758407414</v>
      </c>
      <c r="F82" s="12">
        <f t="shared" si="6"/>
        <v>7872188834.7584076</v>
      </c>
      <c r="H82" s="13">
        <v>-0.15520191192626953</v>
      </c>
    </row>
    <row r="83" spans="2:8" x14ac:dyDescent="0.25">
      <c r="B83">
        <f t="shared" si="7"/>
        <v>2030</v>
      </c>
      <c r="C83">
        <f t="shared" si="8"/>
        <v>9</v>
      </c>
      <c r="D83" s="12">
        <v>7682207666</v>
      </c>
      <c r="E83" s="11">
        <v>-7702285.5644081738</v>
      </c>
      <c r="F83" s="12">
        <f t="shared" si="6"/>
        <v>7689909951.5644083</v>
      </c>
      <c r="H83" s="13">
        <v>0.12964534759521484</v>
      </c>
    </row>
    <row r="84" spans="2:8" x14ac:dyDescent="0.25">
      <c r="B84">
        <f t="shared" si="7"/>
        <v>2030</v>
      </c>
      <c r="C84">
        <f t="shared" si="8"/>
        <v>10</v>
      </c>
      <c r="D84" s="12">
        <v>6850169613</v>
      </c>
      <c r="E84" s="11">
        <v>-7501618.4565822091</v>
      </c>
      <c r="F84" s="12">
        <f t="shared" si="6"/>
        <v>6857671231.4565821</v>
      </c>
      <c r="H84" s="13">
        <v>-0.14109420776367188</v>
      </c>
    </row>
    <row r="85" spans="2:8" x14ac:dyDescent="0.25">
      <c r="B85">
        <f t="shared" si="7"/>
        <v>2030</v>
      </c>
      <c r="C85">
        <f t="shared" si="8"/>
        <v>11</v>
      </c>
      <c r="D85" s="12">
        <v>5681779598</v>
      </c>
      <c r="E85" s="11">
        <v>-5793676.7694912339</v>
      </c>
      <c r="F85" s="12">
        <f t="shared" si="6"/>
        <v>5687573274.7694912</v>
      </c>
      <c r="H85" s="13">
        <v>-0.11172580718994141</v>
      </c>
    </row>
    <row r="86" spans="2:8" x14ac:dyDescent="0.25">
      <c r="B86">
        <f t="shared" si="7"/>
        <v>2030</v>
      </c>
      <c r="C86">
        <f t="shared" si="8"/>
        <v>12</v>
      </c>
      <c r="D86" s="12">
        <v>5279349826</v>
      </c>
      <c r="E86" s="11">
        <v>-6269684.25726486</v>
      </c>
      <c r="F86" s="12">
        <f t="shared" si="6"/>
        <v>5285619510.2572651</v>
      </c>
      <c r="H86" s="13">
        <v>-0.20549678802490234</v>
      </c>
    </row>
    <row r="87" spans="2:8" x14ac:dyDescent="0.25">
      <c r="B87">
        <f t="shared" si="7"/>
        <v>2031</v>
      </c>
      <c r="C87">
        <f t="shared" si="8"/>
        <v>1</v>
      </c>
      <c r="D87" s="12">
        <v>5872108622</v>
      </c>
      <c r="E87" s="11">
        <v>-5767115.3072354086</v>
      </c>
      <c r="F87" s="12">
        <f t="shared" si="6"/>
        <v>5877875737.3072357</v>
      </c>
      <c r="H87" s="13">
        <v>-8.0013275146484375E-4</v>
      </c>
    </row>
    <row r="88" spans="2:8" x14ac:dyDescent="0.25">
      <c r="B88">
        <f t="shared" si="7"/>
        <v>2031</v>
      </c>
      <c r="C88">
        <f t="shared" si="8"/>
        <v>2</v>
      </c>
      <c r="D88" s="12">
        <v>5213810095</v>
      </c>
      <c r="E88" s="11">
        <v>-5781214.1932498142</v>
      </c>
      <c r="F88" s="12">
        <f t="shared" si="6"/>
        <v>5219591309.1932497</v>
      </c>
      <c r="H88" s="13">
        <v>0.83173274993896484</v>
      </c>
    </row>
    <row r="89" spans="2:8" x14ac:dyDescent="0.25">
      <c r="B89">
        <f t="shared" si="7"/>
        <v>2031</v>
      </c>
      <c r="C89">
        <f t="shared" si="8"/>
        <v>3</v>
      </c>
      <c r="D89" s="12">
        <v>5142944854</v>
      </c>
      <c r="E89" s="11">
        <v>-6414730.2782470379</v>
      </c>
      <c r="F89" s="12">
        <f t="shared" si="6"/>
        <v>5149359584.2782469</v>
      </c>
      <c r="H89" s="13">
        <v>3.372955322265625E-2</v>
      </c>
    </row>
    <row r="90" spans="2:8" x14ac:dyDescent="0.25">
      <c r="B90">
        <f t="shared" si="7"/>
        <v>2031</v>
      </c>
      <c r="C90">
        <f t="shared" si="8"/>
        <v>4</v>
      </c>
      <c r="D90" s="12">
        <v>5475385433</v>
      </c>
      <c r="E90" s="11">
        <v>-6597293.7764276695</v>
      </c>
      <c r="F90" s="12">
        <f t="shared" si="6"/>
        <v>5481982726.7764273</v>
      </c>
      <c r="H90" s="13">
        <v>0.13074779510498047</v>
      </c>
    </row>
    <row r="91" spans="2:8" x14ac:dyDescent="0.25">
      <c r="B91">
        <f t="shared" si="7"/>
        <v>2031</v>
      </c>
      <c r="C91">
        <f t="shared" si="8"/>
        <v>5</v>
      </c>
      <c r="D91" s="12">
        <v>6016223256</v>
      </c>
      <c r="E91" s="11">
        <v>-7642570.3417724855</v>
      </c>
      <c r="F91" s="12">
        <f t="shared" si="6"/>
        <v>6023865826.3417721</v>
      </c>
      <c r="H91" s="13">
        <v>-0.38086318969726563</v>
      </c>
    </row>
    <row r="92" spans="2:8" x14ac:dyDescent="0.25">
      <c r="B92">
        <f t="shared" si="7"/>
        <v>2031</v>
      </c>
      <c r="C92">
        <f t="shared" si="8"/>
        <v>6</v>
      </c>
      <c r="D92" s="12">
        <v>7127085929</v>
      </c>
      <c r="E92" s="11">
        <v>-7708202.9015576495</v>
      </c>
      <c r="F92" s="12">
        <f t="shared" si="6"/>
        <v>7134794131.9015579</v>
      </c>
      <c r="H92" s="13">
        <v>0.30953407287597656</v>
      </c>
    </row>
    <row r="93" spans="2:8" x14ac:dyDescent="0.25">
      <c r="B93">
        <f t="shared" si="7"/>
        <v>2031</v>
      </c>
      <c r="C93">
        <f t="shared" si="8"/>
        <v>7</v>
      </c>
      <c r="D93" s="12">
        <v>7824292209</v>
      </c>
      <c r="E93" s="11">
        <v>-8317776.6955708452</v>
      </c>
      <c r="F93" s="12">
        <f t="shared" si="6"/>
        <v>7832609985.6955709</v>
      </c>
      <c r="H93" s="13">
        <v>-0.36485958099365234</v>
      </c>
    </row>
    <row r="94" spans="2:8" x14ac:dyDescent="0.25">
      <c r="B94">
        <f t="shared" si="7"/>
        <v>2031</v>
      </c>
      <c r="C94">
        <f t="shared" si="8"/>
        <v>8</v>
      </c>
      <c r="D94" s="12">
        <v>8016053801</v>
      </c>
      <c r="E94" s="11">
        <v>-8658084.758407414</v>
      </c>
      <c r="F94" s="12">
        <f t="shared" si="6"/>
        <v>8024711885.7584076</v>
      </c>
      <c r="H94" s="13">
        <v>0.15100288391113281</v>
      </c>
    </row>
    <row r="95" spans="2:8" x14ac:dyDescent="0.25">
      <c r="B95">
        <f t="shared" si="7"/>
        <v>2031</v>
      </c>
      <c r="C95">
        <f t="shared" si="8"/>
        <v>9</v>
      </c>
      <c r="D95" s="12">
        <v>7832775874</v>
      </c>
      <c r="E95" s="11">
        <v>-7702285.5644081738</v>
      </c>
      <c r="F95" s="12">
        <f t="shared" si="6"/>
        <v>7840478159.5644083</v>
      </c>
      <c r="H95" s="13">
        <v>-0.45609378814697266</v>
      </c>
    </row>
    <row r="96" spans="2:8" x14ac:dyDescent="0.25">
      <c r="B96">
        <f t="shared" si="7"/>
        <v>2031</v>
      </c>
      <c r="C96">
        <f t="shared" si="8"/>
        <v>10</v>
      </c>
      <c r="D96" s="12">
        <v>6996535725</v>
      </c>
      <c r="E96" s="11">
        <v>-7501618.4565822091</v>
      </c>
      <c r="F96" s="12">
        <f t="shared" si="6"/>
        <v>7004037343.4565821</v>
      </c>
      <c r="H96" s="13">
        <v>-3.7427902221679688E-2</v>
      </c>
    </row>
    <row r="97" spans="2:8" x14ac:dyDescent="0.25">
      <c r="B97">
        <f t="shared" si="7"/>
        <v>2031</v>
      </c>
      <c r="C97">
        <f t="shared" si="8"/>
        <v>11</v>
      </c>
      <c r="D97" s="12">
        <v>5820774473</v>
      </c>
      <c r="E97" s="11">
        <v>-5793676.7694912339</v>
      </c>
      <c r="F97" s="12">
        <f t="shared" si="6"/>
        <v>5826568149.7694912</v>
      </c>
      <c r="H97" s="13">
        <v>-0.81668281555175781</v>
      </c>
    </row>
    <row r="98" spans="2:8" x14ac:dyDescent="0.25">
      <c r="B98">
        <f t="shared" si="7"/>
        <v>2031</v>
      </c>
      <c r="C98">
        <f t="shared" si="8"/>
        <v>12</v>
      </c>
      <c r="D98" s="12">
        <v>5424722027</v>
      </c>
      <c r="E98" s="11">
        <v>-6269684.25726486</v>
      </c>
      <c r="F98" s="12">
        <f t="shared" si="6"/>
        <v>5430991711.2572651</v>
      </c>
      <c r="H98" s="13">
        <v>-0.17984199523925781</v>
      </c>
    </row>
    <row r="99" spans="2:8" x14ac:dyDescent="0.25">
      <c r="B99">
        <f t="shared" si="7"/>
        <v>2032</v>
      </c>
      <c r="C99">
        <f t="shared" si="8"/>
        <v>1</v>
      </c>
      <c r="D99" s="12">
        <v>6036607318</v>
      </c>
      <c r="E99" s="11">
        <v>-5767115.3072354086</v>
      </c>
      <c r="F99" s="12">
        <f t="shared" si="6"/>
        <v>6042374433.3072357</v>
      </c>
      <c r="H99" s="13">
        <v>0.74118232727050781</v>
      </c>
    </row>
    <row r="100" spans="2:8" x14ac:dyDescent="0.25">
      <c r="B100">
        <f t="shared" si="7"/>
        <v>2032</v>
      </c>
      <c r="C100">
        <f t="shared" si="8"/>
        <v>2</v>
      </c>
      <c r="D100" s="12">
        <v>5380147346</v>
      </c>
      <c r="E100" s="11">
        <v>-5781214.1932498142</v>
      </c>
      <c r="F100" s="12">
        <f t="shared" si="6"/>
        <v>5385928560.1932497</v>
      </c>
      <c r="H100" s="13">
        <v>-0.18140983581542969</v>
      </c>
    </row>
    <row r="101" spans="2:8" x14ac:dyDescent="0.25">
      <c r="B101">
        <f t="shared" si="7"/>
        <v>2032</v>
      </c>
      <c r="C101">
        <f t="shared" si="8"/>
        <v>3</v>
      </c>
      <c r="D101" s="12">
        <v>5283354912</v>
      </c>
      <c r="E101" s="11">
        <v>-6414730.2782470379</v>
      </c>
      <c r="F101" s="12">
        <f t="shared" si="6"/>
        <v>5289769642.2782469</v>
      </c>
      <c r="H101" s="13">
        <v>-1.9140243530273438E-3</v>
      </c>
    </row>
    <row r="102" spans="2:8" x14ac:dyDescent="0.25">
      <c r="B102">
        <f t="shared" si="7"/>
        <v>2032</v>
      </c>
      <c r="C102">
        <f t="shared" si="8"/>
        <v>4</v>
      </c>
      <c r="D102" s="12">
        <v>5615825586</v>
      </c>
      <c r="E102" s="11">
        <v>-6597293.7764276695</v>
      </c>
      <c r="F102" s="12">
        <f t="shared" si="6"/>
        <v>5622422879.7764273</v>
      </c>
      <c r="H102" s="13">
        <v>0.52556610107421875</v>
      </c>
    </row>
    <row r="103" spans="2:8" x14ac:dyDescent="0.25">
      <c r="B103">
        <f t="shared" si="7"/>
        <v>2032</v>
      </c>
      <c r="C103">
        <f t="shared" si="8"/>
        <v>5</v>
      </c>
      <c r="D103" s="12">
        <v>6163838648</v>
      </c>
      <c r="E103" s="11">
        <v>-7642570.3417724855</v>
      </c>
      <c r="F103" s="12">
        <f t="shared" si="6"/>
        <v>6171481218.3417721</v>
      </c>
      <c r="H103" s="13">
        <v>-0.16537094116210938</v>
      </c>
    </row>
    <row r="104" spans="2:8" x14ac:dyDescent="0.25">
      <c r="B104">
        <f t="shared" si="7"/>
        <v>2032</v>
      </c>
      <c r="C104">
        <f t="shared" si="8"/>
        <v>6</v>
      </c>
      <c r="D104" s="12">
        <v>7288300371</v>
      </c>
      <c r="E104" s="11">
        <v>-7708202.9015576495</v>
      </c>
      <c r="F104" s="12">
        <f t="shared" si="6"/>
        <v>7296008573.9015579</v>
      </c>
      <c r="H104" s="13">
        <v>0.17176628112792969</v>
      </c>
    </row>
    <row r="105" spans="2:8" x14ac:dyDescent="0.25">
      <c r="B105">
        <f t="shared" si="7"/>
        <v>2032</v>
      </c>
      <c r="C105">
        <f t="shared" si="8"/>
        <v>7</v>
      </c>
      <c r="D105" s="12">
        <v>7992656633</v>
      </c>
      <c r="E105" s="11">
        <v>-8317776.6955708452</v>
      </c>
      <c r="F105" s="12">
        <f t="shared" si="6"/>
        <v>8000974409.6955709</v>
      </c>
      <c r="H105" s="13">
        <v>0.32644462585449219</v>
      </c>
    </row>
    <row r="106" spans="2:8" x14ac:dyDescent="0.25">
      <c r="B106">
        <f t="shared" si="7"/>
        <v>2032</v>
      </c>
      <c r="C106">
        <f t="shared" si="8"/>
        <v>8</v>
      </c>
      <c r="D106" s="12">
        <v>8188939762</v>
      </c>
      <c r="E106" s="11">
        <v>-8658084.758407414</v>
      </c>
      <c r="F106" s="12">
        <f t="shared" si="6"/>
        <v>8197597846.7584076</v>
      </c>
      <c r="H106" s="13">
        <v>8.4647178649902344E-2</v>
      </c>
    </row>
    <row r="107" spans="2:8" x14ac:dyDescent="0.25">
      <c r="B107">
        <f t="shared" si="7"/>
        <v>2032</v>
      </c>
      <c r="C107">
        <f t="shared" si="8"/>
        <v>9</v>
      </c>
      <c r="D107" s="12">
        <v>8001974297</v>
      </c>
      <c r="E107" s="11">
        <v>-7702285.5644081738</v>
      </c>
      <c r="F107" s="12">
        <f t="shared" si="6"/>
        <v>8009676582.5644083</v>
      </c>
      <c r="H107" s="13">
        <v>-0.13617801666259766</v>
      </c>
    </row>
    <row r="108" spans="2:8" x14ac:dyDescent="0.25">
      <c r="B108">
        <f t="shared" si="7"/>
        <v>2032</v>
      </c>
      <c r="C108">
        <f t="shared" si="8"/>
        <v>10</v>
      </c>
      <c r="D108" s="12">
        <v>7160464652</v>
      </c>
      <c r="E108" s="11">
        <v>-7501618.4565822091</v>
      </c>
      <c r="F108" s="12">
        <f t="shared" si="6"/>
        <v>7167966270.4565821</v>
      </c>
      <c r="H108" s="13">
        <v>-8.2584381103515625E-2</v>
      </c>
    </row>
    <row r="109" spans="2:8" x14ac:dyDescent="0.25">
      <c r="B109">
        <f t="shared" si="7"/>
        <v>2032</v>
      </c>
      <c r="C109">
        <f t="shared" si="8"/>
        <v>11</v>
      </c>
      <c r="D109" s="12">
        <v>5975039541</v>
      </c>
      <c r="E109" s="11">
        <v>-5793676.7694912339</v>
      </c>
      <c r="F109" s="12">
        <f t="shared" si="6"/>
        <v>5980833217.7694912</v>
      </c>
      <c r="H109" s="13">
        <v>0.42657184600830078</v>
      </c>
    </row>
    <row r="110" spans="2:8" x14ac:dyDescent="0.25">
      <c r="B110">
        <f t="shared" si="7"/>
        <v>2032</v>
      </c>
      <c r="C110">
        <f t="shared" si="8"/>
        <v>12</v>
      </c>
      <c r="D110" s="12">
        <v>5583873942</v>
      </c>
      <c r="E110" s="11">
        <v>-6269684.25726486</v>
      </c>
      <c r="F110" s="12">
        <f t="shared" si="6"/>
        <v>5590143626.2572651</v>
      </c>
      <c r="H110" s="13">
        <v>-0.49798107147216797</v>
      </c>
    </row>
    <row r="111" spans="2:8" x14ac:dyDescent="0.25">
      <c r="B111">
        <f t="shared" si="7"/>
        <v>2033</v>
      </c>
      <c r="C111">
        <f t="shared" si="8"/>
        <v>1</v>
      </c>
      <c r="D111" s="12">
        <v>6215392410</v>
      </c>
      <c r="E111" s="11">
        <v>-5767115.3072354086</v>
      </c>
      <c r="F111" s="12">
        <f t="shared" si="6"/>
        <v>6221159525.3072357</v>
      </c>
      <c r="H111" s="13">
        <v>-0.37747287750244141</v>
      </c>
    </row>
    <row r="112" spans="2:8" x14ac:dyDescent="0.25">
      <c r="B112">
        <f t="shared" si="7"/>
        <v>2033</v>
      </c>
      <c r="C112">
        <f t="shared" si="8"/>
        <v>2</v>
      </c>
      <c r="D112" s="12">
        <v>5519198328</v>
      </c>
      <c r="E112" s="11">
        <v>-5781214.1932498142</v>
      </c>
      <c r="F112" s="12">
        <f t="shared" si="6"/>
        <v>5524979542.1932497</v>
      </c>
      <c r="H112" s="13">
        <v>0.72931480407714844</v>
      </c>
    </row>
    <row r="113" spans="2:8" x14ac:dyDescent="0.25">
      <c r="B113">
        <f t="shared" si="7"/>
        <v>2033</v>
      </c>
      <c r="C113">
        <f t="shared" si="8"/>
        <v>3</v>
      </c>
      <c r="D113" s="12">
        <v>5446890850</v>
      </c>
      <c r="E113" s="11">
        <v>-6414730.2782470379</v>
      </c>
      <c r="F113" s="12">
        <f t="shared" si="6"/>
        <v>5453305580.2782469</v>
      </c>
      <c r="H113" s="13">
        <v>-0.38884639739990234</v>
      </c>
    </row>
    <row r="114" spans="2:8" x14ac:dyDescent="0.25">
      <c r="B114">
        <f t="shared" si="7"/>
        <v>2033</v>
      </c>
      <c r="C114">
        <f t="shared" si="8"/>
        <v>4</v>
      </c>
      <c r="D114" s="12">
        <v>5779847492</v>
      </c>
      <c r="E114" s="11">
        <v>-6597293.7764276695</v>
      </c>
      <c r="F114" s="12">
        <f t="shared" si="6"/>
        <v>5786444785.7764273</v>
      </c>
      <c r="H114" s="13">
        <v>-0.95895004272460938</v>
      </c>
    </row>
    <row r="115" spans="2:8" x14ac:dyDescent="0.25">
      <c r="B115">
        <f t="shared" si="7"/>
        <v>2033</v>
      </c>
      <c r="C115">
        <f t="shared" si="8"/>
        <v>5</v>
      </c>
      <c r="D115" s="12">
        <v>6336781192</v>
      </c>
      <c r="E115" s="11">
        <v>-7642570.3417724855</v>
      </c>
      <c r="F115" s="12">
        <f t="shared" si="6"/>
        <v>6344423762.3417721</v>
      </c>
      <c r="H115" s="13">
        <v>0.77214813232421875</v>
      </c>
    </row>
    <row r="116" spans="2:8" x14ac:dyDescent="0.25">
      <c r="B116">
        <f t="shared" si="7"/>
        <v>2033</v>
      </c>
      <c r="C116">
        <f t="shared" si="8"/>
        <v>6</v>
      </c>
      <c r="D116" s="12">
        <v>7474599756</v>
      </c>
      <c r="E116" s="11">
        <v>-7708202.9015576495</v>
      </c>
      <c r="F116" s="12">
        <f t="shared" si="6"/>
        <v>7482307958.9015579</v>
      </c>
      <c r="H116" s="13">
        <v>0.21897506713867188</v>
      </c>
    </row>
    <row r="117" spans="2:8" x14ac:dyDescent="0.25">
      <c r="B117">
        <f t="shared" si="7"/>
        <v>2033</v>
      </c>
      <c r="C117">
        <f t="shared" si="8"/>
        <v>7</v>
      </c>
      <c r="D117" s="12">
        <v>8188197680</v>
      </c>
      <c r="E117" s="11">
        <v>-8317776.6955708452</v>
      </c>
      <c r="F117" s="12">
        <f t="shared" si="6"/>
        <v>8196515456.6955709</v>
      </c>
      <c r="H117" s="13">
        <v>0.16825008392333984</v>
      </c>
    </row>
    <row r="118" spans="2:8" x14ac:dyDescent="0.25">
      <c r="B118">
        <f t="shared" si="7"/>
        <v>2033</v>
      </c>
      <c r="C118">
        <f t="shared" si="8"/>
        <v>8</v>
      </c>
      <c r="D118" s="12">
        <v>8389529593</v>
      </c>
      <c r="E118" s="11">
        <v>-8658084.758407414</v>
      </c>
      <c r="F118" s="12">
        <f t="shared" si="6"/>
        <v>8398187677.7584076</v>
      </c>
      <c r="H118" s="13">
        <v>0.67919158935546875</v>
      </c>
    </row>
    <row r="119" spans="2:8" x14ac:dyDescent="0.25">
      <c r="B119">
        <f t="shared" si="7"/>
        <v>2033</v>
      </c>
      <c r="C119">
        <f t="shared" si="8"/>
        <v>9</v>
      </c>
      <c r="D119" s="12">
        <v>8199008884</v>
      </c>
      <c r="E119" s="11">
        <v>-7702285.5644081738</v>
      </c>
      <c r="F119" s="12">
        <f t="shared" si="6"/>
        <v>8206711169.5644083</v>
      </c>
      <c r="H119" s="13">
        <v>-0.31818485260009766</v>
      </c>
    </row>
    <row r="120" spans="2:8" x14ac:dyDescent="0.25">
      <c r="B120">
        <f t="shared" si="7"/>
        <v>2033</v>
      </c>
      <c r="C120">
        <f t="shared" si="8"/>
        <v>10</v>
      </c>
      <c r="D120" s="12">
        <v>7353904285</v>
      </c>
      <c r="E120" s="11">
        <v>-7501618.4565822091</v>
      </c>
      <c r="F120" s="12">
        <f t="shared" si="6"/>
        <v>7361405903.4565821</v>
      </c>
      <c r="H120" s="13">
        <v>1.3308525085449219E-2</v>
      </c>
    </row>
    <row r="121" spans="2:8" x14ac:dyDescent="0.25">
      <c r="B121">
        <f t="shared" si="7"/>
        <v>2033</v>
      </c>
      <c r="C121">
        <f t="shared" si="8"/>
        <v>11</v>
      </c>
      <c r="D121" s="12">
        <v>6158406881</v>
      </c>
      <c r="E121" s="11">
        <v>-5793676.7694912339</v>
      </c>
      <c r="F121" s="12">
        <f t="shared" si="6"/>
        <v>6164200557.7694912</v>
      </c>
      <c r="H121" s="13">
        <v>-0.51108551025390625</v>
      </c>
    </row>
    <row r="122" spans="2:8" x14ac:dyDescent="0.25">
      <c r="B122">
        <f t="shared" si="7"/>
        <v>2033</v>
      </c>
      <c r="C122">
        <f t="shared" si="8"/>
        <v>12</v>
      </c>
      <c r="D122" s="12">
        <v>5773413729</v>
      </c>
      <c r="E122" s="11">
        <v>-6269684.25726486</v>
      </c>
      <c r="F122" s="12">
        <f t="shared" si="6"/>
        <v>5779683413.2572651</v>
      </c>
      <c r="H122" s="13">
        <v>0.22078132629394531</v>
      </c>
    </row>
    <row r="123" spans="2:8" x14ac:dyDescent="0.25">
      <c r="B123">
        <f t="shared" si="7"/>
        <v>2034</v>
      </c>
      <c r="C123">
        <f t="shared" si="8"/>
        <v>1</v>
      </c>
      <c r="D123" s="12">
        <v>6422729252</v>
      </c>
      <c r="E123" s="11">
        <v>-5767115.3072354086</v>
      </c>
      <c r="F123" s="12">
        <f t="shared" si="6"/>
        <v>6428496367.3072357</v>
      </c>
      <c r="H123" s="13">
        <v>-0.4048919677734375</v>
      </c>
    </row>
    <row r="124" spans="2:8" x14ac:dyDescent="0.25">
      <c r="B124">
        <f t="shared" si="7"/>
        <v>2034</v>
      </c>
      <c r="C124">
        <f t="shared" si="8"/>
        <v>2</v>
      </c>
      <c r="D124" s="12">
        <v>5701348382</v>
      </c>
      <c r="E124" s="11">
        <v>-5781214.1932498142</v>
      </c>
      <c r="F124" s="12">
        <f t="shared" si="6"/>
        <v>5707129596.1932497</v>
      </c>
      <c r="H124" s="13">
        <v>0.71193981170654297</v>
      </c>
    </row>
    <row r="125" spans="2:8" x14ac:dyDescent="0.25">
      <c r="B125">
        <f t="shared" si="7"/>
        <v>2034</v>
      </c>
      <c r="C125">
        <f t="shared" si="8"/>
        <v>3</v>
      </c>
      <c r="D125" s="12">
        <v>5632190062</v>
      </c>
      <c r="E125" s="11">
        <v>-6414730.2782470379</v>
      </c>
      <c r="F125" s="12">
        <f t="shared" si="6"/>
        <v>5638604792.2782469</v>
      </c>
      <c r="H125" s="13">
        <v>-0.40250301361083984</v>
      </c>
    </row>
    <row r="126" spans="2:8" x14ac:dyDescent="0.25">
      <c r="B126">
        <f t="shared" si="7"/>
        <v>2034</v>
      </c>
      <c r="C126">
        <f t="shared" si="8"/>
        <v>4</v>
      </c>
      <c r="D126" s="12">
        <v>5964400768</v>
      </c>
      <c r="E126" s="11">
        <v>-6597293.7764276695</v>
      </c>
      <c r="F126" s="12">
        <f t="shared" si="6"/>
        <v>5970998061.7764273</v>
      </c>
      <c r="H126" s="13">
        <v>-0.17719745635986328</v>
      </c>
    </row>
    <row r="127" spans="2:8" x14ac:dyDescent="0.25">
      <c r="B127">
        <f t="shared" si="7"/>
        <v>2034</v>
      </c>
      <c r="C127">
        <f t="shared" si="8"/>
        <v>5</v>
      </c>
      <c r="D127" s="12">
        <v>6530141010</v>
      </c>
      <c r="E127" s="11">
        <v>-7642570.3417724855</v>
      </c>
      <c r="F127" s="12">
        <f t="shared" si="6"/>
        <v>6537783580.3417721</v>
      </c>
      <c r="H127" s="13">
        <v>-0.11745357513427734</v>
      </c>
    </row>
    <row r="128" spans="2:8" x14ac:dyDescent="0.25">
      <c r="B128">
        <f t="shared" si="7"/>
        <v>2034</v>
      </c>
      <c r="C128">
        <f t="shared" si="8"/>
        <v>6</v>
      </c>
      <c r="D128" s="12">
        <v>7680040030</v>
      </c>
      <c r="E128" s="11">
        <v>-7708202.9015576495</v>
      </c>
      <c r="F128" s="12">
        <f t="shared" si="6"/>
        <v>7687748232.9015579</v>
      </c>
      <c r="H128" s="13">
        <v>0.43860721588134766</v>
      </c>
    </row>
    <row r="129" spans="2:8" x14ac:dyDescent="0.25">
      <c r="B129">
        <f t="shared" si="7"/>
        <v>2034</v>
      </c>
      <c r="C129">
        <f t="shared" si="8"/>
        <v>7</v>
      </c>
      <c r="D129" s="12">
        <v>8403712553</v>
      </c>
      <c r="E129" s="11">
        <v>-8317776.6955708452</v>
      </c>
      <c r="F129" s="12">
        <f t="shared" si="6"/>
        <v>8412030329.6955709</v>
      </c>
      <c r="H129" s="13">
        <v>0.47241973876953125</v>
      </c>
    </row>
    <row r="130" spans="2:8" x14ac:dyDescent="0.25">
      <c r="B130">
        <f t="shared" si="7"/>
        <v>2034</v>
      </c>
      <c r="C130">
        <f t="shared" si="8"/>
        <v>8</v>
      </c>
      <c r="D130" s="12">
        <v>8609508330</v>
      </c>
      <c r="E130" s="11">
        <v>-8658084.758407414</v>
      </c>
      <c r="F130" s="12">
        <f t="shared" si="6"/>
        <v>8618166414.7584076</v>
      </c>
      <c r="H130" s="13">
        <v>-0.10863685607910156</v>
      </c>
    </row>
    <row r="131" spans="2:8" x14ac:dyDescent="0.25">
      <c r="B131">
        <f t="shared" si="7"/>
        <v>2034</v>
      </c>
      <c r="C131">
        <f t="shared" si="8"/>
        <v>9</v>
      </c>
      <c r="D131" s="12">
        <v>8414567796</v>
      </c>
      <c r="E131" s="11">
        <v>-7702285.5644081738</v>
      </c>
      <c r="F131" s="12">
        <f t="shared" si="6"/>
        <v>8422270081.5644083</v>
      </c>
      <c r="H131" s="13">
        <v>0.37855243682861328</v>
      </c>
    </row>
    <row r="132" spans="2:8" x14ac:dyDescent="0.25">
      <c r="B132">
        <f t="shared" si="7"/>
        <v>2034</v>
      </c>
      <c r="C132">
        <f t="shared" si="8"/>
        <v>10</v>
      </c>
      <c r="D132" s="12">
        <v>7565478583</v>
      </c>
      <c r="E132" s="11">
        <v>-7501618.4565822091</v>
      </c>
      <c r="F132" s="12">
        <f t="shared" ref="F132:F134" si="9">D132-E132</f>
        <v>7572980201.4565821</v>
      </c>
      <c r="H132" s="13">
        <v>-6.0385704040527344E-2</v>
      </c>
    </row>
    <row r="133" spans="2:8" x14ac:dyDescent="0.25">
      <c r="B133">
        <f t="shared" ref="B133:B134" si="10">IF(C132=12,B132+1,B132)</f>
        <v>2034</v>
      </c>
      <c r="C133">
        <f t="shared" ref="C133:C134" si="11">IF(C132=12,1,C132+1)</f>
        <v>11</v>
      </c>
      <c r="D133" s="12">
        <v>6358007163</v>
      </c>
      <c r="E133" s="11">
        <v>-5793676.7694912339</v>
      </c>
      <c r="F133" s="12">
        <f t="shared" si="9"/>
        <v>6363800839.7694912</v>
      </c>
      <c r="H133" s="13">
        <v>0.79936504364013672</v>
      </c>
    </row>
    <row r="134" spans="2:8" x14ac:dyDescent="0.25">
      <c r="B134">
        <f t="shared" si="10"/>
        <v>2034</v>
      </c>
      <c r="C134">
        <f t="shared" si="11"/>
        <v>12</v>
      </c>
      <c r="D134" s="12">
        <v>5978496928</v>
      </c>
      <c r="E134" s="11">
        <v>-6269684.25726486</v>
      </c>
      <c r="F134" s="12">
        <f t="shared" si="9"/>
        <v>5984766612.2572651</v>
      </c>
      <c r="H134" s="13">
        <v>-0.12796497344970703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F12E0835F6CA4BB8CC7B7BD71F6D44" ma:contentTypeVersion="" ma:contentTypeDescription="Create a new document." ma:contentTypeScope="" ma:versionID="32c14a2f156a2b6226598baaa11ec874">
  <xsd:schema xmlns:xsd="http://www.w3.org/2001/XMLSchema" xmlns:xs="http://www.w3.org/2001/XMLSchema" xmlns:p="http://schemas.microsoft.com/office/2006/metadata/properties" xmlns:ns2="c85253b9-0a55-49a1-98ad-b5b6252d7079" xmlns:ns3="C21C2B10-C1AA-45DA-893D-298D2F1AD87A" xmlns:ns4="8b86ae58-4ff9-4300-8876-bb89783e485c" xmlns:ns5="d45cdb80-29a5-403f-961d-5d96f3e310b8" targetNamespace="http://schemas.microsoft.com/office/2006/metadata/properties" ma:root="true" ma:fieldsID="c719e3741b1099f9392622f7fdac691e" ns2:_="" ns3:_="" ns4:_="" ns5:_="">
    <xsd:import namespace="c85253b9-0a55-49a1-98ad-b5b6252d7079"/>
    <xsd:import namespace="C21C2B10-C1AA-45DA-893D-298D2F1AD87A"/>
    <xsd:import namespace="8b86ae58-4ff9-4300-8876-bb89783e485c"/>
    <xsd:import namespace="d45cdb80-29a5-403f-961d-5d96f3e310b8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  <xsd:element ref="ns3:Sequence_x0020_Number" minOccurs="0"/>
                <xsd:element ref="ns4:CaseCompanyName" minOccurs="0"/>
                <xsd:element ref="ns4:CaseJurisdiction" minOccurs="0"/>
                <xsd:element ref="ns4:CaseType" minOccurs="0"/>
                <xsd:element ref="ns4:CasePracticeArea" minOccurs="0"/>
                <xsd:element ref="ns4:CaseStatus" minOccurs="0"/>
                <xsd:element ref="ns4:CaseNumber" minOccurs="0"/>
                <xsd:element ref="ns4:IsKeyDocket" minOccurs="0"/>
                <xsd:element ref="ns4:CaseSubjects" minOccurs="0"/>
                <xsd:element ref="ns4:SRCH_DocketId" minOccurs="0"/>
                <xsd:element ref="ns5:SharedWithUsers" minOccurs="0"/>
                <xsd:element ref="ns4:SRCH_ObjectType" minOccurs="0"/>
                <xsd:element ref="ns4:SRCH_DRSetNumber" minOccurs="0"/>
                <xsd:element ref="ns4:SRCH_DRItemNumber" minOccurs="0"/>
                <xsd:element ref="ns4:SRCH_DrSiteId" minOccurs="0"/>
                <xsd:element ref="ns3:MB" minOccurs="0"/>
                <xsd:element ref="ns3:P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1C2B10-C1AA-45DA-893D-298D2F1AD87A" elementFormDefault="qualified">
    <xsd:import namespace="http://schemas.microsoft.com/office/2006/documentManagement/types"/>
    <xsd:import namespace="http://schemas.microsoft.com/office/infopath/2007/PartnerControls"/>
    <xsd:element name="Sequence_x0020_Number" ma:index="11" nillable="true" ma:displayName="Sequence Number" ma:internalName="Sequence_x0020_Number">
      <xsd:simpleType>
        <xsd:restriction base="dms:Number"/>
      </xsd:simpleType>
    </xsd:element>
    <xsd:element name="MB" ma:index="26" nillable="true" ma:displayName="MB" ma:decimals="0" ma:internalName="MB">
      <xsd:simpleType>
        <xsd:restriction base="dms:Number"/>
      </xsd:simpleType>
    </xsd:element>
    <xsd:element name="Pgs" ma:index="27" nillable="true" ma:displayName="Pgs" ma:decimals="0" ma:internalName="Pgs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86ae58-4ff9-4300-8876-bb89783e485c" elementFormDefault="qualified">
    <xsd:import namespace="http://schemas.microsoft.com/office/2006/documentManagement/types"/>
    <xsd:import namespace="http://schemas.microsoft.com/office/infopath/2007/PartnerControls"/>
    <xsd:element name="CaseCompanyName" ma:index="12" nillable="true" ma:displayName="Company Name" ma:internalName="CaseCompanyName">
      <xsd:simpleType>
        <xsd:restriction base="dms:Text"/>
      </xsd:simpleType>
    </xsd:element>
    <xsd:element name="CaseJurisdiction" ma:index="13" nillable="true" ma:displayName="Jurisdiction" ma:internalName="CaseJurisdiction">
      <xsd:simpleType>
        <xsd:restriction base="dms:Text"/>
      </xsd:simpleType>
    </xsd:element>
    <xsd:element name="CaseType" ma:index="14" nillable="true" ma:displayName="Case Type" ma:internalName="CaseType">
      <xsd:simpleType>
        <xsd:restriction base="dms:Text"/>
      </xsd:simpleType>
    </xsd:element>
    <xsd:element name="CasePracticeArea" ma:index="15" nillable="true" ma:displayName="Practie Area" ma:internalName="CasePracticeArea">
      <xsd:simpleType>
        <xsd:restriction base="dms:Text"/>
      </xsd:simpleType>
    </xsd:element>
    <xsd:element name="CaseStatus" ma:index="16" nillable="true" ma:displayName="Case Status" ma:internalName="CaseStatus">
      <xsd:simpleType>
        <xsd:restriction base="dms:Text"/>
      </xsd:simpleType>
    </xsd:element>
    <xsd:element name="CaseNumber" ma:index="17" nillable="true" ma:displayName="Case Number" ma:internalName="CaseNumber">
      <xsd:simpleType>
        <xsd:restriction base="dms:Text"/>
      </xsd:simpleType>
    </xsd:element>
    <xsd:element name="IsKeyDocket" ma:index="18" nillable="true" ma:displayName="Key Docket" ma:default="0" ma:internalName="IsKeyDocket">
      <xsd:simpleType>
        <xsd:restriction base="dms:Boolean"/>
      </xsd:simpleType>
    </xsd:element>
    <xsd:element name="CaseSubjects" ma:index="19" nillable="true" ma:displayName="Subjects" ma:internalName="CaseSubjects">
      <xsd:simpleType>
        <xsd:restriction base="dms:Note">
          <xsd:maxLength value="255"/>
        </xsd:restriction>
      </xsd:simpleType>
    </xsd:element>
    <xsd:element name="SRCH_DocketId" ma:index="20" nillable="true" ma:displayName="Search DocketId" ma:internalName="SRCH_DocketId">
      <xsd:simpleType>
        <xsd:restriction base="dms:Number"/>
      </xsd:simpleType>
    </xsd:element>
    <xsd:element name="SRCH_ObjectType" ma:index="22" nillable="true" ma:displayName="Search ObjectType" ma:internalName="SRCH_ObjectType">
      <xsd:simpleType>
        <xsd:restriction base="dms:Text"/>
      </xsd:simpleType>
    </xsd:element>
    <xsd:element name="SRCH_DRSetNumber" ma:index="23" nillable="true" ma:displayName="Search DRSetNumber" ma:internalName="SRCH_DRSetNumber">
      <xsd:simpleType>
        <xsd:restriction base="dms:Text"/>
      </xsd:simpleType>
    </xsd:element>
    <xsd:element name="SRCH_DRItemNumber" ma:index="24" nillable="true" ma:displayName="Search DRItemNumber" ma:internalName="SRCH_DRItemNumber">
      <xsd:simpleType>
        <xsd:restriction base="dms:Text"/>
      </xsd:simpleType>
    </xsd:element>
    <xsd:element name="SRCH_DrSiteId" ma:index="25" nillable="true" ma:displayName="Search DrSiteId" ma:internalName="SRCH_DrSiteId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5cdb80-29a5-403f-961d-5d96f3e310b8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d45cdb80-29a5-403f-961d-5d96f3e310b8">
      <UserInfo>
        <DisplayName/>
        <AccountId xsi:nil="true"/>
        <AccountType/>
      </UserInfo>
    </SharedWithUsers>
    <Sequence_x0020_Number xmlns="C21C2B10-C1AA-45DA-893D-298D2F1AD87A" xsi:nil="true"/>
    <CaseSubjects xmlns="8b86ae58-4ff9-4300-8876-bb89783e485c" xsi:nil="true"/>
    <Pgs xmlns="C21C2B10-C1AA-45DA-893D-298D2F1AD87A" xsi:nil="true"/>
    <Document_x0020_Status xmlns="c85253b9-0a55-49a1-98ad-b5b6252d7079">Draft</Document_x0020_Status>
    <CaseNumber xmlns="8b86ae58-4ff9-4300-8876-bb89783e485c" xsi:nil="true"/>
    <Comments xmlns="c85253b9-0a55-49a1-98ad-b5b6252d7079" xsi:nil="true"/>
    <CaseJurisdiction xmlns="8b86ae58-4ff9-4300-8876-bb89783e485c" xsi:nil="true"/>
    <SRCH_DRItemNumber xmlns="8b86ae58-4ff9-4300-8876-bb89783e485c" xsi:nil="true"/>
    <CaseCompanyName xmlns="8b86ae58-4ff9-4300-8876-bb89783e485c" xsi:nil="true"/>
    <CaseStatus xmlns="8b86ae58-4ff9-4300-8876-bb89783e485c" xsi:nil="true"/>
    <IsKeyDocket xmlns="8b86ae58-4ff9-4300-8876-bb89783e485c">false</IsKeyDocket>
    <SRCH_ObjectType xmlns="8b86ae58-4ff9-4300-8876-bb89783e485c">DRI</SRCH_ObjectType>
    <SRCH_DRSetNumber xmlns="8b86ae58-4ff9-4300-8876-bb89783e485c" xsi:nil="true"/>
    <MB xmlns="C21C2B10-C1AA-45DA-893D-298D2F1AD87A" xsi:nil="true"/>
    <SRCH_DocketId xmlns="8b86ae58-4ff9-4300-8876-bb89783e485c">260</SRCH_DocketId>
    <CaseType xmlns="8b86ae58-4ff9-4300-8876-bb89783e485c" xsi:nil="true"/>
    <Document_x0020_Type xmlns="c85253b9-0a55-49a1-98ad-b5b6252d7079">Question</Document_x0020_Type>
    <CasePracticeArea xmlns="8b86ae58-4ff9-4300-8876-bb89783e485c" xsi:nil="true"/>
    <SRCH_DrSiteId xmlns="8b86ae58-4ff9-4300-8876-bb89783e485c" xsi:nil="true"/>
  </documentManagement>
</p:properties>
</file>

<file path=customXml/itemProps1.xml><?xml version="1.0" encoding="utf-8"?>
<ds:datastoreItem xmlns:ds="http://schemas.openxmlformats.org/officeDocument/2006/customXml" ds:itemID="{6E8006E1-524F-42FE-85FB-B7C184007B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3639462-1366-4BDD-81D4-2DDD9CFCC9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C21C2B10-C1AA-45DA-893D-298D2F1AD87A"/>
    <ds:schemaRef ds:uri="8b86ae58-4ff9-4300-8876-bb89783e485c"/>
    <ds:schemaRef ds:uri="d45cdb80-29a5-403f-961d-5d96f3e310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36749D0-C16E-451E-8DFD-46CCBA9EE6E0}">
  <ds:schemaRefs>
    <ds:schemaRef ds:uri="b1d5bd79-d303-41c1-8eea-1ffab55a9c6c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0ea24b7d-6851-4ac3-b69a-5f8ab1c272a4"/>
    <ds:schemaRef ds:uri="http://schemas.microsoft.com/office/2006/metadata/properties"/>
    <ds:schemaRef ds:uri="http://schemas.openxmlformats.org/package/2006/metadata/core-properties"/>
    <ds:schemaRef ds:uri="http://schemas.microsoft.com/sharepoint/v3"/>
    <ds:schemaRef ds:uri="http://www.w3.org/XML/1998/namespace"/>
    <ds:schemaRef ds:uri="d45cdb80-29a5-403f-961d-5d96f3e310b8"/>
    <ds:schemaRef ds:uri="C21C2B10-C1AA-45DA-893D-298D2F1AD87A"/>
    <ds:schemaRef ds:uri="8b86ae58-4ff9-4300-8876-bb89783e485c"/>
    <ds:schemaRef ds:uri="c85253b9-0a55-49a1-98ad-b5b6252d7079"/>
  </ds:schemaRefs>
</ds:datastoreItem>
</file>

<file path=docMetadata/LabelInfo.xml><?xml version="1.0" encoding="utf-8"?>
<clbl:labelList xmlns:clbl="http://schemas.microsoft.com/office/2020/mipLabelMetadata">
  <clbl:label id="{a1681294-4857-4624-8d04-edaddb44ee26}" enabled="0" method="" siteId="{a1681294-4857-4624-8d04-edaddb44ee2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JF Sheet 1 (2024 TYSP)</vt:lpstr>
      <vt:lpstr>JF Sheet 1 (2023 TYSP)</vt:lpstr>
      <vt:lpstr>Sheet 2</vt:lpstr>
      <vt:lpstr>Bill Calcs =&gt;</vt:lpstr>
      <vt:lpstr>Bill Impacts (2024 TYSP)</vt:lpstr>
      <vt:lpstr>Bill Impacts (2023 TYSP)</vt:lpstr>
      <vt:lpstr>Support =&gt;</vt:lpstr>
      <vt:lpstr>2024 TYSP</vt:lpstr>
      <vt:lpstr>2023 TYSP</vt:lpstr>
      <vt:lpstr>Page 4 C-1 Calculation Factors</vt:lpstr>
      <vt:lpstr>'Page 4 C-1 Calculation Factors'!Print_Titles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2024-04-30T16:19:40Z</dcterms:created>
  <dcterms:modified xsi:type="dcterms:W3CDTF">2024-06-11T19:45:13Z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5200</vt:r8>
  </property>
  <property fmtid="{D5CDD505-2E9C-101B-9397-08002B2CF9AE}" pid="3" name="xd_ProgID">
    <vt:lpwstr/>
  </property>
  <property fmtid="{D5CDD505-2E9C-101B-9397-08002B2CF9AE}" pid="4" name="MediaServiceImageTags">
    <vt:lpwstr/>
  </property>
  <property fmtid="{D5CDD505-2E9C-101B-9397-08002B2CF9AE}" pid="5" name="ContentTypeId">
    <vt:lpwstr>0x01010065F12E0835F6CA4BB8CC7B7BD71F6D44</vt:lpwstr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Doc Type">
    <vt:lpwstr>Direct Testimony</vt:lpwstr>
  </property>
  <property fmtid="{D5CDD505-2E9C-101B-9397-08002B2CF9AE}" pid="11" name="xd_Signature">
    <vt:bool>false</vt:bool>
  </property>
  <property fmtid="{D5CDD505-2E9C-101B-9397-08002B2CF9AE}" pid="12" name="Witness">
    <vt:lpwstr>Floyd</vt:lpwstr>
  </property>
</Properties>
</file>