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30" windowWidth="18375" windowHeight="13035"/>
  </bookViews>
  <sheets>
    <sheet name="Sheet1" sheetId="1" r:id="rId1"/>
    <sheet name="Sheet2" sheetId="2" r:id="rId2"/>
    <sheet name="Sheet3" sheetId="3" r:id="rId3"/>
    <sheet name="Sheet4" sheetId="4" r:id="rId4"/>
  </sheets>
  <calcPr calcId="977461"/>
</workbook>
</file>

<file path=xl/calcChain.xml><?xml version="1.0" encoding="utf-8"?>
<calcChain xmlns="http://schemas.openxmlformats.org/spreadsheetml/2006/main">
  <c r="H27" i="1" l="1"/>
  <c r="H25" i="1"/>
  <c r="H29" i="1"/>
  <c r="N7" i="2"/>
  <c r="N10" i="2"/>
  <c r="L7" i="2"/>
  <c r="L10" i="2"/>
  <c r="M10" i="2"/>
  <c r="J7" i="2"/>
  <c r="J10" i="2"/>
  <c r="H7" i="2"/>
  <c r="H10" i="2"/>
  <c r="F7" i="2"/>
  <c r="F10" i="2"/>
  <c r="G10" i="2"/>
  <c r="D7" i="2"/>
  <c r="D10" i="2"/>
  <c r="B7" i="2"/>
  <c r="B10" i="2"/>
  <c r="O3" i="2"/>
  <c r="O4" i="2"/>
  <c r="O5" i="2"/>
  <c r="O7" i="2"/>
  <c r="O6" i="2"/>
  <c r="M3" i="2"/>
  <c r="M7" i="2"/>
  <c r="M4" i="2"/>
  <c r="M5" i="2"/>
  <c r="M6" i="2"/>
  <c r="K3" i="2"/>
  <c r="K7" i="2"/>
  <c r="K4" i="2"/>
  <c r="K5" i="2"/>
  <c r="K6" i="2"/>
  <c r="I3" i="2"/>
  <c r="I4" i="2"/>
  <c r="I5" i="2"/>
  <c r="I6" i="2"/>
  <c r="I7" i="2"/>
  <c r="G3" i="2"/>
  <c r="G7" i="2"/>
  <c r="G4" i="2"/>
  <c r="G5" i="2"/>
  <c r="G6" i="2"/>
  <c r="E3" i="2"/>
  <c r="E7" i="2"/>
  <c r="E4" i="2"/>
  <c r="E5" i="2"/>
  <c r="E6" i="2"/>
  <c r="C3" i="2"/>
  <c r="C7" i="2"/>
  <c r="C4" i="2"/>
  <c r="C5" i="2"/>
  <c r="C6" i="2"/>
  <c r="J11" i="2"/>
  <c r="K10" i="2"/>
  <c r="N11" i="2"/>
  <c r="O10" i="2"/>
  <c r="I10" i="2"/>
  <c r="H11" i="2"/>
  <c r="C10" i="2"/>
  <c r="B11" i="2"/>
  <c r="E10" i="2"/>
  <c r="D11" i="2"/>
  <c r="L11" i="2"/>
  <c r="F11" i="2"/>
</calcChain>
</file>

<file path=xl/sharedStrings.xml><?xml version="1.0" encoding="utf-8"?>
<sst xmlns="http://schemas.openxmlformats.org/spreadsheetml/2006/main" count="69" uniqueCount="34">
  <si>
    <t>Less than $10,000</t>
  </si>
  <si>
    <t>$10,000 to $14,999</t>
  </si>
  <si>
    <t>$15,000 to $24,999</t>
  </si>
  <si>
    <t>$25,000 to $34,999</t>
  </si>
  <si>
    <t xml:space="preserve">Santa Rosa County </t>
  </si>
  <si>
    <t>Income</t>
  </si>
  <si>
    <t>Total</t>
  </si>
  <si>
    <t>Total Under $35,000</t>
  </si>
  <si>
    <t>Households</t>
  </si>
  <si>
    <t>Escambia County</t>
  </si>
  <si>
    <t>% of Total Households</t>
  </si>
  <si>
    <t>Total Over $35,000</t>
  </si>
  <si>
    <t>Bay County</t>
  </si>
  <si>
    <t xml:space="preserve">Okaloosa County </t>
  </si>
  <si>
    <t>Walton County</t>
  </si>
  <si>
    <t>Washington County</t>
  </si>
  <si>
    <t>Jackson County</t>
  </si>
  <si>
    <t>Santa Rosa</t>
  </si>
  <si>
    <t xml:space="preserve">Escambia </t>
  </si>
  <si>
    <t>Bay</t>
  </si>
  <si>
    <t xml:space="preserve">Okaloosa </t>
  </si>
  <si>
    <t>Walton</t>
  </si>
  <si>
    <t>Washington</t>
  </si>
  <si>
    <t>Jackson</t>
  </si>
  <si>
    <t>Total Households</t>
  </si>
  <si>
    <t>Total Households for All Counties</t>
  </si>
  <si>
    <t>Total Households for All Counties Under $35,000</t>
  </si>
  <si>
    <t>Total Households for All Counties Over $35,000</t>
  </si>
  <si>
    <t xml:space="preserve">Statistics of Households in Seven Florida Counties </t>
  </si>
  <si>
    <t>Docket No. 20240012-EG</t>
  </si>
  <si>
    <t>FPL 003280</t>
  </si>
  <si>
    <t>FPL 003281</t>
  </si>
  <si>
    <t>FPL 003283</t>
  </si>
  <si>
    <t>FPL 003282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</si>
</sst>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%"/>
  </numFmts>
  <fonts count="9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left" vertical="center" wrapText="1"/>
    </xf>
    <xf numFmtId="0" fontId="2" fillId="0" borderId="0" xfId="0" quotePrefix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9" fontId="2" fillId="0" borderId="1" xfId="0" applyNumberFormat="1" applyFont="1" applyFill="1" applyBorder="1" applyAlignment="1">
      <alignment horizontal="center" vertical="center"/>
    </xf>
    <xf numFmtId="169" fontId="3" fillId="0" borderId="1" xfId="0" applyNumberFormat="1" applyFont="1" applyFill="1" applyBorder="1" applyAlignment="1">
      <alignment horizontal="center" vertical="center"/>
    </xf>
    <xf numFmtId="169" fontId="2" fillId="0" borderId="0" xfId="0" applyNumberFormat="1" applyFont="1" applyFill="1" applyBorder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/>
    </xf>
    <xf numFmtId="169" fontId="4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/>
    </xf>
    <xf numFmtId="10" fontId="5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16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9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0" fontId="5" fillId="0" borderId="1" xfId="0" quotePrefix="1" applyFont="1" applyBorder="1" applyAlignment="1">
      <alignment horizontal="left" vertical="center" wrapText="1" indent="2"/>
    </xf>
    <xf numFmtId="0" fontId="5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1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9" fontId="5" fillId="0" borderId="4" xfId="0" applyNumberFormat="1" applyFont="1" applyBorder="1" applyAlignment="1">
      <alignment horizontal="center" vertical="center"/>
    </xf>
    <xf numFmtId="169" fontId="5" fillId="0" borderId="6" xfId="0" applyNumberFormat="1" applyFont="1" applyBorder="1" applyAlignment="1">
      <alignment horizontal="center" vertical="center"/>
    </xf>
    <xf numFmtId="169" fontId="4" fillId="0" borderId="6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69" fontId="2" fillId="0" borderId="4" xfId="0" applyNumberFormat="1" applyFont="1" applyFill="1" applyBorder="1" applyAlignment="1">
      <alignment horizontal="center"/>
    </xf>
    <xf numFmtId="169" fontId="2" fillId="0" borderId="6" xfId="0" applyNumberFormat="1" applyFont="1" applyFill="1" applyBorder="1" applyAlignment="1">
      <alignment horizontal="center"/>
    </xf>
    <xf numFmtId="169" fontId="3" fillId="0" borderId="6" xfId="0" applyNumberFormat="1" applyFont="1" applyFill="1" applyBorder="1" applyAlignment="1">
      <alignment horizontal="center"/>
    </xf>
    <xf numFmtId="0" fontId="3" fillId="3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 wrapText="1"/>
    </xf>
    <xf numFmtId="0" fontId="2" fillId="3" borderId="8" xfId="0" applyNumberFormat="1" applyFont="1" applyFill="1" applyBorder="1" applyAlignment="1">
      <alignment horizontal="center"/>
    </xf>
    <xf numFmtId="0" fontId="3" fillId="3" borderId="8" xfId="0" applyNumberFormat="1" applyFont="1" applyFill="1" applyBorder="1" applyAlignment="1">
      <alignment horizontal="center"/>
    </xf>
    <xf numFmtId="0" fontId="3" fillId="3" borderId="9" xfId="0" applyNumberFormat="1" applyFont="1" applyFill="1" applyBorder="1" applyAlignment="1">
      <alignment horizontal="center"/>
    </xf>
    <xf numFmtId="169" fontId="2" fillId="0" borderId="4" xfId="0" applyNumberFormat="1" applyFont="1" applyFill="1" applyBorder="1" applyAlignment="1">
      <alignment horizontal="center" wrapText="1"/>
    </xf>
    <xf numFmtId="3" fontId="4" fillId="0" borderId="5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center" vertical="center"/>
    </xf>
    <xf numFmtId="169" fontId="5" fillId="0" borderId="4" xfId="0" applyNumberFormat="1" applyFont="1" applyFill="1" applyBorder="1" applyAlignment="1">
      <alignment horizontal="center" vertical="center"/>
    </xf>
    <xf numFmtId="169" fontId="5" fillId="0" borderId="6" xfId="0" applyNumberFormat="1" applyFont="1" applyFill="1" applyBorder="1" applyAlignment="1">
      <alignment horizontal="center" vertical="center"/>
    </xf>
    <xf numFmtId="169" fontId="4" fillId="0" borderId="6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0" xfId="0" quotePrefix="1" applyFont="1" applyBorder="1" applyAlignment="1">
      <alignment horizontal="left" vertical="center" wrapText="1" indent="2"/>
    </xf>
    <xf numFmtId="3" fontId="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/>
    </xf>
    <xf numFmtId="10" fontId="2" fillId="0" borderId="0" xfId="1" applyNumberFormat="1" applyFont="1" applyFill="1" applyBorder="1" applyAlignment="1">
      <alignment horizontal="right"/>
    </xf>
    <xf numFmtId="49" fontId="8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I2" sqref="I2:I3"/>
    </sheetView>
  </sheetViews>
  <sheetFormatPr defaultRowHeight="12.75" x14ac:dyDescent="0.2"/>
  <cols>
    <col min="1" max="1" width="25.140625" style="10" customWidth="1"/>
    <col min="2" max="6" width="20.42578125" style="11" customWidth="1"/>
    <col min="7" max="7" width="19.140625" style="11" customWidth="1"/>
    <col min="8" max="8" width="18.140625" style="11" customWidth="1"/>
    <col min="9" max="17" width="15.140625" style="10" customWidth="1"/>
    <col min="18" max="22" width="17.42578125" style="10" customWidth="1"/>
    <col min="23" max="16384" width="9.140625" style="10"/>
  </cols>
  <sheetData>
    <row r="1" spans="1:9" ht="17.25" customHeight="1" x14ac:dyDescent="0.2">
      <c r="A1" s="98" t="s">
        <v>28</v>
      </c>
      <c r="B1" s="98"/>
      <c r="C1" s="98"/>
      <c r="D1" s="98"/>
      <c r="E1" s="98"/>
      <c r="F1" s="98"/>
      <c r="G1" s="98"/>
      <c r="H1" s="98"/>
    </row>
    <row r="2" spans="1:9" ht="27" customHeight="1" x14ac:dyDescent="0.2">
      <c r="A2" s="41"/>
      <c r="B2" s="58" t="s">
        <v>0</v>
      </c>
      <c r="C2" s="54" t="s">
        <v>1</v>
      </c>
      <c r="D2" s="54" t="s">
        <v>2</v>
      </c>
      <c r="E2" s="54" t="s">
        <v>3</v>
      </c>
      <c r="F2" s="55" t="s">
        <v>7</v>
      </c>
      <c r="G2" s="55" t="s">
        <v>11</v>
      </c>
      <c r="H2" s="56" t="s">
        <v>24</v>
      </c>
      <c r="I2" s="97" t="s">
        <v>30</v>
      </c>
    </row>
    <row r="3" spans="1:9" ht="15" customHeight="1" x14ac:dyDescent="0.2">
      <c r="A3" s="57" t="s">
        <v>17</v>
      </c>
      <c r="B3" s="59"/>
      <c r="C3" s="59"/>
      <c r="D3" s="59"/>
      <c r="E3" s="59"/>
      <c r="F3" s="60"/>
      <c r="G3" s="60"/>
      <c r="H3" s="61"/>
      <c r="I3" s="97" t="s">
        <v>29</v>
      </c>
    </row>
    <row r="4" spans="1:9" ht="15" customHeight="1" x14ac:dyDescent="0.2">
      <c r="A4" s="46" t="s">
        <v>10</v>
      </c>
      <c r="B4" s="62">
        <v>5.3999999999999999E-2</v>
      </c>
      <c r="C4" s="63">
        <v>3.2000000000000001E-2</v>
      </c>
      <c r="D4" s="63">
        <v>9.8000000000000004E-2</v>
      </c>
      <c r="E4" s="63">
        <v>0.104</v>
      </c>
      <c r="F4" s="64">
        <v>0.28799999999999998</v>
      </c>
      <c r="G4" s="63">
        <v>0.71199999999999997</v>
      </c>
      <c r="H4" s="65"/>
    </row>
    <row r="5" spans="1:9" ht="15" customHeight="1" x14ac:dyDescent="0.2">
      <c r="A5" s="46" t="s">
        <v>8</v>
      </c>
      <c r="B5" s="66">
        <v>2752</v>
      </c>
      <c r="C5" s="67">
        <v>1631</v>
      </c>
      <c r="D5" s="67">
        <v>4993</v>
      </c>
      <c r="E5" s="67">
        <v>5299</v>
      </c>
      <c r="F5" s="68">
        <v>14675</v>
      </c>
      <c r="G5" s="67">
        <v>36279</v>
      </c>
      <c r="H5" s="68">
        <v>50954</v>
      </c>
    </row>
    <row r="6" spans="1:9" ht="15" customHeight="1" x14ac:dyDescent="0.2">
      <c r="A6" s="53" t="s">
        <v>18</v>
      </c>
      <c r="B6" s="59"/>
      <c r="C6" s="59"/>
      <c r="D6" s="59"/>
      <c r="E6" s="59"/>
      <c r="F6" s="60"/>
      <c r="G6" s="59"/>
      <c r="H6" s="61"/>
    </row>
    <row r="7" spans="1:9" s="9" customFormat="1" ht="15" customHeight="1" x14ac:dyDescent="0.2">
      <c r="A7" s="46" t="s">
        <v>10</v>
      </c>
      <c r="B7" s="62">
        <v>7.9000000000000001E-2</v>
      </c>
      <c r="C7" s="63">
        <v>6.6000000000000003E-2</v>
      </c>
      <c r="D7" s="63">
        <v>0.13200000000000001</v>
      </c>
      <c r="E7" s="63">
        <v>0.129</v>
      </c>
      <c r="F7" s="64">
        <v>0.40600000000000003</v>
      </c>
      <c r="G7" s="63">
        <v>0.59399999999999997</v>
      </c>
      <c r="H7" s="65"/>
    </row>
    <row r="8" spans="1:9" x14ac:dyDescent="0.2">
      <c r="A8" s="46" t="s">
        <v>8</v>
      </c>
      <c r="B8" s="66">
        <v>9181</v>
      </c>
      <c r="C8" s="67">
        <v>7670</v>
      </c>
      <c r="D8" s="67">
        <v>15340</v>
      </c>
      <c r="E8" s="67">
        <v>14991</v>
      </c>
      <c r="F8" s="68">
        <v>47182</v>
      </c>
      <c r="G8" s="67">
        <v>69030</v>
      </c>
      <c r="H8" s="68">
        <v>116212</v>
      </c>
    </row>
    <row r="9" spans="1:9" x14ac:dyDescent="0.2">
      <c r="A9" s="53" t="s">
        <v>19</v>
      </c>
      <c r="B9" s="59"/>
      <c r="C9" s="59"/>
      <c r="D9" s="59"/>
      <c r="E9" s="59"/>
      <c r="F9" s="60"/>
      <c r="G9" s="59"/>
      <c r="H9" s="61"/>
    </row>
    <row r="10" spans="1:9" x14ac:dyDescent="0.2">
      <c r="A10" s="46" t="s">
        <v>10</v>
      </c>
      <c r="B10" s="62">
        <v>6.3E-2</v>
      </c>
      <c r="C10" s="63">
        <v>4.9000000000000002E-2</v>
      </c>
      <c r="D10" s="63">
        <v>0.11899999999999999</v>
      </c>
      <c r="E10" s="63">
        <v>0.11700000000000001</v>
      </c>
      <c r="F10" s="64">
        <v>0.34799999999999998</v>
      </c>
      <c r="G10" s="63">
        <v>0.65200000000000002</v>
      </c>
      <c r="H10" s="65"/>
    </row>
    <row r="11" spans="1:9" x14ac:dyDescent="0.2">
      <c r="A11" s="46" t="s">
        <v>8</v>
      </c>
      <c r="B11" s="66">
        <v>4511</v>
      </c>
      <c r="C11" s="67">
        <v>3509</v>
      </c>
      <c r="D11" s="67">
        <v>8521</v>
      </c>
      <c r="E11" s="67">
        <v>8378</v>
      </c>
      <c r="F11" s="68">
        <v>24918</v>
      </c>
      <c r="G11" s="67">
        <v>46685</v>
      </c>
      <c r="H11" s="68">
        <v>71603</v>
      </c>
    </row>
    <row r="12" spans="1:9" x14ac:dyDescent="0.2">
      <c r="A12" s="53" t="s">
        <v>20</v>
      </c>
      <c r="B12" s="59"/>
      <c r="C12" s="59"/>
      <c r="D12" s="59"/>
      <c r="E12" s="59"/>
      <c r="F12" s="60"/>
      <c r="G12" s="59"/>
      <c r="H12" s="61"/>
    </row>
    <row r="13" spans="1:9" x14ac:dyDescent="0.2">
      <c r="A13" s="46" t="s">
        <v>10</v>
      </c>
      <c r="B13" s="62">
        <v>5.6000000000000001E-2</v>
      </c>
      <c r="C13" s="63">
        <v>4.1000000000000002E-2</v>
      </c>
      <c r="D13" s="63">
        <v>9.0999999999999998E-2</v>
      </c>
      <c r="E13" s="63">
        <v>9.8000000000000004E-2</v>
      </c>
      <c r="F13" s="64">
        <v>0.28599999999999998</v>
      </c>
      <c r="G13" s="63">
        <v>0.71399999999999997</v>
      </c>
      <c r="H13" s="65"/>
    </row>
    <row r="14" spans="1:9" ht="12" customHeight="1" x14ac:dyDescent="0.2">
      <c r="A14" s="46" t="s">
        <v>8</v>
      </c>
      <c r="B14" s="66">
        <v>4183</v>
      </c>
      <c r="C14" s="67">
        <v>3063</v>
      </c>
      <c r="D14" s="67">
        <v>6798</v>
      </c>
      <c r="E14" s="67">
        <v>7321</v>
      </c>
      <c r="F14" s="68">
        <v>21364</v>
      </c>
      <c r="G14" s="67">
        <v>53337</v>
      </c>
      <c r="H14" s="68">
        <v>74701</v>
      </c>
    </row>
    <row r="15" spans="1:9" ht="15" customHeight="1" x14ac:dyDescent="0.2">
      <c r="A15" s="53" t="s">
        <v>21</v>
      </c>
      <c r="B15" s="59"/>
      <c r="C15" s="59"/>
      <c r="D15" s="59"/>
      <c r="E15" s="59"/>
      <c r="F15" s="60"/>
      <c r="G15" s="59"/>
      <c r="H15" s="61"/>
    </row>
    <row r="16" spans="1:9" ht="15" customHeight="1" x14ac:dyDescent="0.2">
      <c r="A16" s="46" t="s">
        <v>10</v>
      </c>
      <c r="B16" s="69">
        <v>6.7000000000000004E-2</v>
      </c>
      <c r="C16" s="70">
        <v>7.5999999999999998E-2</v>
      </c>
      <c r="D16" s="70">
        <v>0.11799999999999999</v>
      </c>
      <c r="E16" s="70">
        <v>0.126</v>
      </c>
      <c r="F16" s="71">
        <v>0.38700000000000001</v>
      </c>
      <c r="G16" s="70">
        <v>0.61299999999999999</v>
      </c>
      <c r="H16" s="72"/>
    </row>
    <row r="17" spans="1:23" ht="15" customHeight="1" x14ac:dyDescent="0.2">
      <c r="A17" s="46" t="s">
        <v>8</v>
      </c>
      <c r="B17" s="73">
        <v>1482</v>
      </c>
      <c r="C17" s="74">
        <v>1681</v>
      </c>
      <c r="D17" s="74">
        <v>2610</v>
      </c>
      <c r="E17" s="74">
        <v>2786</v>
      </c>
      <c r="F17" s="75">
        <v>8559</v>
      </c>
      <c r="G17" s="74">
        <v>13556</v>
      </c>
      <c r="H17" s="75">
        <v>22115</v>
      </c>
    </row>
    <row r="18" spans="1:23" ht="15" customHeight="1" x14ac:dyDescent="0.2">
      <c r="A18" s="53" t="s">
        <v>22</v>
      </c>
      <c r="B18" s="76"/>
      <c r="C18" s="77"/>
      <c r="D18" s="77"/>
      <c r="E18" s="77"/>
      <c r="F18" s="78"/>
      <c r="G18" s="77"/>
      <c r="H18" s="79"/>
    </row>
    <row r="19" spans="1:23" ht="15" customHeight="1" x14ac:dyDescent="0.2">
      <c r="A19" s="46" t="s">
        <v>10</v>
      </c>
      <c r="B19" s="80">
        <v>0.105</v>
      </c>
      <c r="C19" s="70">
        <v>0.1</v>
      </c>
      <c r="D19" s="70">
        <v>0.13500000000000001</v>
      </c>
      <c r="E19" s="70">
        <v>0.157</v>
      </c>
      <c r="F19" s="71">
        <v>0.497</v>
      </c>
      <c r="G19" s="70">
        <v>0.503</v>
      </c>
      <c r="H19" s="72"/>
    </row>
    <row r="20" spans="1:23" ht="15" customHeight="1" x14ac:dyDescent="0.2">
      <c r="A20" s="46" t="s">
        <v>8</v>
      </c>
      <c r="B20" s="73">
        <v>885</v>
      </c>
      <c r="C20" s="74">
        <v>843</v>
      </c>
      <c r="D20" s="74">
        <v>1138</v>
      </c>
      <c r="E20" s="74">
        <v>1324</v>
      </c>
      <c r="F20" s="81">
        <v>4191</v>
      </c>
      <c r="G20" s="95">
        <v>4241</v>
      </c>
      <c r="H20" s="81">
        <v>8432</v>
      </c>
    </row>
    <row r="21" spans="1:23" ht="15" customHeight="1" x14ac:dyDescent="0.2">
      <c r="A21" s="53" t="s">
        <v>23</v>
      </c>
      <c r="B21" s="82"/>
      <c r="C21" s="82"/>
      <c r="D21" s="82"/>
      <c r="E21" s="82"/>
      <c r="F21" s="83"/>
      <c r="G21" s="82"/>
      <c r="H21" s="84"/>
    </row>
    <row r="22" spans="1:23" ht="15" customHeight="1" x14ac:dyDescent="0.2">
      <c r="A22" s="46" t="s">
        <v>10</v>
      </c>
      <c r="B22" s="85">
        <v>0.111</v>
      </c>
      <c r="C22" s="86">
        <v>7.0999999999999994E-2</v>
      </c>
      <c r="D22" s="86">
        <v>0.159</v>
      </c>
      <c r="E22" s="86">
        <v>0.13800000000000001</v>
      </c>
      <c r="F22" s="87">
        <v>0.47899999999999998</v>
      </c>
      <c r="G22" s="86">
        <v>0.52100000000000002</v>
      </c>
      <c r="H22" s="88"/>
    </row>
    <row r="23" spans="1:23" ht="15" customHeight="1" x14ac:dyDescent="0.2">
      <c r="A23" s="46" t="s">
        <v>8</v>
      </c>
      <c r="B23" s="89">
        <v>1887</v>
      </c>
      <c r="C23" s="90">
        <v>1207</v>
      </c>
      <c r="D23" s="90">
        <v>2703</v>
      </c>
      <c r="E23" s="90">
        <v>2346</v>
      </c>
      <c r="F23" s="39">
        <v>8143</v>
      </c>
      <c r="G23" s="90">
        <v>8857</v>
      </c>
      <c r="H23" s="39">
        <v>17000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ht="15" customHeight="1" x14ac:dyDescent="0.2">
      <c r="A24" s="91"/>
      <c r="B24" s="92"/>
      <c r="C24" s="92"/>
      <c r="D24" s="92"/>
      <c r="E24" s="92"/>
      <c r="F24" s="93"/>
      <c r="G24" s="94"/>
      <c r="H24" s="94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ht="21.75" customHeight="1" x14ac:dyDescent="0.2">
      <c r="A25" s="13"/>
      <c r="G25" s="101" t="s">
        <v>26</v>
      </c>
      <c r="H25" s="102">
        <f>F5+F8+F11+F14+F17+F20+F23</f>
        <v>129032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ht="21.75" customHeight="1" x14ac:dyDescent="0.2">
      <c r="A26" s="13"/>
      <c r="G26" s="101"/>
      <c r="H26" s="10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ht="21.75" customHeight="1" x14ac:dyDescent="0.2">
      <c r="A27" s="13"/>
      <c r="G27" s="101" t="s">
        <v>27</v>
      </c>
      <c r="H27" s="102">
        <f>G5+G8+G11+G14+G17+G20+G23</f>
        <v>231985</v>
      </c>
      <c r="I27" s="49"/>
      <c r="J27" s="47"/>
      <c r="K27" s="49"/>
      <c r="L27" s="48"/>
      <c r="M27" s="49"/>
      <c r="N27" s="48"/>
      <c r="O27" s="49"/>
      <c r="P27" s="48"/>
      <c r="Q27" s="49"/>
      <c r="R27" s="48"/>
      <c r="S27" s="49"/>
      <c r="T27" s="48"/>
      <c r="U27" s="49"/>
      <c r="V27" s="47"/>
      <c r="W27" s="13"/>
    </row>
    <row r="28" spans="1:23" ht="21.75" customHeight="1" x14ac:dyDescent="0.2">
      <c r="A28" s="13"/>
      <c r="G28" s="101"/>
      <c r="H28" s="103"/>
      <c r="I28" s="51"/>
      <c r="J28" s="96"/>
      <c r="K28" s="48"/>
      <c r="L28" s="49"/>
      <c r="M28" s="48"/>
      <c r="N28" s="50"/>
      <c r="O28" s="51"/>
      <c r="P28" s="52"/>
      <c r="Q28" s="51"/>
      <c r="R28" s="52"/>
      <c r="S28" s="51"/>
      <c r="T28" s="52"/>
      <c r="U28" s="51"/>
      <c r="V28" s="52"/>
      <c r="W28" s="13"/>
    </row>
    <row r="29" spans="1:23" ht="21.75" customHeight="1" x14ac:dyDescent="0.2">
      <c r="A29" s="13"/>
      <c r="G29" s="101" t="s">
        <v>25</v>
      </c>
      <c r="H29" s="99">
        <f>H5+H8+H11+H14+H17+H20+H23</f>
        <v>361017</v>
      </c>
      <c r="I29" s="51"/>
      <c r="J29" s="52"/>
      <c r="K29" s="50"/>
      <c r="L29" s="51"/>
      <c r="M29" s="52"/>
      <c r="N29" s="50"/>
      <c r="O29" s="51"/>
      <c r="P29" s="52"/>
      <c r="Q29" s="51"/>
      <c r="R29" s="52"/>
      <c r="S29" s="51"/>
      <c r="T29" s="52"/>
      <c r="U29" s="51"/>
      <c r="V29" s="52"/>
      <c r="W29" s="13"/>
    </row>
    <row r="30" spans="1:23" ht="21.75" customHeight="1" x14ac:dyDescent="0.2">
      <c r="G30" s="101"/>
      <c r="H30" s="100"/>
      <c r="I30" s="51"/>
      <c r="J30" s="52"/>
      <c r="K30" s="50"/>
      <c r="L30" s="51"/>
      <c r="M30" s="52"/>
      <c r="N30" s="50"/>
      <c r="O30" s="51"/>
      <c r="P30" s="52"/>
      <c r="Q30" s="51"/>
      <c r="R30" s="52"/>
      <c r="S30" s="51"/>
      <c r="T30" s="52"/>
      <c r="U30" s="51"/>
      <c r="V30" s="52"/>
      <c r="W30" s="13"/>
    </row>
    <row r="31" spans="1:23" ht="15" customHeight="1" x14ac:dyDescent="0.2">
      <c r="I31" s="47"/>
      <c r="J31" s="47"/>
      <c r="K31" s="50"/>
      <c r="L31" s="51"/>
      <c r="M31" s="52"/>
      <c r="N31" s="50"/>
      <c r="O31" s="51"/>
      <c r="P31" s="47"/>
      <c r="Q31" s="47"/>
      <c r="R31" s="47"/>
      <c r="S31" s="47"/>
      <c r="T31" s="47"/>
      <c r="U31" s="47"/>
      <c r="V31" s="47"/>
      <c r="W31" s="13"/>
    </row>
    <row r="32" spans="1:23" ht="15" customHeight="1" x14ac:dyDescent="0.2">
      <c r="I32" s="13"/>
      <c r="J32" s="13"/>
      <c r="K32" s="50"/>
      <c r="L32" s="51"/>
      <c r="M32" s="47"/>
      <c r="N32" s="47"/>
      <c r="O32" s="47"/>
      <c r="P32" s="47"/>
      <c r="Q32" s="47"/>
      <c r="R32" s="47"/>
      <c r="S32" s="47"/>
      <c r="T32" s="13"/>
      <c r="U32" s="13"/>
      <c r="V32" s="13"/>
      <c r="W32" s="13"/>
    </row>
    <row r="33" spans="9:23" ht="15" customHeight="1" x14ac:dyDescent="0.2"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9:23" ht="15" customHeight="1" x14ac:dyDescent="0.2"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9:23" x14ac:dyDescent="0.2"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</sheetData>
  <mergeCells count="7">
    <mergeCell ref="A1:H1"/>
    <mergeCell ref="H29:H30"/>
    <mergeCell ref="G25:G26"/>
    <mergeCell ref="H25:H26"/>
    <mergeCell ref="G27:G28"/>
    <mergeCell ref="H27:H28"/>
    <mergeCell ref="G29:G30"/>
  </mergeCells>
  <phoneticPr fontId="6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P3" sqref="P2:P3"/>
    </sheetView>
  </sheetViews>
  <sheetFormatPr defaultRowHeight="12.75" x14ac:dyDescent="0.2"/>
  <sheetData>
    <row r="1" spans="1:16" x14ac:dyDescent="0.2">
      <c r="A1" s="41"/>
      <c r="B1" s="105" t="s">
        <v>4</v>
      </c>
      <c r="C1" s="105"/>
      <c r="D1" s="103" t="s">
        <v>9</v>
      </c>
      <c r="E1" s="106"/>
      <c r="F1" s="104" t="s">
        <v>12</v>
      </c>
      <c r="G1" s="104"/>
      <c r="H1" s="103" t="s">
        <v>13</v>
      </c>
      <c r="I1" s="103"/>
      <c r="J1" s="104" t="s">
        <v>14</v>
      </c>
      <c r="K1" s="104"/>
      <c r="L1" s="103" t="s">
        <v>15</v>
      </c>
      <c r="M1" s="103"/>
      <c r="N1" s="103" t="s">
        <v>16</v>
      </c>
      <c r="O1" s="103"/>
    </row>
    <row r="2" spans="1:16" ht="51" x14ac:dyDescent="0.2">
      <c r="A2" s="40" t="s">
        <v>5</v>
      </c>
      <c r="B2" s="23" t="s">
        <v>10</v>
      </c>
      <c r="C2" s="22" t="s">
        <v>8</v>
      </c>
      <c r="D2" s="23" t="s">
        <v>10</v>
      </c>
      <c r="E2" s="27" t="s">
        <v>8</v>
      </c>
      <c r="F2" s="23" t="s">
        <v>10</v>
      </c>
      <c r="G2" s="22" t="s">
        <v>8</v>
      </c>
      <c r="H2" s="23" t="s">
        <v>10</v>
      </c>
      <c r="I2" s="22" t="s">
        <v>8</v>
      </c>
      <c r="J2" s="23" t="s">
        <v>10</v>
      </c>
      <c r="K2" s="22" t="s">
        <v>8</v>
      </c>
      <c r="L2" s="23" t="s">
        <v>10</v>
      </c>
      <c r="M2" s="22" t="s">
        <v>8</v>
      </c>
      <c r="N2" s="23" t="s">
        <v>10</v>
      </c>
      <c r="O2" s="22" t="s">
        <v>8</v>
      </c>
      <c r="P2" s="97" t="s">
        <v>31</v>
      </c>
    </row>
    <row r="3" spans="1:16" ht="25.5" x14ac:dyDescent="0.2">
      <c r="A3" s="2" t="s">
        <v>0</v>
      </c>
      <c r="B3" s="18">
        <v>5.3999999999999999E-2</v>
      </c>
      <c r="C3" s="14">
        <f>B3*C11</f>
        <v>2751.5160000000001</v>
      </c>
      <c r="D3" s="24">
        <v>7.9000000000000001E-2</v>
      </c>
      <c r="E3" s="26">
        <f>E11*D3</f>
        <v>9180.7479999999996</v>
      </c>
      <c r="F3" s="24">
        <v>6.3E-2</v>
      </c>
      <c r="G3" s="31">
        <f>G11*F3</f>
        <v>4510.9889999999996</v>
      </c>
      <c r="H3" s="24">
        <v>5.6000000000000001E-2</v>
      </c>
      <c r="I3" s="31">
        <f>I11*H3</f>
        <v>4183.2560000000003</v>
      </c>
      <c r="J3" s="32">
        <v>6.7000000000000004E-2</v>
      </c>
      <c r="K3" s="33">
        <f>K11*J3</f>
        <v>1481.7050000000002</v>
      </c>
      <c r="L3" s="32">
        <v>0.105</v>
      </c>
      <c r="M3" s="33">
        <f>M11*L3</f>
        <v>885.36</v>
      </c>
      <c r="N3" s="12">
        <v>0.111</v>
      </c>
      <c r="O3" s="14">
        <f>O11*N3</f>
        <v>1887</v>
      </c>
      <c r="P3" s="97" t="s">
        <v>29</v>
      </c>
    </row>
    <row r="4" spans="1:16" ht="38.25" x14ac:dyDescent="0.2">
      <c r="A4" s="2" t="s">
        <v>1</v>
      </c>
      <c r="B4" s="18">
        <v>3.2000000000000001E-2</v>
      </c>
      <c r="C4" s="14">
        <f>B4*C11</f>
        <v>1630.528</v>
      </c>
      <c r="D4" s="24">
        <v>6.6000000000000003E-2</v>
      </c>
      <c r="E4" s="26">
        <f>E11*D4</f>
        <v>7669.9920000000002</v>
      </c>
      <c r="F4" s="24">
        <v>4.9000000000000002E-2</v>
      </c>
      <c r="G4" s="31">
        <f>G11*F4</f>
        <v>3508.547</v>
      </c>
      <c r="H4" s="24">
        <v>4.1000000000000002E-2</v>
      </c>
      <c r="I4" s="31">
        <f>I11*H4</f>
        <v>3062.741</v>
      </c>
      <c r="J4" s="32">
        <v>7.5999999999999998E-2</v>
      </c>
      <c r="K4" s="33">
        <f>K11*J4</f>
        <v>1680.74</v>
      </c>
      <c r="L4" s="32">
        <v>0.1</v>
      </c>
      <c r="M4" s="33">
        <f>M11*L4</f>
        <v>843.2</v>
      </c>
      <c r="N4" s="12">
        <v>7.0999999999999994E-2</v>
      </c>
      <c r="O4" s="14">
        <f>O11*N4</f>
        <v>1207</v>
      </c>
    </row>
    <row r="5" spans="1:16" ht="38.25" x14ac:dyDescent="0.2">
      <c r="A5" s="2" t="s">
        <v>2</v>
      </c>
      <c r="B5" s="18">
        <v>9.8000000000000004E-2</v>
      </c>
      <c r="C5" s="14">
        <f>B5*C11</f>
        <v>4993.4920000000002</v>
      </c>
      <c r="D5" s="24">
        <v>0.13200000000000001</v>
      </c>
      <c r="E5" s="26">
        <f>E11*D5</f>
        <v>15339.984</v>
      </c>
      <c r="F5" s="24">
        <v>0.11899999999999999</v>
      </c>
      <c r="G5" s="31">
        <f>G11*F5</f>
        <v>8520.7569999999996</v>
      </c>
      <c r="H5" s="24">
        <v>9.0999999999999998E-2</v>
      </c>
      <c r="I5" s="31">
        <f>I11*H5</f>
        <v>6797.7910000000002</v>
      </c>
      <c r="J5" s="32">
        <v>0.11799999999999999</v>
      </c>
      <c r="K5" s="33">
        <f>K11*J5</f>
        <v>2609.5699999999997</v>
      </c>
      <c r="L5" s="32">
        <v>0.13500000000000001</v>
      </c>
      <c r="M5" s="33">
        <f>M11*L5</f>
        <v>1138.3200000000002</v>
      </c>
      <c r="N5" s="12">
        <v>0.159</v>
      </c>
      <c r="O5" s="14">
        <f>O11*N5</f>
        <v>2703</v>
      </c>
    </row>
    <row r="6" spans="1:16" ht="38.25" x14ac:dyDescent="0.2">
      <c r="A6" s="2" t="s">
        <v>3</v>
      </c>
      <c r="B6" s="18">
        <v>0.104</v>
      </c>
      <c r="C6" s="14">
        <f>B6*C11</f>
        <v>5299.2159999999994</v>
      </c>
      <c r="D6" s="24">
        <v>0.129</v>
      </c>
      <c r="E6" s="26">
        <f>E11*D6</f>
        <v>14991.348</v>
      </c>
      <c r="F6" s="24">
        <v>0.11700000000000001</v>
      </c>
      <c r="G6" s="33">
        <f>G11*F6</f>
        <v>8377.5510000000013</v>
      </c>
      <c r="H6" s="34">
        <v>9.8000000000000004E-2</v>
      </c>
      <c r="I6" s="33">
        <f>I11*H6</f>
        <v>7320.6980000000003</v>
      </c>
      <c r="J6" s="35">
        <v>0.126</v>
      </c>
      <c r="K6" s="33">
        <f>K11*J6</f>
        <v>2786.4900000000002</v>
      </c>
      <c r="L6" s="35">
        <v>0.157</v>
      </c>
      <c r="M6" s="33">
        <f>M11*L6</f>
        <v>1323.8240000000001</v>
      </c>
      <c r="N6" s="12">
        <v>0.13800000000000001</v>
      </c>
      <c r="O6" s="14">
        <f>O11*N6</f>
        <v>2346</v>
      </c>
    </row>
    <row r="7" spans="1:16" ht="38.25" x14ac:dyDescent="0.2">
      <c r="A7" s="4" t="s">
        <v>7</v>
      </c>
      <c r="B7" s="19">
        <f t="shared" ref="B7:O7" si="0">SUM(B3:B6)</f>
        <v>0.28799999999999998</v>
      </c>
      <c r="C7" s="15">
        <f t="shared" si="0"/>
        <v>14674.752</v>
      </c>
      <c r="D7" s="25">
        <f t="shared" si="0"/>
        <v>0.40600000000000003</v>
      </c>
      <c r="E7" s="28">
        <f t="shared" si="0"/>
        <v>47182.072</v>
      </c>
      <c r="F7" s="36">
        <f t="shared" si="0"/>
        <v>0.34799999999999998</v>
      </c>
      <c r="G7" s="37">
        <f t="shared" si="0"/>
        <v>24917.843999999997</v>
      </c>
      <c r="H7" s="36">
        <f t="shared" si="0"/>
        <v>0.28600000000000003</v>
      </c>
      <c r="I7" s="37">
        <f t="shared" si="0"/>
        <v>21364.486000000001</v>
      </c>
      <c r="J7" s="38">
        <f t="shared" si="0"/>
        <v>0.38700000000000001</v>
      </c>
      <c r="K7" s="39">
        <f t="shared" si="0"/>
        <v>8558.5049999999992</v>
      </c>
      <c r="L7" s="1">
        <f t="shared" si="0"/>
        <v>0.497</v>
      </c>
      <c r="M7" s="15">
        <f t="shared" si="0"/>
        <v>4190.7039999999997</v>
      </c>
      <c r="N7" s="1">
        <f t="shared" si="0"/>
        <v>0.47899999999999998</v>
      </c>
      <c r="O7" s="15">
        <f t="shared" si="0"/>
        <v>8143</v>
      </c>
    </row>
    <row r="8" spans="1:16" x14ac:dyDescent="0.2">
      <c r="A8" s="5"/>
      <c r="B8" s="20"/>
      <c r="C8" s="16"/>
      <c r="D8" s="20"/>
      <c r="E8" s="8"/>
      <c r="F8" s="6"/>
      <c r="G8" s="29"/>
      <c r="H8" s="21"/>
      <c r="I8" s="11"/>
      <c r="J8" s="11"/>
      <c r="K8" s="17"/>
      <c r="L8" s="11"/>
      <c r="M8" s="17"/>
      <c r="N8" s="11"/>
      <c r="O8" s="17"/>
    </row>
    <row r="9" spans="1:16" x14ac:dyDescent="0.2">
      <c r="A9" s="7"/>
      <c r="B9" s="20"/>
      <c r="C9" s="16"/>
      <c r="D9" s="20"/>
      <c r="E9" s="8"/>
      <c r="F9" s="6"/>
      <c r="G9" s="29"/>
      <c r="H9" s="21"/>
      <c r="I9" s="11"/>
      <c r="J9" s="11"/>
      <c r="K9" s="17"/>
      <c r="L9" s="11"/>
      <c r="M9" s="17"/>
      <c r="N9" s="11"/>
      <c r="O9" s="17"/>
    </row>
    <row r="10" spans="1:16" ht="38.25" x14ac:dyDescent="0.2">
      <c r="A10" s="4" t="s">
        <v>11</v>
      </c>
      <c r="B10" s="30">
        <f>1-B7</f>
        <v>0.71199999999999997</v>
      </c>
      <c r="C10" s="14">
        <f>B10*C11</f>
        <v>36279.248</v>
      </c>
      <c r="D10" s="18">
        <f>1-D7</f>
        <v>0.59399999999999997</v>
      </c>
      <c r="E10" s="14">
        <f>D10*E11</f>
        <v>69029.928</v>
      </c>
      <c r="F10" s="3">
        <f>1-F7</f>
        <v>0.65200000000000002</v>
      </c>
      <c r="G10" s="42">
        <f>F10*G11</f>
        <v>46685.156000000003</v>
      </c>
      <c r="H10" s="30">
        <f>1-H7</f>
        <v>0.71399999999999997</v>
      </c>
      <c r="I10" s="14">
        <f>H10*I11</f>
        <v>53336.513999999996</v>
      </c>
      <c r="J10" s="30">
        <f>1-J7</f>
        <v>0.61299999999999999</v>
      </c>
      <c r="K10" s="14">
        <f>J10*K11</f>
        <v>13556.494999999999</v>
      </c>
      <c r="L10" s="30">
        <f>1-L7</f>
        <v>0.503</v>
      </c>
      <c r="M10" s="14">
        <f>L10*M11</f>
        <v>4241.2960000000003</v>
      </c>
      <c r="N10" s="30">
        <f>1-N7</f>
        <v>0.52100000000000002</v>
      </c>
      <c r="O10" s="14">
        <f>N10*O11</f>
        <v>8857</v>
      </c>
    </row>
    <row r="11" spans="1:16" x14ac:dyDescent="0.2">
      <c r="A11" s="4" t="s">
        <v>6</v>
      </c>
      <c r="B11" s="43">
        <f>B7+B10</f>
        <v>1</v>
      </c>
      <c r="C11" s="42">
        <v>50954</v>
      </c>
      <c r="D11" s="43">
        <f>D7+D10</f>
        <v>1</v>
      </c>
      <c r="E11" s="31">
        <v>116212</v>
      </c>
      <c r="F11" s="44">
        <f>F7+F10</f>
        <v>1</v>
      </c>
      <c r="G11" s="31">
        <v>71603</v>
      </c>
      <c r="H11" s="43">
        <f>H7+H10</f>
        <v>1</v>
      </c>
      <c r="I11" s="14">
        <v>74701</v>
      </c>
      <c r="J11" s="43">
        <f>J7+J10</f>
        <v>1</v>
      </c>
      <c r="K11" s="45">
        <v>22115</v>
      </c>
      <c r="L11" s="43">
        <f>L7+L10</f>
        <v>1</v>
      </c>
      <c r="M11" s="14">
        <v>8432</v>
      </c>
      <c r="N11" s="43">
        <f>N7+N10</f>
        <v>1</v>
      </c>
      <c r="O11" s="14">
        <v>17000</v>
      </c>
    </row>
  </sheetData>
  <mergeCells count="7">
    <mergeCell ref="J1:K1"/>
    <mergeCell ref="L1:M1"/>
    <mergeCell ref="N1:O1"/>
    <mergeCell ref="B1:C1"/>
    <mergeCell ref="D1:E1"/>
    <mergeCell ref="F1:G1"/>
    <mergeCell ref="H1:I1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2.75" x14ac:dyDescent="0.2"/>
  <sheetData>
    <row r="1" spans="1:1" ht="14.25" x14ac:dyDescent="0.2">
      <c r="A1" s="97" t="s">
        <v>33</v>
      </c>
    </row>
    <row r="2" spans="1:1" ht="14.25" x14ac:dyDescent="0.2">
      <c r="A2" s="97" t="s">
        <v>29</v>
      </c>
    </row>
  </sheetData>
  <phoneticPr fontId="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5" sqref="G15"/>
    </sheetView>
  </sheetViews>
  <sheetFormatPr defaultRowHeight="12.75" x14ac:dyDescent="0.2"/>
  <sheetData>
    <row r="1" spans="1:1" ht="14.25" x14ac:dyDescent="0.2">
      <c r="A1" s="97" t="s">
        <v>32</v>
      </c>
    </row>
    <row r="2" spans="1:1" ht="14.25" x14ac:dyDescent="0.2">
      <c r="A2" s="97" t="s">
        <v>29</v>
      </c>
    </row>
  </sheetData>
  <phoneticPr fontId="6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C6AFAC1-C893-46FF-A482-A8C77771B8D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2024-05-13T23:48:58Z</dcterms:created>
  <dcterms:modified xsi:type="dcterms:W3CDTF">2024-07-31T19:39:05Z</dcterms:modified>
</cp:coreProperties>
</file>