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2024 DSM Goals\FEL's Third POD (No. 5)\John Floyd\"/>
    </mc:Choice>
  </mc:AlternateContent>
  <xr:revisionPtr revIDLastSave="0" documentId="8_{AA6ECFBA-5AB7-4E1F-A1F4-15862767B027}" xr6:coauthVersionLast="47" xr6:coauthVersionMax="47" xr10:uidLastSave="{00000000-0000-0000-0000-000000000000}"/>
  <bookViews>
    <workbookView xWindow="375" yWindow="1860" windowWidth="25680" windowHeight="13950" tabRatio="695" activeTab="4" xr2:uid="{695463BF-DB31-46B4-8421-929087B9FE7C}"/>
  </bookViews>
  <sheets>
    <sheet name="JNF Sheet 1" sheetId="1" r:id="rId1"/>
    <sheet name="Sheet 2" sheetId="2" r:id="rId2"/>
    <sheet name="Bill Impacts" sheetId="3" r:id="rId3"/>
    <sheet name="2024" sheetId="4" r:id="rId4"/>
    <sheet name="Page 4 C-1 Calculation Factors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</externalReferences>
  <definedNames>
    <definedName name="\0" localSheetId="4">#REF!</definedName>
    <definedName name="\0">#REF!</definedName>
    <definedName name="\A" localSheetId="4">#REF!</definedName>
    <definedName name="\A">#REF!</definedName>
    <definedName name="\B" localSheetId="4">#REF!</definedName>
    <definedName name="\B">#REF!</definedName>
    <definedName name="\C">#REF!</definedName>
    <definedName name="\d">[1]ISFPLSUB!#REF!</definedName>
    <definedName name="\e">#REF!</definedName>
    <definedName name="\f">#REF!</definedName>
    <definedName name="\g">#REF!</definedName>
    <definedName name="\h">#REF!</definedName>
    <definedName name="\K">#REF!</definedName>
    <definedName name="\l">[1]ISFPLSUB!#REF!</definedName>
    <definedName name="\m">#REF!</definedName>
    <definedName name="\o">#REF!</definedName>
    <definedName name="\P">'[2]Cost of Capital Worksheet'!#REF!</definedName>
    <definedName name="\q">'[3]SUMMARY-OLD'!#REF!</definedName>
    <definedName name="\s">#REF!</definedName>
    <definedName name="\t">'[3]SUMMARY-OLD'!#REF!</definedName>
    <definedName name="\W">#REF!</definedName>
    <definedName name="\y">[1]JVTAX.XLS!#REF!</definedName>
    <definedName name="\Z">#REF!</definedName>
    <definedName name="___________n4" localSheetId="4" hidden="1">{"EXCELHLP.HLP!1802";5;10;5;10;13;13;13;8;5;5;10;14;13;13;13;13;5;10;14;13;5;10;1;2;24}</definedName>
    <definedName name="___________n4" hidden="1">{"EXCELHLP.HLP!1802";5;10;5;10;13;13;13;8;5;5;10;14;13;13;13;13;5;10;14;13;5;10;1;2;24}</definedName>
    <definedName name="__________n4" localSheetId="4" hidden="1">{"EXCELHLP.HLP!1802";5;10;5;10;13;13;13;8;5;5;10;14;13;13;13;13;5;10;14;13;5;10;1;2;24}</definedName>
    <definedName name="__________n4" hidden="1">{"EXCELHLP.HLP!1802";5;10;5;10;13;13;13;8;5;5;10;14;13;13;13;13;5;10;14;13;5;10;1;2;24}</definedName>
    <definedName name="_________n4" localSheetId="4" hidden="1">{"EXCELHLP.HLP!1802";5;10;5;10;13;13;13;8;5;5;10;14;13;13;13;13;5;10;14;13;5;10;1;2;24}</definedName>
    <definedName name="_________n4" hidden="1">{"EXCELHLP.HLP!1802";5;10;5;10;13;13;13;8;5;5;10;14;13;13;13;13;5;10;14;13;5;10;1;2;24}</definedName>
    <definedName name="________C44">#REF!</definedName>
    <definedName name="________n4" localSheetId="4" hidden="1">{"EXCELHLP.HLP!1802";5;10;5;10;13;13;13;8;5;5;10;14;13;13;13;13;5;10;14;13;5;10;1;2;24}</definedName>
    <definedName name="________n4" hidden="1">{"EXCELHLP.HLP!1802";5;10;5;10;13;13;13;8;5;5;10;14;13;13;13;13;5;10;14;13;5;10;1;2;24}</definedName>
    <definedName name="_______C44">#REF!</definedName>
    <definedName name="_______DOC1">#REF!</definedName>
    <definedName name="_______DOC2">#REF!</definedName>
    <definedName name="_______ESY12">[1]ISFPLSUB!#REF!</definedName>
    <definedName name="_______INP5">[4]SITRP!#REF!</definedName>
    <definedName name="_______n4" localSheetId="4" hidden="1">{"EXCELHLP.HLP!1802";5;10;5;10;13;13;13;8;5;5;10;14;13;13;13;13;5;10;14;13;5;10;1;2;24}</definedName>
    <definedName name="_______n4" hidden="1">{"EXCELHLP.HLP!1802";5;10;5;10;13;13;13;8;5;5;10;14;13;13;13;13;5;10;14;13;5;10;1;2;24}</definedName>
    <definedName name="_______PG1">#N/A</definedName>
    <definedName name="_______PG2">#N/A</definedName>
    <definedName name="_______PG3">#N/A</definedName>
    <definedName name="_______SCH1">#REF!</definedName>
    <definedName name="_______SCH2">#REF!</definedName>
    <definedName name="______C44">#REF!</definedName>
    <definedName name="______DOC1">#REF!</definedName>
    <definedName name="______DOC2">#REF!</definedName>
    <definedName name="______ESY12">[1]ISFPLSUB!#REF!</definedName>
    <definedName name="______INP5">[4]SITRP!#REF!</definedName>
    <definedName name="______n4" localSheetId="4" hidden="1">{"EXCELHLP.HLP!1802";5;10;5;10;13;13;13;8;5;5;10;14;13;13;13;13;5;10;14;13;5;10;1;2;24}</definedName>
    <definedName name="______n4" hidden="1">{"EXCELHLP.HLP!1802";5;10;5;10;13;13;13;8;5;5;10;14;13;13;13;13;5;10;14;13;5;10;1;2;24}</definedName>
    <definedName name="______PG1">#N/A</definedName>
    <definedName name="______PG2">#N/A</definedName>
    <definedName name="______PG3">#N/A</definedName>
    <definedName name="______PP8">#REF!</definedName>
    <definedName name="______PP9">#REF!</definedName>
    <definedName name="______SCH1">#REF!</definedName>
    <definedName name="______SCH2">#REF!</definedName>
    <definedName name="______WN1">#REF!</definedName>
    <definedName name="______WN2">#REF!</definedName>
    <definedName name="_____C44">#REF!</definedName>
    <definedName name="_____DOC1">#REF!</definedName>
    <definedName name="_____DOC2">#REF!</definedName>
    <definedName name="_____ESY12">[1]ISFPLSUB!#REF!</definedName>
    <definedName name="_____INP5">[4]SITRP!#REF!</definedName>
    <definedName name="_____n4" localSheetId="4" hidden="1">{"EXCELHLP.HLP!1802";5;10;5;10;13;13;13;8;5;5;10;14;13;13;13;13;5;10;14;13;5;10;1;2;24}</definedName>
    <definedName name="_____n4" hidden="1">{"EXCELHLP.HLP!1802";5;10;5;10;13;13;13;8;5;5;10;14;13;13;13;13;5;10;14;13;5;10;1;2;24}</definedName>
    <definedName name="_____PG1">#N/A</definedName>
    <definedName name="_____PG2">#N/A</definedName>
    <definedName name="_____PG3">#N/A</definedName>
    <definedName name="_____PP8">#REF!</definedName>
    <definedName name="_____PP9">#REF!</definedName>
    <definedName name="_____SCH1">#REF!</definedName>
    <definedName name="_____SCH2">#REF!</definedName>
    <definedName name="_____WN1">#REF!</definedName>
    <definedName name="_____WN2">#REF!</definedName>
    <definedName name="____C44">#REF!</definedName>
    <definedName name="____DOC1">#REF!</definedName>
    <definedName name="____DOC2">#REF!</definedName>
    <definedName name="____ESY12">[1]ISFPLSUB!#REF!</definedName>
    <definedName name="____INP5">[4]SITRP!#REF!</definedName>
    <definedName name="____n4" localSheetId="4" hidden="1">{"EXCELHLP.HLP!1802";5;10;5;10;13;13;13;8;5;5;10;14;13;13;13;13;5;10;14;13;5;10;1;2;24}</definedName>
    <definedName name="____n4" hidden="1">{"EXCELHLP.HLP!1802";5;10;5;10;13;13;13;8;5;5;10;14;13;13;13;13;5;10;14;13;5;10;1;2;24}</definedName>
    <definedName name="____PG1">#N/A</definedName>
    <definedName name="____PG2">#N/A</definedName>
    <definedName name="____PG3">#N/A</definedName>
    <definedName name="____PP8">#REF!</definedName>
    <definedName name="____PP9">#REF!</definedName>
    <definedName name="____SCH1">#REF!</definedName>
    <definedName name="____SCH2">#REF!</definedName>
    <definedName name="____WN1">#REF!</definedName>
    <definedName name="____WN2">#REF!</definedName>
    <definedName name="___C44">#REF!</definedName>
    <definedName name="___DAT1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'[5]EE Detail'!#REF!</definedName>
    <definedName name="___DOC1">#REF!</definedName>
    <definedName name="___DOC2">#REF!</definedName>
    <definedName name="___ESY12">[1]ISFPLSUB!#REF!</definedName>
    <definedName name="___INP5">[4]SITRP!#REF!</definedName>
    <definedName name="___n4" localSheetId="4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_PG1">#N/A</definedName>
    <definedName name="___PG2">#N/A</definedName>
    <definedName name="___PG3">#N/A</definedName>
    <definedName name="___PP8">#REF!</definedName>
    <definedName name="___PP9">#REF!</definedName>
    <definedName name="___SCH1">#REF!</definedName>
    <definedName name="___SCH2">#REF!</definedName>
    <definedName name="___WN1">#REF!</definedName>
    <definedName name="___WN2">#REF!</definedName>
    <definedName name="__C44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DOC1">#REF!</definedName>
    <definedName name="__DOC2">#REF!</definedName>
    <definedName name="__ESY12">[1]ISFPLSUB!#REF!</definedName>
    <definedName name="__FDS_HYPERLINK_TOGGLE_STATE__" hidden="1">"ON"</definedName>
    <definedName name="__INP1">#REF!</definedName>
    <definedName name="__INP2">#REF!</definedName>
    <definedName name="__INP5">[4]SITRP!#REF!</definedName>
    <definedName name="__IntlFixup" hidden="1">TRUE</definedName>
    <definedName name="__n4" localSheetId="4" hidden="1">{"EXCELHLP.HLP!1802";5;10;5;10;13;13;13;8;5;5;10;14;13;13;13;13;5;10;14;13;5;10;1;2;24}</definedName>
    <definedName name="__n4" hidden="1">{"EXCELHLP.HLP!1802";5;10;5;10;13;13;13;8;5;5;10;14;13;13;13;13;5;10;14;13;5;10;1;2;24}</definedName>
    <definedName name="__PG1">#N/A</definedName>
    <definedName name="__PG2">#N/A</definedName>
    <definedName name="__PG3">#N/A</definedName>
    <definedName name="__PP8">#REF!</definedName>
    <definedName name="__PP9">#REF!</definedName>
    <definedName name="__SCH1">#REF!</definedName>
    <definedName name="__SCH2">#REF!</definedName>
    <definedName name="__VNT86">#REF!</definedName>
    <definedName name="__WN1">#REF!</definedName>
    <definedName name="__WN2">#REF!</definedName>
    <definedName name="_10B_9A">#REF!</definedName>
    <definedName name="_10C_38B">[6]REPORT!$A$1:$N$56</definedName>
    <definedName name="_10C_56">[7]REPORT!$A$1:$P$56</definedName>
    <definedName name="_10D_1">#REF!</definedName>
    <definedName name="_10PG_1">#REF!</definedName>
    <definedName name="_11C_56">[8]REPORT!$A$1:$P$56</definedName>
    <definedName name="_11C_58">#REF!</definedName>
    <definedName name="_11PG_1">#REF!</definedName>
    <definedName name="_12C_58">#REF!</definedName>
    <definedName name="_12C_9">#REF!</definedName>
    <definedName name="_12MOS">[1]ISFPLSUB!#REF!</definedName>
    <definedName name="_12MOSA">[1]ISFPLSUB!#REF!</definedName>
    <definedName name="_13B_9B">#REF!</definedName>
    <definedName name="_13C_9">#REF!</definedName>
    <definedName name="_14C_12">[9]REPORT!$A$1:$AB$56</definedName>
    <definedName name="_14D_1">#REF!</definedName>
    <definedName name="_15PG_1">#REF!</definedName>
    <definedName name="_16C_2">#REF!</definedName>
    <definedName name="_16PG_1">#REF!</definedName>
    <definedName name="_17C_38A">#REF!</definedName>
    <definedName name="_18C_38B">[10]REPORT!$A$1:$N$56</definedName>
    <definedName name="_1990">[4]SITRP!#REF!</definedName>
    <definedName name="_1990C">[4]SITRP!#REF!</definedName>
    <definedName name="_1991">[4]SITRP!#REF!</definedName>
    <definedName name="_199112C">#REF!</definedName>
    <definedName name="_199112M0">#REF!</definedName>
    <definedName name="_1991C">[4]SITRP!#REF!</definedName>
    <definedName name="_19C_56">[7]REPORT!$A$1:$P$56</definedName>
    <definedName name="_1B_6">#REF!</definedName>
    <definedName name="_1B_7_2OF3">#REF!</definedName>
    <definedName name="_1C_12">[11]REPORT!$A$1:$AB$56</definedName>
    <definedName name="_1D_1">#REF!</definedName>
    <definedName name="_21C_58">#REF!</definedName>
    <definedName name="_25C_9">#REF!</definedName>
    <definedName name="_28D_1">#REF!</definedName>
    <definedName name="_2B_6">#REF!</definedName>
    <definedName name="_2B_7_1OF3">#REF!</definedName>
    <definedName name="_2B_7_3OF3">#REF!</definedName>
    <definedName name="_2C_12">[12]REPORT!$A$1:$AB$56</definedName>
    <definedName name="_2C_38B">[13]REPORT!$A$1:$N$56</definedName>
    <definedName name="_2PG_1">#REF!</definedName>
    <definedName name="_31PG_1">#REF!</definedName>
    <definedName name="_3B_6">#REF!</definedName>
    <definedName name="_3B_7_2OF3">#REF!</definedName>
    <definedName name="_3B_9A">#REF!</definedName>
    <definedName name="_3C_19">#REF!</definedName>
    <definedName name="_3C_38B">[14]REPORT!$A$1:$N$56</definedName>
    <definedName name="_3C_56">[15]REPORT!$A$1:$P$56</definedName>
    <definedName name="_4B_7_3OF3">#REF!</definedName>
    <definedName name="_4B_9B">#REF!</definedName>
    <definedName name="_4C_12">[16]REPORT!$A$1:$AB$56</definedName>
    <definedName name="_4C_2">#REF!</definedName>
    <definedName name="_4C_56">[17]REPORT!$A$1:$P$56</definedName>
    <definedName name="_5B_7_1OF3">#REF!</definedName>
    <definedName name="_5B_9A">#REF!</definedName>
    <definedName name="_5C_12" localSheetId="4">[18]REPORT!$A$1:$AB$56</definedName>
    <definedName name="_5C_12">[19]REPORT!$A$1:$AB$56</definedName>
    <definedName name="_5C_38B">[20]REPORT!$A$1:$N$56</definedName>
    <definedName name="_6B_7_2OF3">#REF!</definedName>
    <definedName name="_6B_9B">#REF!</definedName>
    <definedName name="_6C_19">#REF!</definedName>
    <definedName name="_6C_38B" localSheetId="4">[21]REPORT!$A$1:$N$56</definedName>
    <definedName name="_6C_38B">[22]REPORT!$A$1:$N$56</definedName>
    <definedName name="_6C_56">[23]REPORT!$A$1:$P$56</definedName>
    <definedName name="_7B_7_3OF3">#REF!</definedName>
    <definedName name="_7C_12">[24]REPORT!$A$1:$AB$56</definedName>
    <definedName name="_7C_2">#REF!</definedName>
    <definedName name="_7C_38B">[10]REPORT!$A$1:$N$56</definedName>
    <definedName name="_7C_56" localSheetId="4">[25]REPORT!$A$1:$P$56</definedName>
    <definedName name="_7C_56">[26]REPORT!$A$1:$P$56</definedName>
    <definedName name="_7C_58">#REF!</definedName>
    <definedName name="_8C_2">#REF!</definedName>
    <definedName name="_8C_56">[7]REPORT!$A$1:$P$56</definedName>
    <definedName name="_8C_9">#REF!</definedName>
    <definedName name="_8D_1">#REF!</definedName>
    <definedName name="_90THOUS">#REF!</definedName>
    <definedName name="_90WHOLE">#REF!</definedName>
    <definedName name="_91THOUS">#REF!</definedName>
    <definedName name="_91WHOLE">#REF!</definedName>
    <definedName name="_9C_38A">#REF!</definedName>
    <definedName name="_9C_38B">[27]REPORT!$A$1:$N$56</definedName>
    <definedName name="_9C_9">#REF!</definedName>
    <definedName name="_9D_1">#REF!</definedName>
    <definedName name="_9PG_1">#REF!</definedName>
    <definedName name="_ATPRegress_Dlg_Results" localSheetId="4" hidden="1">{2;#N/A;"R13C16:R17C16";#N/A;"R13C14:R17C15";FALSE;FALSE;FALSE;95;#N/A;#N/A;"R13C19";#N/A;FALSE;FALSE;FALSE;FALSE;#N/A;"";#N/A;FALSE;"";"";#N/A;#N/A;#N/A}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Results_1" localSheetId="4" hidden="1">{2;#N/A;"R13C16:R17C16";#N/A;"R13C14:R17C15";FALSE;FALSE;FALSE;95;#N/A;#N/A;"R13C19";#N/A;FALSE;FALSE;FALSE;FALSE;#N/A;"";#N/A;FALSE;"";"";#N/A;#N/A;#N/A}</definedName>
    <definedName name="_ATPRegress_Dlg_Results_1" hidden="1">{2;#N/A;"R13C16:R17C16";#N/A;"R13C14:R17C15";FALSE;FALSE;FALSE;95;#N/A;#N/A;"R13C19";#N/A;FALSE;FALSE;FALSE;FALSE;#N/A;"";#N/A;FALSE;"";"";#N/A;#N/A;#N/A}</definedName>
    <definedName name="_ATPRegress_Dlg_Types" localSheetId="4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Dlg_Types_1" localSheetId="4" hidden="1">{"EXCELHLP.HLP!1802";5;10;5;10;13;13;13;8;5;5;10;14;13;13;13;13;5;10;14;13;5;10;1;2;24}</definedName>
    <definedName name="_ATPRegress_Dlg_Types_1" hidden="1">{"EXCELHLP.HLP!1802";5;10;5;10;13;13;13;8;5;5;10;14;13;13;13;13;5;10;14;13;5;10;1;2;24}</definedName>
    <definedName name="_ATPRegress_Range1" hidden="1">'[28]ST Corrections'!#REF!</definedName>
    <definedName name="_ATPRegress_Range2" hidden="1">'[28]ST Corrections'!#REF!</definedName>
    <definedName name="_ATPRegress_Range3" hidden="1">'[28]ST Corrections'!#REF!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">#REF!</definedName>
    <definedName name="_C44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'[29]D1 - Books'!#REF!</definedName>
    <definedName name="_DAT2">#REF!</definedName>
    <definedName name="_DAT20">'[29]D1 - Books'!#REF!</definedName>
    <definedName name="_DAT21">'[29]D1 - Books'!#REF!</definedName>
    <definedName name="_DAT22">'[29]D1 - Books'!#REF!</definedName>
    <definedName name="_DAT23">'[29]D1 - Books'!#REF!</definedName>
    <definedName name="_DAT24">'[29]D1 - Books'!#REF!</definedName>
    <definedName name="_DAT25">'[29]D1 - Books'!#REF!</definedName>
    <definedName name="_DAT26">'[29]D1 - Books'!#REF!</definedName>
    <definedName name="_DAT27">'[29]D1 - Books'!#REF!</definedName>
    <definedName name="_DAT28">'[29]D1 - Books'!#REF!</definedName>
    <definedName name="_DAT29">'[29]D1 - Books'!#REF!</definedName>
    <definedName name="_DAT3">#REF!</definedName>
    <definedName name="_DAT30">'[29]D1 - Books'!#REF!</definedName>
    <definedName name="_DAT31">'[29]D1 - Books'!#REF!</definedName>
    <definedName name="_DAT32">'[29]D1 - Books'!#REF!</definedName>
    <definedName name="_DAT33">'[29]D1 - Books'!#REF!</definedName>
    <definedName name="_DAT34">'[29]D1 - Books'!#REF!</definedName>
    <definedName name="_DAT35">'[29]D1 - Books'!#REF!</definedName>
    <definedName name="_DAT36">'[29]D1 - Books'!#REF!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ist_Values" hidden="1">#REF!</definedName>
    <definedName name="_DOC1">#REF!</definedName>
    <definedName name="_DOC2">#REF!</definedName>
    <definedName name="_ESY12">[1]ISFPLSUB!#REF!</definedName>
    <definedName name="_Fill" hidden="1">#REF!</definedName>
    <definedName name="_hpe1">#REF!</definedName>
    <definedName name="_hpe2">#REF!</definedName>
    <definedName name="_hwp1">#REF!</definedName>
    <definedName name="_hwp2">#REF!</definedName>
    <definedName name="_INP1">#REF!</definedName>
    <definedName name="_INP2">#REF!</definedName>
    <definedName name="_INP5">[4]SITRP!#REF!</definedName>
    <definedName name="_Key1" hidden="1">'[30]1999'!$D$9</definedName>
    <definedName name="_key2" hidden="1">#REF!</definedName>
    <definedName name="_mm2001">#REF!</definedName>
    <definedName name="_mm2002">#REF!</definedName>
    <definedName name="_mm2003">#REF!</definedName>
    <definedName name="_mm2004">#REF!</definedName>
    <definedName name="_mm2005">#REF!</definedName>
    <definedName name="_n4" localSheetId="4" hidden="1">{"EXCELHLP.HLP!1802";5;10;5;10;13;13;13;8;5;5;10;14;13;13;13;13;5;10;14;13;5;10;1;2;24}</definedName>
    <definedName name="_n4" hidden="1">{"EXCELHLP.HLP!1802";5;10;5;10;13;13;13;8;5;5;10;14;13;13;13;13;5;10;14;13;5;10;1;2;24}</definedName>
    <definedName name="_n4_1" localSheetId="4" hidden="1">{"EXCELHLP.HLP!1802";5;10;5;10;13;13;13;8;5;5;10;14;13;13;13;13;5;10;14;13;5;10;1;2;24}</definedName>
    <definedName name="_n4_1" hidden="1">{"EXCELHLP.HLP!1802";5;10;5;10;13;13;13;8;5;5;10;14;13;13;13;13;5;10;14;13;5;10;1;2;24}</definedName>
    <definedName name="_Order1" hidden="1">255</definedName>
    <definedName name="_Order2" hidden="1">255</definedName>
    <definedName name="_Own10">#REF!</definedName>
    <definedName name="_Own11">#REF!</definedName>
    <definedName name="_Own4">#REF!</definedName>
    <definedName name="_Own5">#REF!</definedName>
    <definedName name="_Own6">#REF!</definedName>
    <definedName name="_Own8">#REF!</definedName>
    <definedName name="_p">#REF!</definedName>
    <definedName name="_PG1">#N/A</definedName>
    <definedName name="_PG2">#N/A</definedName>
    <definedName name="_PG3">#N/A</definedName>
    <definedName name="_PP8">#REF!</definedName>
    <definedName name="_PP9">#REF!</definedName>
    <definedName name="_SCH1">#REF!</definedName>
    <definedName name="_SCH2">#REF!</definedName>
    <definedName name="_Sort" hidden="1">'[30]1999'!#REF!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VNT86">#REF!</definedName>
    <definedName name="_W">#REF!</definedName>
    <definedName name="_WN1">#REF!</definedName>
    <definedName name="_WN2">#REF!</definedName>
    <definedName name="a" localSheetId="4" hidden="1">{"Martin Oct94_Mar95",#N/A,FALSE,"Martin Oct94 - Mar95"}</definedName>
    <definedName name="a" hidden="1">{"Martin Oct94_Mar95",#N/A,FALSE,"Martin Oct94 - Mar95"}</definedName>
    <definedName name="A_">#REF!</definedName>
    <definedName name="A_1">#REF!</definedName>
    <definedName name="A_1A_2">#REF!</definedName>
    <definedName name="A_1A_3">#REF!</definedName>
    <definedName name="A_1A_4">#REF!</definedName>
    <definedName name="A_1A_5">#REF!</definedName>
    <definedName name="A6_" localSheetId="4">[31]A6!#REF!</definedName>
    <definedName name="A6_">[32]A6!#REF!</definedName>
    <definedName name="A6_OS" localSheetId="4">[31]A6!#REF!</definedName>
    <definedName name="A6_OS">[32]A6!#REF!</definedName>
    <definedName name="A6_PTD_DATA" localSheetId="4">[31]A6!#REF!</definedName>
    <definedName name="A6_PTD_DATA">[32]A6!#REF!</definedName>
    <definedName name="A6a" localSheetId="4">[31]A6!#REF!</definedName>
    <definedName name="A6a">[32]A6!#REF!</definedName>
    <definedName name="A6a_C" localSheetId="4">[31]A6!#REF!</definedName>
    <definedName name="A6a_C">[32]A6!#REF!</definedName>
    <definedName name="A8_">#REF!</definedName>
    <definedName name="A9_" localSheetId="4">[33]A9!#REF!</definedName>
    <definedName name="A9_">[34]A9!#REF!</definedName>
    <definedName name="A9_PTD_DATA" localSheetId="4">[33]A9!#REF!</definedName>
    <definedName name="A9_PTD_DATA">[34]A9!#REF!</definedName>
    <definedName name="A9Worksheet" localSheetId="4">[33]A9!#REF!</definedName>
    <definedName name="A9Worksheet">[34]A9!#REF!</definedName>
    <definedName name="aa" localSheetId="4" hidden="1">{"Martin Oct94_Mar95",#N/A,FALSE,"Martin Oct94 - Mar95"}</definedName>
    <definedName name="aa" hidden="1">{"Martin Oct94_Mar95",#N/A,FALSE,"Martin Oct94 - Mar95"}</definedName>
    <definedName name="aaa" localSheetId="4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a" localSheetId="4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bc" localSheetId="4" hidden="1">{#N/A,#N/A,TRUE,"TOTAL DISTRIBUTION";#N/A,#N/A,TRUE,"SOUTH";#N/A,#N/A,TRUE,"NORTHEAST";#N/A,#N/A,TRUE,"WEST"}</definedName>
    <definedName name="abc" hidden="1">{#N/A,#N/A,TRUE,"TOTAL DISTRIBUTION";#N/A,#N/A,TRUE,"SOUTH";#N/A,#N/A,TRUE,"NORTHEAST";#N/A,#N/A,TRUE,"WEST"}</definedName>
    <definedName name="abcd" localSheetId="4" hidden="1">{#N/A,#N/A,TRUE,"TOTAL DSBN";#N/A,#N/A,TRUE,"WEST";#N/A,#N/A,TRUE,"SOUTH";#N/A,#N/A,TRUE,"NORTHEAST"}</definedName>
    <definedName name="abcd" hidden="1">{#N/A,#N/A,TRUE,"TOTAL DSBN";#N/A,#N/A,TRUE,"WEST";#N/A,#N/A,TRUE,"SOUTH";#N/A,#N/A,TRUE,"NORTHEAST"}</definedName>
    <definedName name="abd">#REF!</definedName>
    <definedName name="abit">0.000000001</definedName>
    <definedName name="ACCNT">#REF!</definedName>
    <definedName name="ACCOUNTS">#REF!</definedName>
    <definedName name="acct_desc" localSheetId="4">[35]sys_desc!$B:$C</definedName>
    <definedName name="acct_desc">[36]sys_desc!$B:$C</definedName>
    <definedName name="ACE">#REF!</definedName>
    <definedName name="ACGDIST">#REF!</definedName>
    <definedName name="ACTUALS">#REF!</definedName>
    <definedName name="ADDCOST">#REF!</definedName>
    <definedName name="ALANDCO">'[3]SUMMARY-OLD'!#REF!</definedName>
    <definedName name="ALL" localSheetId="4">'[37]#REF'!$N$6:$W$59</definedName>
    <definedName name="ALL">'[38]#REF'!$N$6:$W$59</definedName>
    <definedName name="alloc1">#REF!</definedName>
    <definedName name="alloc2">#REF!</definedName>
    <definedName name="ALTADJ">#REF!</definedName>
    <definedName name="AMOUNT">'[39]Cap Structure Adj'!$E:$E</definedName>
    <definedName name="AMT">#REF!</definedName>
    <definedName name="ANALYSIS_OF_BREAKDOWN_OF_OS_SALE_BYACCOUNTS">#REF!</definedName>
    <definedName name="ANNUAL">[1]ISFPLSUB!#REF!</definedName>
    <definedName name="anscount" hidden="1">1</definedName>
    <definedName name="Application">#REF!</definedName>
    <definedName name="apr">#REF!</definedName>
    <definedName name="april">#REF!</definedName>
    <definedName name="AS2DocOpenMode" hidden="1">"AS2DocumentEdit"</definedName>
    <definedName name="asd" localSheetId="4" hidden="1">{2;#N/A;"R13C16:R17C16";#N/A;"R13C14:R17C15";FALSE;FALSE;FALSE;95;#N/A;#N/A;"R13C19";#N/A;FALSE;FALSE;FALSE;FALSE;#N/A;"";#N/A;FALSE;"";"";#N/A;#N/A;#N/A}</definedName>
    <definedName name="asd" hidden="1">{2;#N/A;"R13C16:R17C16";#N/A;"R13C14:R17C15";FALSE;FALSE;FALSE;95;#N/A;#N/A;"R13C19";#N/A;FALSE;FALSE;FALSE;FALSE;#N/A;"";#N/A;FALSE;"";"";#N/A;#N/A;#N/A}</definedName>
    <definedName name="asdfas">#REF!</definedName>
    <definedName name="aserf" localSheetId="4" hidden="1">{"Summary Schedule",#N/A,FALSE,"Sheet1";"Divisional Support",#N/A,FALSE,"Sheet2";"Corporate Support",#N/A,FALSE,"Sheet3"}</definedName>
    <definedName name="aserf" hidden="1">{"Summary Schedule",#N/A,FALSE,"Sheet1";"Divisional Support",#N/A,FALSE,"Sheet2";"Corporate Support",#N/A,FALSE,"Sheet3"}</definedName>
    <definedName name="aserf_1" localSheetId="4" hidden="1">{"Summary Schedule",#N/A,FALSE,"Sheet1";"Divisional Support",#N/A,FALSE,"Sheet2";"Corporate Support",#N/A,FALSE,"Sheet3"}</definedName>
    <definedName name="aserf_1" hidden="1">{"Summary Schedule",#N/A,FALSE,"Sheet1";"Divisional Support",#N/A,FALSE,"Sheet2";"Corporate Support",#N/A,FALSE,"Sheet3"}</definedName>
    <definedName name="assssss" localSheetId="4" hidden="1">{"Summary Schedule",#N/A,FALSE,"Sheet1";"Divisional Support",#N/A,FALSE,"Sheet2";"Corporate Support",#N/A,FALSE,"Sheet3"}</definedName>
    <definedName name="assssss" hidden="1">{"Summary Schedule",#N/A,FALSE,"Sheet1";"Divisional Support",#N/A,FALSE,"Sheet2";"Corporate Support",#N/A,FALSE,"Sheet3"}</definedName>
    <definedName name="assssss_1" localSheetId="4" hidden="1">{"Summary Schedule",#N/A,FALSE,"Sheet1";"Divisional Support",#N/A,FALSE,"Sheet2";"Corporate Support",#N/A,FALSE,"Sheet3"}</definedName>
    <definedName name="assssss_1" hidden="1">{"Summary Schedule",#N/A,FALSE,"Sheet1";"Divisional Support",#N/A,FALSE,"Sheet2";"Corporate Support",#N/A,FALSE,"Sheet3"}</definedName>
    <definedName name="assumptions">#REF!</definedName>
    <definedName name="assumptions97">#REF!</definedName>
    <definedName name="assumptions98">#REF!</definedName>
    <definedName name="assumptions99">#REF!</definedName>
    <definedName name="ATAX">#REF!</definedName>
    <definedName name="aug">#REF!</definedName>
    <definedName name="avail">#REF!</definedName>
    <definedName name="B">#REF!</definedName>
    <definedName name="B_">#REF!</definedName>
    <definedName name="B_1">#REF!</definedName>
    <definedName name="B_2">#REF!</definedName>
    <definedName name="B_3">#REF!</definedName>
    <definedName name="ba_func">#REF!</definedName>
    <definedName name="baird">#REF!</definedName>
    <definedName name="balancesheet">#REF!</definedName>
    <definedName name="bayatxinc">'[40]All Companies'!#REF!</definedName>
    <definedName name="Because" localSheetId="4" hidden="1">{#N/A,#N/A,TRUE,"TOTAL DISTRIBUTION";#N/A,#N/A,TRUE,"SOUTH";#N/A,#N/A,TRUE,"NORTHEAST";#N/A,#N/A,TRUE,"WEST"}</definedName>
    <definedName name="Because" hidden="1">{#N/A,#N/A,TRUE,"TOTAL DISTRIBUTION";#N/A,#N/A,TRUE,"SOUTH";#N/A,#N/A,TRUE,"NORTHEAST";#N/A,#N/A,TRUE,"WEST"}</definedName>
    <definedName name="BEx0017DGUEDPCFJUPUZOOLJCS2B" hidden="1">#REF!</definedName>
    <definedName name="BEx001CNWHJ5RULCSFM36ZCGJ1UH" hidden="1">#REF!</definedName>
    <definedName name="BEx004791UAJIJSN57OT7YBLNP82" hidden="1">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JC31DY11L45SEU4B10BIN6W" hidden="1">#REF!</definedName>
    <definedName name="BEx00KZHZBHP3TDV1YMX4B19B95O" hidden="1">#REF!</definedName>
    <definedName name="BEx00MBY8XXUOHIZ4LHXHPD7WYD5" hidden="1">#REF!</definedName>
    <definedName name="BEx01HY6E3GJ66ABU5ABN26V6Q13" hidden="1">#REF!</definedName>
    <definedName name="BEx01PW5YQKEGAR8JDDI5OARYXDF" hidden="1">#REF!</definedName>
    <definedName name="BEx01XJ94SHJ1YQ7ORPW0RQGKI2H" hidden="1">#REF!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JZ7GKO99IYTP6GGGF7EUL3Z" hidden="1">#REF!</definedName>
    <definedName name="BEx1FZV2CM77TBH1R6YYV9P06KA2" hidden="1">#REF!</definedName>
    <definedName name="BEx1G59AY8195JTUM6P18VXUFJ3E" hidden="1">#REF!</definedName>
    <definedName name="BEx1GUQEWHVOTL5UE4TS6N9I9SVP" hidden="1">#REF!</definedName>
    <definedName name="BEx1GVMRHFXUP6XYYY9NR12PV5TF" hidden="1">#REF!</definedName>
    <definedName name="BEx1H6KIT7BHUH6MDDWC935V9N47" hidden="1">#REF!</definedName>
    <definedName name="BEx1HDGOOJ3SKHYMWUZJ1P0RQZ9N" hidden="1">#REF!</definedName>
    <definedName name="BEx1HDM5ZXSJG6JQEMSFV52PZ10V" hidden="1">#REF!</definedName>
    <definedName name="BEx1HETBBZVN5F43LKOFMC4QB0CR" hidden="1">#REF!</definedName>
    <definedName name="BEx1HGWNWPLNXICOTP90TKQVVE4E" hidden="1">#REF!</definedName>
    <definedName name="BEx1HIPLJZABY0EMUOTZN0EQMDPU" hidden="1">#REF!</definedName>
    <definedName name="BEx1HO94JIRX219MPWMB5E5XZ04X" hidden="1">#REF!</definedName>
    <definedName name="BEx1HQNF6KHM21E3XLW0NMSSEI9S" hidden="1">#REF!</definedName>
    <definedName name="BEx1HSLNWIW4S97ZBYY7I7M5YVH4" hidden="1">#REF!</definedName>
    <definedName name="BEx1I4QKTILCKZUSOJCVZN7SNHL5" hidden="1">#REF!</definedName>
    <definedName name="BEx1IE0ZP7RIFM9FI24S9I6AAJ14" hidden="1">#REF!</definedName>
    <definedName name="BEx1IGQ5B697MNDOE06MVSR0H58E" hidden="1">#REF!</definedName>
    <definedName name="BEx1IKRPW8MLB9Y485M1TL2IT9SH" hidden="1">#REF!</definedName>
    <definedName name="BEx1J0CSSHDJGBJUHVOEMCF2P4DL" hidden="1">#REF!</definedName>
    <definedName name="BEx1J61RRF9LJ3V3R5OY3WJ6VBWR" hidden="1">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UBQFRVMASSFK4B3V0AD7YP9" hidden="1">#REF!</definedName>
    <definedName name="BEx1JXBM5W4YRWNQ0P95QQS6JWD6" hidden="1">#REF!</definedName>
    <definedName name="BEx1KGY9QEHZ9QSARMQUTQKRK4UX" hidden="1">#REF!</definedName>
    <definedName name="BEx1KKP1ELIF2UII2FWVGL7M1X7J" hidden="1">#REF!</definedName>
    <definedName name="BEx1KUVWMB0QCWA3RBE4CADFVRIS" hidden="1">#REF!</definedName>
    <definedName name="BEx1L2OG1SDFK2TPXELJ77YP4NI2" hidden="1">#REF!</definedName>
    <definedName name="BEx1L6Q60MWRDJB4L20LK0XPA0Z2" hidden="1">#REF!</definedName>
    <definedName name="BEx1LD63FP2Z4BR9TKSHOZW9KKZ5" hidden="1">#REF!</definedName>
    <definedName name="BEx1LDMB9RW982DUILM2WPT5VWQ3" hidden="1">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51HHDYGIT8PON7U8ICL2S95" hidden="1">#REF!</definedName>
    <definedName name="BEx1MTRKKVCHOZ0YGID6HZ49LJTO" hidden="1">#REF!</definedName>
    <definedName name="BEx1N3CUJ3UX61X38ZAJVPEN4KMC" hidden="1">#REF!</definedName>
    <definedName name="BEx1NAEHWVVI40ROTNWROZLJD81M" hidden="1">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UBX5VUYZFKQH69FN6BTLWCR" hidden="1">#REF!</definedName>
    <definedName name="BEx1NZ4K1L8UON80Y2A4RASKWGNP" hidden="1">#REF!</definedName>
    <definedName name="BEx1OLAZ915OGYWP0QP1QQWDLCRX" hidden="1">#REF!</definedName>
    <definedName name="BEx1OO5ER042IS6IC4TLDI75JNVH" hidden="1">#REF!</definedName>
    <definedName name="BEx1OTE54CBSUT8FWKRALEDCUWN4" hidden="1">#REF!</definedName>
    <definedName name="BEx1OVSMPADTX95QUOX34KZQ8EDY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#REF!</definedName>
    <definedName name="BEx1P7S1J4TKGVJ43C2Q2R3M9WRB" hidden="1">#REF!</definedName>
    <definedName name="BEx1PA11BLPVZM8RC5BL46WX8YB5" hidden="1">#REF!</definedName>
    <definedName name="BEx1PBZ4BEFIPGMQXT9T8S4PZ2IM" hidden="1">#REF!</definedName>
    <definedName name="BEx1PLF2CFSXBZPVI6CJ534EIJDN" hidden="1">#REF!</definedName>
    <definedName name="BEx1PMWZB2DO6EM9BKLUICZJ65HD" hidden="1">#REF!</definedName>
    <definedName name="BEx1PZCOY3MT63U01AGM91LSUDK6" hidden="1">#REF!</definedName>
    <definedName name="BEx1QA54J2A4I7IBQR19BTY28ZMR" hidden="1">#REF!</definedName>
    <definedName name="BEx1QMQAHG3KQUK59DVM68SWKZIZ" hidden="1">#REF!</definedName>
    <definedName name="BEx1QS4I6EOZNLQE54RT7EXOE8YP" hidden="1">#REF!</definedName>
    <definedName name="BEx1R9YFKJCMSEST8OVCAO5E47FO" hidden="1">#REF!</definedName>
    <definedName name="BEx1RBGC06B3T52OIC0EQ1KGVP1I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5VFNKIXHTTCWSV60UC50EZ8" hidden="1">#REF!</definedName>
    <definedName name="BEx1SK3U02H0RGKEYXW7ZMCEOF3V" hidden="1">#REF!</definedName>
    <definedName name="BEx1SSNEZINBJT29QVS62VS1THT4" hidden="1">#REF!</definedName>
    <definedName name="BEx1SVNCHNANBJIDIQVB8AFK4HAN" hidden="1">#REF!</definedName>
    <definedName name="BEx1TJ0WLS9O7KNSGIPWTYHDYI1D" hidden="1">#REF!</definedName>
    <definedName name="BEx1U15M7LVVFZENH830B2BGWC04" hidden="1">#REF!</definedName>
    <definedName name="BEx1U7WFO8OZKB1EBF4H386JW91L" hidden="1">#REF!</definedName>
    <definedName name="BEx1U87938YR9N6HYI24KVBKLOS3" hidden="1">#REF!</definedName>
    <definedName name="BEx1UESH4KDWHYESQU2IE55RS3LI" hidden="1">#REF!</definedName>
    <definedName name="BEx1UI8N9KTCPSOJ7RDW0T8UEBNP" hidden="1">#REF!</definedName>
    <definedName name="BEx1UML0HHJFHA5TBOYQ24I3RV1W" hidden="1">#REF!</definedName>
    <definedName name="BEx1UUDIQPZ23XQ79GUL0RAWRSCK" hidden="1">#REF!</definedName>
    <definedName name="BEx1V67SEV778NVW68J8W5SND1J7" hidden="1">#REF!</definedName>
    <definedName name="BEx1VIY9SQLRESD11CC4PHYT0XSG" hidden="1">#REF!</definedName>
    <definedName name="BEx1WC67EH10SC38QWX3WEA5KH3A" hidden="1">#REF!</definedName>
    <definedName name="BEx1WGYTKZZIPM1577W5FEYKFH3V" hidden="1">#REF!</definedName>
    <definedName name="BEx1WHPURIV3D3PTJJ359H1OP7ZV" hidden="1">#REF!</definedName>
    <definedName name="BEx1WLGP2O2VDVRJRFGH2I62VAI5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K8AAMO0AH0Z1OUKW30CA7EQ" hidden="1">#REF!</definedName>
    <definedName name="BEx1XL4MZ7C80495GHQRWOBS16PQ" hidden="1">#REF!</definedName>
    <definedName name="BEx1Y2IGS2K95E1M51PEF9KJZ0KB" hidden="1">#REF!</definedName>
    <definedName name="BEx1Y3PKK83X2FN9SAALFHOWKMRQ" hidden="1">#REF!</definedName>
    <definedName name="BEx1YL3DJ7Y4AZ01ERCOGW0FJ26T" hidden="1">#REF!</definedName>
    <definedName name="BEx1Z2RYHSVD1H37817SN93VMURZ" hidden="1">#REF!</definedName>
    <definedName name="BEx3AMAKWI6458B67VKZO56MCNJW" hidden="1">#REF!</definedName>
    <definedName name="BEx3AOOVM42G82TNF53W0EKXLUSI" hidden="1">#REF!</definedName>
    <definedName name="BEx3AZH9W4SUFCAHNDOQ728R9V4L" hidden="1">#REF!</definedName>
    <definedName name="BEx3BNR9ES4KY7Q1DK83KC5NDGL8" hidden="1">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2QR0WUD19QSVO8EMIPNQJKH" hidden="1">#REF!</definedName>
    <definedName name="BEx3CCS3VNR1KW2R7DKSQFZ17QW0" hidden="1">#REF!</definedName>
    <definedName name="BEx3CKFCCPZZ6ROLAT5C1DZNIC1U" hidden="1">#REF!</definedName>
    <definedName name="BEx3CO0SVO4WLH0DO43DCHYDTH1P" hidden="1">#REF!</definedName>
    <definedName name="BEx3D9G6QTSPF9UYI4X0XY0VE896" hidden="1">#REF!</definedName>
    <definedName name="BEx3DCQU9PBRXIMLO62KS5RLH447" hidden="1">#REF!</definedName>
    <definedName name="BEx3EF99FD6QNNCNOKDEE67JHTUJ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UUAX947Q5N6MY6W0KSNY78Y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#REF!</definedName>
    <definedName name="BEx3FX7EJL47JSLSWP3EOC265WAE" hidden="1">#REF!</definedName>
    <definedName name="BEx3G201R8NLJ6FIHO2QS0SW9QVV" hidden="1">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#REF!</definedName>
    <definedName name="BEx3GMJ1Y6UU02DLRL0QXCEKDA6C" hidden="1">#REF!</definedName>
    <definedName name="BEx3GN4LY0135CBDIN1TU2UEODGF" hidden="1">#REF!</definedName>
    <definedName name="BEx3GPDH2AH4QKT4OOSN563XUHBD" hidden="1">#REF!</definedName>
    <definedName name="BEx3H5UX2GZFZZT657YR76RHW5I6" hidden="1">#REF!</definedName>
    <definedName name="BEx3HMSEFOP6DBM4R97XA6B7NFG6" hidden="1">#REF!</definedName>
    <definedName name="BEx3HWJ5SQSD2CVCQNR183X44FR8" hidden="1">#REF!</definedName>
    <definedName name="BEx3I09YVXO0G4X7KGSA4WGORM35" hidden="1">#REF!</definedName>
    <definedName name="BEx3ICF1GY8HQEBIU9S43PDJ90BX" hidden="1">#REF!</definedName>
    <definedName name="BEx3IYAH2DEBFWO8F94H4MXE3RLY" hidden="1">#REF!</definedName>
    <definedName name="BEx3IZXXSYEW50379N2EAFWO8DZV" hidden="1">#REF!</definedName>
    <definedName name="BEx3J1VZVGTKT4ATPO9O5JCSFTTR" hidden="1">#REF!</definedName>
    <definedName name="BEx3JC2TY7JNAAC3L7QHVPQXLGQ8" hidden="1">#REF!</definedName>
    <definedName name="BEx3JX23SYDIGOGM4Y0CQFBW8ZBV" hidden="1">#REF!</definedName>
    <definedName name="BEx3JXCXCVBZJGV5VEG9MJEI01AL" hidden="1">#REF!</definedName>
    <definedName name="BEx3JYK2N7X59TPJSKYZ77ENY8SS" hidden="1">#REF!</definedName>
    <definedName name="BEx3K4EII7GU1CG0BN7UL15M6J8Z" hidden="1">#REF!</definedName>
    <definedName name="BEx3K4ZXQUQ2KYZF74B84SO48XMW" hidden="1">#REF!</definedName>
    <definedName name="BEx3KEFXUCVNVPH7KSEGAZYX13B5" hidden="1">#REF!</definedName>
    <definedName name="BEx3KFXUAF6YXAA47B7Q6X9B3VGB" hidden="1">#REF!</definedName>
    <definedName name="BEx3KIXQYOGMPK4WJJAVBRX4NR28" hidden="1">#REF!</definedName>
    <definedName name="BEx3KJOMVOSFZVJUL3GKCNP6DQDS" hidden="1">#REF!</definedName>
    <definedName name="BEx3KP2VRBMORK0QEAZUYCXL3DHJ" hidden="1">#REF!</definedName>
    <definedName name="BEx3L4IN3LI4C26SITKTGAH27CD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M1PR4Y7KINKMTMKR984GX8Q" hidden="1">#REF!</definedName>
    <definedName name="BEx3LPCEZ1C0XEKNCM3YT09JWCUO" hidden="1">#REF!</definedName>
    <definedName name="BEx3M1MR1K1NQD03H74BFWOK4MWQ" hidden="1">#REF!</definedName>
    <definedName name="BEx3M4H77MYUKOOD31H9F80NMVK8" hidden="1">#REF!</definedName>
    <definedName name="BEx3M9VFX329PZWYC4DMZ6P3W9R2" hidden="1">#REF!</definedName>
    <definedName name="BEx3MCQ0VEBV0CZXDS505L38EQ8N" hidden="1">#REF!</definedName>
    <definedName name="BEx3MEYV5LQY0BAL7V3CFAFVOM3T" hidden="1">#REF!</definedName>
    <definedName name="BEx3ML44EJ5QLVJMAFPN6J1V4GPU" hidden="1">#REF!</definedName>
    <definedName name="BEx3MREOFWJQEYMCMBL7ZE06NBN6" hidden="1">#REF!</definedName>
    <definedName name="BEx3NKXF7GYXHBK75UI6MDRUSU0J" hidden="1">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O19B8FTTAPVT5DZXQGQXWFR8" hidden="1">#REF!</definedName>
    <definedName name="BEx3O85IKWARA6NCJOLRBRJFMEWW" hidden="1">#REF!</definedName>
    <definedName name="BEx3OJZSCGFRW7SVGBFI0X9DNVMM" hidden="1">#REF!</definedName>
    <definedName name="BEx3ORSBUXAF21MKEY90YJV9AY9A" hidden="1">#REF!</definedName>
    <definedName name="BEx3OV8BH6PYNZT7C246LOAU9SVX" hidden="1">#REF!</definedName>
    <definedName name="BEx3OXRYJZUEY6E72UJU0PHLMYAR" hidden="1">#REF!</definedName>
    <definedName name="BEx3P59TTRSGQY888P5C1O7M2PQT" hidden="1">#REF!</definedName>
    <definedName name="BEx3PDNRRNKD5GOUBUQFXAHIXLD9" hidden="1">#REF!</definedName>
    <definedName name="BEx3PDT8GNPWLLN02IH1XPV90XYK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VXYZC8WB9ZJE7OCKUXZ46EA" hidden="1">#REF!</definedName>
    <definedName name="BEx3Q0VWPU5EQECK7MQ47TYJ3SWW" hidden="1">#REF!</definedName>
    <definedName name="BEx3Q7BZ9PUXK2RLIOFSIS9AHU1B" hidden="1">#REF!</definedName>
    <definedName name="BEx3Q8J42S9VU6EAN2Y28MR6DF88" hidden="1">#REF!</definedName>
    <definedName name="BEx3QEDFOYFY5NBTININ5W4RLD4Q" hidden="1">#REF!</definedName>
    <definedName name="BEx3QIKJ3U962US1Q564NZDLU8LD" hidden="1">#REF!</definedName>
    <definedName name="BEx3QR9D45DHW50VQ7Y3Q1AXPOB9" hidden="1">#REF!</definedName>
    <definedName name="BEx3QSWT2S5KWG6U2V9711IYDQBM" hidden="1">#REF!</definedName>
    <definedName name="BEx3QVGG7Q2X4HZHJAM35A8T3VR7" hidden="1">#REF!</definedName>
    <definedName name="BEx3R0JUB9YN8PHPPQTAMIT1IHWK" hidden="1">#REF!</definedName>
    <definedName name="BEx3R81NFRO7M81VHVKOBFT0QBIL" hidden="1">#REF!</definedName>
    <definedName name="BEx3RHC2ZD5UFS6QD4OPFCNNMWH1" hidden="1">#REF!</definedName>
    <definedName name="BEx3RQ10QIWBAPHALAA91BUUCM2X" hidden="1">#REF!</definedName>
    <definedName name="BEx3RV4E1WT43SZBUN09RTB8EK1O" hidden="1">#REF!</definedName>
    <definedName name="BEx3RXYU0QLFXSFTM5EB20GD03W5" hidden="1">#REF!</definedName>
    <definedName name="BEx3RYKLC3QQO3XTUN7BEW2AQL98" hidden="1">#REF!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29ZTULQE0OMSMWUMZDU9ZZ0" hidden="1">#REF!</definedName>
    <definedName name="BEx3T6MJ1QDJ929WMUDVZ0O3UW0Y" hidden="1">#REF!</definedName>
    <definedName name="BEx3TPCSI16OAB2L9M9IULQMQ9J9" hidden="1">#REF!</definedName>
    <definedName name="BEx3U64YUOZ419BAJS2W78UMATAW" hidden="1">#REF!</definedName>
    <definedName name="BEx3U94WCEA5DKMWBEX1GU0LKYG2" hidden="1">#REF!</definedName>
    <definedName name="BEx3U9VZ8SQVYS6ZA038J7AP7ZGW" hidden="1">#REF!</definedName>
    <definedName name="BEx3UIQ5WRJBGNTFCCLOR4N7B1OQ" hidden="1">#REF!</definedName>
    <definedName name="BEx3UJMIX2NUSSWGMSI25A5DM4CH" hidden="1">#REF!</definedName>
    <definedName name="BEx3UKOCOQG7S1YQ436S997K1KWV" hidden="1">#REF!</definedName>
    <definedName name="BEx3UYM19VIXLA0EU7LB9NHA77PB" hidden="1">#REF!</definedName>
    <definedName name="BEx3VML7CG70HPISMVYIUEN3711Q" hidden="1">#REF!</definedName>
    <definedName name="BEx56ZID5H04P9AIYLP1OASFGV56" hidden="1">#REF!</definedName>
    <definedName name="BEx587EYSS57E3PI8DT973HLJM9E" hidden="1">#REF!</definedName>
    <definedName name="BEx587KFQ3VKCOCY1SA5F24PQGUI" hidden="1">#REF!</definedName>
    <definedName name="BEx58O780PQ05NF0Z1SKKRB3N099" hidden="1">#REF!</definedName>
    <definedName name="BEx58XHO7ZULLF2EUD7YIS0MGQJ5" hidden="1">#REF!</definedName>
    <definedName name="BEx58ZW0HAIGIPEX9CVA1PQQTR6X" hidden="1">#REF!</definedName>
    <definedName name="BEx59BA1KH3RG6K1LHL7YS2VB79N" hidden="1">#REF!</definedName>
    <definedName name="BEx59E9WABJP2TN71QAIKK79HPK9" hidden="1">#REF!</definedName>
    <definedName name="BEx59P7MAPNU129ZTC5H3EH892G1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FFTN3IXIBHDKM0FYC4OFL1S" hidden="1">#REF!</definedName>
    <definedName name="BEx5AOFIO8KVRHIZ1RII337AA8ML" hidden="1">#REF!</definedName>
    <definedName name="BEx5APRZ66L5BWHFE8E4YYNEDTI4" hidden="1">#REF!</definedName>
    <definedName name="BEx5AUVDSQ35VO4BD9AKKGBM5S7D" hidden="1">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AWPMY0TL684WDXX6KKJLRCN" hidden="1">#REF!</definedName>
    <definedName name="BEx5BBI61U4Y65GD0ARMTALPP7SJ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YFMZ80TDDN2EZO8CF39AIAC" hidden="1">#REF!</definedName>
    <definedName name="BEx5C2BWFW6SHZBFDEISKGXHZCQW" hidden="1">#REF!</definedName>
    <definedName name="BEx5C49ZFH8TO9ZU55729C3F7XG7" hidden="1">#REF!</definedName>
    <definedName name="BEx5C8GZQK13G60ZM70P63I5OS0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INUDCSDCAJSNNV7XVNU8Q79" hidden="1">#REF!</definedName>
    <definedName name="BEx5CNLUIOYU8EODGA03Z3547I9T" hidden="1">#REF!</definedName>
    <definedName name="BEx5CPEKNSJORIPFQC2E1LTRYY8L" hidden="1">#REF!</definedName>
    <definedName name="BEx5CQ5LCE82CJ1E3XQ4JBMAA37C" hidden="1">#REF!</definedName>
    <definedName name="BEx5CSUOL05D8PAM2TRDA9VRJT1O" hidden="1">#REF!</definedName>
    <definedName name="BEx5CUNFOO4YDFJ22HCMI2QKIGKM" hidden="1">#REF!</definedName>
    <definedName name="BEx5D8L47OF0WHBPFWXGZINZWUBZ" hidden="1">#REF!</definedName>
    <definedName name="BEx5DAJAHQ2SKUPCKSCR3PYML67L" hidden="1">#REF!</definedName>
    <definedName name="BEx5DC18JM1KJCV44PF18E0LNRKA" hidden="1">#REF!</definedName>
    <definedName name="BEx5DJIZBTNS011R9IIG2OQ2L6ZX" hidden="1">#REF!</definedName>
    <definedName name="BEx5E123OLO9WQUOIRIDJ967KAGK" hidden="1">#REF!</definedName>
    <definedName name="BEx5E2UU5NES6W779W2OZTZOB4O7" hidden="1">#REF!</definedName>
    <definedName name="BEx5E4CSE5G83J5K32WENF7BXL82" hidden="1">#REF!</definedName>
    <definedName name="BEx5ELQL9B0VR6UT18KP11DHOTFX" hidden="1">#REF!</definedName>
    <definedName name="BEx5ER4TJTFPN7IB1MNEB1ZFR5M6" hidden="1">#REF!</definedName>
    <definedName name="BEx5F6V72QTCK7O39Y59R0EVM6CW" hidden="1">#REF!</definedName>
    <definedName name="BEx5FGLQVACD5F5YZG4DGSCHCGO2" hidden="1">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#REF!</definedName>
    <definedName name="BEx5G08KGMG5X2AQKDGPFYG5GH94" hidden="1">#REF!</definedName>
    <definedName name="BEx5G1A8TFN4C4QII35U9DKYNIS8" hidden="1">#REF!</definedName>
    <definedName name="BEx5G1L0QO91KEPDMV1D8OT4BT73" hidden="1">#REF!</definedName>
    <definedName name="BEx5G86DZL1VYUX6KWODAP3WFAWP" hidden="1">#REF!</definedName>
    <definedName name="BEx5G8BV2GIOCM3C7IUFK8L04A6M" hidden="1">#REF!</definedName>
    <definedName name="BEx5GID9MVBUPFFT9M8K8B5MO9NV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AOT9XWUF7XIFRZZS8B9F5TZ" hidden="1">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JZ9FAVNZSSBTAYRPZDYM9NU" hidden="1">#REF!</definedName>
    <definedName name="BEx5HZ9JMKHNLFWLVUB1WP5B39BL" hidden="1">#REF!</definedName>
    <definedName name="BEx5I244LQHZTF3XI66J8705R9XX" hidden="1">#REF!</definedName>
    <definedName name="BEx5I8PBP4LIXDGID5BP0THLO0AQ" hidden="1">#REF!</definedName>
    <definedName name="BEx5I8USVUB3JP4S9OXGMZVMOQXR" hidden="1">#REF!</definedName>
    <definedName name="BEx5I9GDQSYIAL65UQNDMNFQCS9Y" hidden="1">#REF!</definedName>
    <definedName name="BEx5IBUPG9AWNW5PK7JGRGEJ4OLM" hidden="1">#REF!</definedName>
    <definedName name="BEx5IC06RVN8BSAEPREVKHKLCJ2L" hidden="1">#REF!</definedName>
    <definedName name="BEx5J0FFP1KS4NGY20AEJI8VREEA" hidden="1">#REF!</definedName>
    <definedName name="BEx5JF3ZXLDIS8VNKDCY7ZI7H1CI" hidden="1">#REF!</definedName>
    <definedName name="BEx5JHCZJ8G6OOOW6EF3GABXKH6F" hidden="1">#REF!</definedName>
    <definedName name="BEx5JJB6W446THXQCRUKD3I7RKLP" hidden="1">#REF!</definedName>
    <definedName name="BEx5JJWTMI37U3RDEJOYLO93RJ6Z" hidden="1">#REF!</definedName>
    <definedName name="BEx5JNCT8Z7XSSPD5EMNAJELCU2V" hidden="1">#REF!</definedName>
    <definedName name="BEx5JQCNT9Y4RM306CHC8IPY3HBZ" hidden="1">#REF!</definedName>
    <definedName name="BEx5K08PYKE6JOKBYIB006TX619P" hidden="1">#REF!</definedName>
    <definedName name="BEx5K51DSERT1TR7B4A29R41W4NX" hidden="1">#REF!</definedName>
    <definedName name="BEx5K934AVZON26XBV721V59GSB5" hidden="1">#REF!</definedName>
    <definedName name="BEx5KYER580I4T7WTLMUN7NLNP5K" hidden="1">#REF!</definedName>
    <definedName name="BEx5LHLB3M6K4ZKY2F42QBZT30ZH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MB9BR71LZDG7XXQ2EO58JC5F" hidden="1">#REF!</definedName>
    <definedName name="BEx5MLQZM68YQSKARVWTTPINFQ2C" hidden="1">#REF!</definedName>
    <definedName name="BEx5MVXTKNBXHNWTL43C670E4KXC" hidden="1">#REF!</definedName>
    <definedName name="BEx5N4XI4PWB1W9PMZ4O5R0HWTYD" hidden="1">#REF!</definedName>
    <definedName name="BEx5NA68N6FJFX9UJXK4M14U487F" hidden="1">#REF!</definedName>
    <definedName name="BEx5NIKBG2GDJOYGE3WCXKU7YY51" hidden="1">#REF!</definedName>
    <definedName name="BEx5NV06L5J5IMKGOMGKGJ4PBZCD" hidden="1">#REF!</definedName>
    <definedName name="BEx5NZSSQ6PY99ZX2D7Q9IGOR34W" hidden="1">#REF!</definedName>
    <definedName name="BEx5O3ZUQ2OARA1CDOZ3NC4UE5AA" hidden="1">#REF!</definedName>
    <definedName name="BEx5OAFS0NJ2CB86A02E1JYHMLQ1" hidden="1">#REF!</definedName>
    <definedName name="BEx5OG4RPU8W1ETWDWM234NYYYEN" hidden="1">#REF!</definedName>
    <definedName name="BEx5OP9Y43F99O2IT69MKCCXGL61" hidden="1">#REF!</definedName>
    <definedName name="BEx5P9Y9RDXNUAJ6CZ2LHMM8IM7T" hidden="1">#REF!</definedName>
    <definedName name="BEx5PHWB2C0D5QLP3BZIP3UO7DIZ" hidden="1">#REF!</definedName>
    <definedName name="BEx5PJP02W68K2E46L5C5YBSNU6T" hidden="1">#REF!</definedName>
    <definedName name="BEx5PLCA8DOMAU315YCS5275L2HS" hidden="1">#REF!</definedName>
    <definedName name="BEx5PRXMZ5M65Z732WNNGV564C2J" hidden="1">#REF!</definedName>
    <definedName name="BEx5QPSW4IPLH50WSR87HRER05RF" hidden="1">#REF!</definedName>
    <definedName name="BEx73V0EP8EMNRC3EZJJKKVKWQVB" hidden="1">#REF!</definedName>
    <definedName name="BEx741WJHIJVXUX131SBXTVW8D71" hidden="1">#REF!</definedName>
    <definedName name="BEx74ESIB9Y8KGETIERMKU5PLCQR" hidden="1">#REF!</definedName>
    <definedName name="BEx74Q6H3O7133AWQXWC21MI2UFT" hidden="1">#REF!</definedName>
    <definedName name="BEx74W6BJ8ENO3J25WNM5H5APKA3" hidden="1">#REF!</definedName>
    <definedName name="BEx755GRRD9BL27YHLH5QWIYLWB7" hidden="1">#REF!</definedName>
    <definedName name="BEx759D1D5SXS5ELLZVBI0SXYUNF" hidden="1">#REF!</definedName>
    <definedName name="BEx75GJZSZHUDN6OOAGQYFUDA2LP" hidden="1">#REF!</definedName>
    <definedName name="BEx75HGCCV5K4UCJWYV8EV9AG5YT" hidden="1">#REF!</definedName>
    <definedName name="BEx75PZT8TY5P13U978NVBUXKHT4" hidden="1">#REF!</definedName>
    <definedName name="BEx75T55F7GML8V1DMWL26WRT006" hidden="1">#REF!</definedName>
    <definedName name="BEx75VJGR07JY6UUWURQ4PJ29UKC" hidden="1">#REF!</definedName>
    <definedName name="BEx7741OUGLA0WJQLQRUJSL4DE00" hidden="1">#REF!</definedName>
    <definedName name="BEx774N83DXLJZ54Q42PWIJZ2DN1" hidden="1">#REF!</definedName>
    <definedName name="BEx779QNIY3061ZV9BR462WKEGRW" hidden="1">#REF!</definedName>
    <definedName name="BEx77G19QU9A95CNHE6QMVSQR2T3" hidden="1">#REF!</definedName>
    <definedName name="BEx77P0S3GVMS7BJUL9OWUGJ1B02" hidden="1">#REF!</definedName>
    <definedName name="BEx77QDESURI6WW5582YXSK3A972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81ZZBWHRAX6W2GY19J8MGEQ" hidden="1">#REF!</definedName>
    <definedName name="BEx78HHRIWDLHQX2LG0HWFRYEL1T" hidden="1">#REF!</definedName>
    <definedName name="BEx78QMXZ2P1ZB3HJ9O50DWHCMXR" hidden="1">#REF!</definedName>
    <definedName name="BEx78SFO5VR28677DWZEMDN7G86X" hidden="1">#REF!</definedName>
    <definedName name="BEx78SFOYH1Z0ZDTO47W2M60TW6K" hidden="1">#REF!</definedName>
    <definedName name="BEx794VD4T0DTGUN66N0CH4AGZ9V" hidden="1">#REF!</definedName>
    <definedName name="BEx79JK3E6JO8MX4O35A5G8NZCC8" hidden="1">#REF!</definedName>
    <definedName name="BEx79OCP4HQ6XP8EWNGEUDLOZBBS" hidden="1">#REF!</definedName>
    <definedName name="BEx79SEAYKUZB0H4LYBCD6WWJBG2" hidden="1">#REF!</definedName>
    <definedName name="BEx79SJRHTLS9PYM69O9BWW1FMJK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9S3JA1X7FH4CFSQLTZC4691" hidden="1">#REF!</definedName>
    <definedName name="BEx7ABA2C9IWH5VSLVLLLCY62161" hidden="1">#REF!</definedName>
    <definedName name="BEx7AE4LPLX8N85BYB0WCO5S7ZPV" hidden="1">#REF!</definedName>
    <definedName name="BEx7ASD1I654MEDCO6GGWA95PXSC" hidden="1">#REF!</definedName>
    <definedName name="BEx7AVCX9S5RJP3NSZ4QM4E6ERDT" hidden="1">#REF!</definedName>
    <definedName name="BEx7AVYIGP0930MV5JEBWRYCJN68" hidden="1">#REF!</definedName>
    <definedName name="BEx7B1NJPS79AP7NTIJRES3YPWU7" hidden="1">#REF!</definedName>
    <definedName name="BEx7B6LH6917TXOSAAQ6U7HVF018" hidden="1">#REF!</definedName>
    <definedName name="BEx7BPXFZXJ79FQ0E8AQE21PGVHA" hidden="1">#REF!</definedName>
    <definedName name="BEx7C04AM39DQMC1TIX7CFZ2ADHX" hidden="1">#REF!</definedName>
    <definedName name="BEx7C40F0PQURHPI6YQ39NFIR86Z" hidden="1">#REF!</definedName>
    <definedName name="BEx7C93VR7SYRIJS1JO8YZKSFAW9" hidden="1">#REF!</definedName>
    <definedName name="BEx7CCPC6R1KQQZ2JQU6EFI1G0RM" hidden="1">#REF!</definedName>
    <definedName name="BEx7CIJST9GLS2QD383UK7VUDTGL" hidden="1">#REF!</definedName>
    <definedName name="BEx7CO8T2XKC7GHDSYNAWTZ9L7YR" hidden="1">#REF!</definedName>
    <definedName name="BEx7CW1CF00DO8A36UNC2X7K65C2" hidden="1">#REF!</definedName>
    <definedName name="BEx7CW6NFRL2P4XWP0MWHIYA97KF" hidden="1">#REF!</definedName>
    <definedName name="BEx7D5RWKRS4W71J4NZ6ZSFHPKFT" hidden="1">#REF!</definedName>
    <definedName name="BEx7D8H1TPOX1UN17QZYEV7Q58GA" hidden="1">#REF!</definedName>
    <definedName name="BEx7DGF13H2074LRWFZQ45PZ6JPX" hidden="1">#REF!</definedName>
    <definedName name="BEx7DKWUXEDIISSX4GDD4YYT887F" hidden="1">#REF!</definedName>
    <definedName name="BEx7DMUYR2HC26WW7AOB1TULERMB" hidden="1">#REF!</definedName>
    <definedName name="BEx7DVJTRV44IMJIBFXELE67SZ7S" hidden="1">#REF!</definedName>
    <definedName name="BEx7DVUMFCI5INHMVFIJ44RTTSTT" hidden="1">#REF!</definedName>
    <definedName name="BEx7E2QT2U8THYOKBPXONB1B47WH" hidden="1">#REF!</definedName>
    <definedName name="BEx7E5QP7W6UKO74F5Y0VJ741HS5" hidden="1">#REF!</definedName>
    <definedName name="BEx7E6N29HGH3I47AFB2DCS6MVS6" hidden="1">#REF!</definedName>
    <definedName name="BEx7EBA8IYHQKT7IQAOAML660SYA" hidden="1">#REF!</definedName>
    <definedName name="BEx7EI6C8MCRZFEQYUBE5FSUTIHK" hidden="1">#REF!</definedName>
    <definedName name="BEx7EI6DL1Z6UWLFBXAKVGZTKHWJ" hidden="1">#REF!</definedName>
    <definedName name="BEx7EQKHX7GZYOLXRDU534TT4H64" hidden="1">#REF!</definedName>
    <definedName name="BEx7ETV6L1TM7JSXJIGK3FC6RVZW" hidden="1">#REF!</definedName>
    <definedName name="BEx7EWK9GUVV6FXWYIGH0TAI4V2O" hidden="1">#REF!</definedName>
    <definedName name="BEx7EYYLHMBYQTH6I377FCQS7CSX" hidden="1">#REF!</definedName>
    <definedName name="BEx7FCLG1RYI2SNOU1Y2GQZNZSWA" hidden="1">#REF!</definedName>
    <definedName name="BEx7FN32ZGWOAA4TTH79KINTDWR9" hidden="1">#REF!</definedName>
    <definedName name="BEx7G82CKM3NIY1PHNFK28M09PCH" hidden="1">#REF!</definedName>
    <definedName name="BEx7GR3ENYWRXXS5IT0UMEGOLGUH" hidden="1">#REF!</definedName>
    <definedName name="BEx7GSAL6P7TASL8MB63RFST1LJL" hidden="1">#REF!</definedName>
    <definedName name="BEx7H0JD6I5I8WQLLWOYWY5YWPQE" hidden="1">#REF!</definedName>
    <definedName name="BEx7H14XCXH7WEXEY1HVO53A6AGH" hidden="1">#REF!</definedName>
    <definedName name="BEx7HFTIA8AC8BR8HKIN81VE1SGW" hidden="1">#REF!</definedName>
    <definedName name="BEx7HGVBEF4LEIF6RC14N3PSU461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I8FZ96C5JAHXS18ZV0912LZP" hidden="1">#REF!</definedName>
    <definedName name="BEx7IBVYN47SFZIA0K4MDKQZNN9V" hidden="1">#REF!</definedName>
    <definedName name="BEx7IV2IJ5WT7UC0UG7WP0WF2JZI" hidden="1">#REF!</definedName>
    <definedName name="BEx7IXGU74GE5E4S6W4Z13AR092Y" hidden="1">#REF!</definedName>
    <definedName name="BEx7J4YL8Q3BI1MLH16YYQ18IJRD" hidden="1">#REF!</definedName>
    <definedName name="BEx7JH3HGBPI07OHZ5LFYK0UFZQR" hidden="1">#REF!</definedName>
    <definedName name="BEx7JV194190CNM6WWGQ3UBJ3CHH" hidden="1">#REF!</definedName>
    <definedName name="BEx7K7GZ607XQOGB81A1HINBTGOZ" hidden="1">#REF!</definedName>
    <definedName name="BEx7KEYPBDXSNROH8M6CDCBN6B50" hidden="1">#REF!</definedName>
    <definedName name="BEx7KSAS8BZT6H8OQCZ5DNSTMO07" hidden="1">#REF!</definedName>
    <definedName name="BEx7KWHTBD21COXVI4HNEQH0Z3L8" hidden="1">#REF!</definedName>
    <definedName name="BEx7KXUGRMRSUXCM97Z7VRZQ9JH2" hidden="1">#REF!</definedName>
    <definedName name="BEx7L21IQVP1N1TTQLRMANSSLSLE" hidden="1">#REF!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LJVFQACL9F4DRS9YZQ9R2N30" hidden="1">#REF!</definedName>
    <definedName name="BEx7MAUI1JJFDIJGDW4RWY5384LY" hidden="1">#REF!</definedName>
    <definedName name="BEx7MJZO3UKAMJ53UWOJ5ZD4GGMQ" hidden="1">#REF!</definedName>
    <definedName name="BEx7MT4MFNXIVQGAT6D971GZW7CA" hidden="1">#REF!</definedName>
    <definedName name="BEx7NI062THZAM6I8AJWTFJL91CS" hidden="1">#REF!</definedName>
    <definedName name="BEx904S75BPRYMHF0083JF7ES4NG" hidden="1">#REF!</definedName>
    <definedName name="BEx90HDD4RWF7JZGA8GCGG7D63MG" hidden="1">#REF!</definedName>
    <definedName name="BEx90VGH5H09ON2QXYC9WIIEU98T" hidden="1">#REF!</definedName>
    <definedName name="BEx9175B70QXYAU5A8DJPGZQ46L9" hidden="1">#REF!</definedName>
    <definedName name="BEx91AQQRTV87AO27VWHSFZAD4ZR" hidden="1">#REF!</definedName>
    <definedName name="BEx91L8FLL5CWLA2CDHKCOMGVDZN" hidden="1">#REF!</definedName>
    <definedName name="BEx91OTVH9ZDBC3QTORU8RZX4EOC" hidden="1">#REF!</definedName>
    <definedName name="BEx91QH5JRZKQP1GPN2SQMR3CKAG" hidden="1">#REF!</definedName>
    <definedName name="BEx91ROALDNHO7FI4X8L61RH4UJE" hidden="1">#REF!</definedName>
    <definedName name="BEx91TMID71GVYH0U16QM1RV3PX0" hidden="1">#REF!</definedName>
    <definedName name="BEx91VF2D78PAF337E3L2L81K9W2" hidden="1">#REF!</definedName>
    <definedName name="BEx921PNZ46VORG2VRMWREWIC0SE" hidden="1">#REF!</definedName>
    <definedName name="BEx92DPEKL5WM5A3CN8674JI0PR3" hidden="1">#REF!</definedName>
    <definedName name="BEx92ER2RMY93TZK0D9L9T3H0GI5" hidden="1">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PUBDIXAU1FW5ZAXECMAU0LN" hidden="1">#REF!</definedName>
    <definedName name="BEx92S8MHFFIVRQ2YSHZNQGOFUHD" hidden="1">#REF!</definedName>
    <definedName name="BEx93B9OULL2YGC896XXYAAJSTRK" hidden="1">#REF!</definedName>
    <definedName name="BEx93FRKF99NRT3LH99UTIH7AAYF" hidden="1">#REF!</definedName>
    <definedName name="BEx93M7FSHP50OG34A4W8W8DF12U" hidden="1">#REF!</definedName>
    <definedName name="BEx93OLWY2O3PRA74U41VG5RXT4Q" hidden="1">#REF!</definedName>
    <definedName name="BEx93RWFAF6YJGYUTITVM445C02U" hidden="1">#REF!</definedName>
    <definedName name="BEx93SY9RWG3HUV4YXQKXJH9FH14" hidden="1">#REF!</definedName>
    <definedName name="BEx93TJUX3U0FJDBG6DDSNQ91R5J" hidden="1">#REF!</definedName>
    <definedName name="BEx942UCRHMI4B0US31HO95GSC2X" hidden="1">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Z5LURYM9ST744ALV6ZCKYP" hidden="1">#REF!</definedName>
    <definedName name="BEx94IQ75E90YUMWJ9N591LR7DQQ" hidden="1">#REF!</definedName>
    <definedName name="BEx94L9TBK45AUQSX1IUZ86U1GPQ" hidden="1">#REF!</definedName>
    <definedName name="BEx94N7W5T3U7UOE97D6OVIBUCXS" hidden="1">#REF!</definedName>
    <definedName name="BEx953PB6S6ECMD8N0JSW0CBG0DA" hidden="1">#REF!</definedName>
    <definedName name="BEx955NIAWX5OLAHMTV6QFUZPR30" hidden="1">#REF!</definedName>
    <definedName name="BEx9581TYVI2M5TT4ISDAJV4W7Z6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TBVUWV7L7OMFMZDQEXGVHU6" hidden="1">#REF!</definedName>
    <definedName name="BEx95U89DZZSVO39TGS62CX8G9N4" hidden="1">#REF!</definedName>
    <definedName name="BEx9602K2GHNBUEUVT9ONRQU1GMD" hidden="1">#REF!</definedName>
    <definedName name="BEx962BL3Y4LA53EBYI64ZYMZE8U" hidden="1">#REF!</definedName>
    <definedName name="BEx96KR21O7H9R29TN0S45Y3QPUK" hidden="1">#REF!</definedName>
    <definedName name="BEx96SUFKHHFE8XQ6UUO6ILDOXHO" hidden="1">#REF!</definedName>
    <definedName name="BEx96UN4YWXBDEZ1U1ZUIPP41Z7I" hidden="1">#REF!</definedName>
    <definedName name="BEx970MYCPJ6DQ44TKLOIGZO5LHH" hidden="1">#REF!</definedName>
    <definedName name="BEx978KSD61YJH3S9DGO050R2EHA" hidden="1">#REF!</definedName>
    <definedName name="BEx97H9O1NAKAPK4MX4PKO34ICL5" hidden="1">#REF!</definedName>
    <definedName name="BEx97HVA5F2I0D6ID81KCUDEQOIH" hidden="1">#REF!</definedName>
    <definedName name="BEx97MNUZQ1Z0AO2FL7XQYVNCPR7" hidden="1">#REF!</definedName>
    <definedName name="BEx97NPQBACJVD9K1YXI08RTW9E2" hidden="1">#REF!</definedName>
    <definedName name="BEx97RWQLXS0OORDCN69IGA58CWU" hidden="1">#REF!</definedName>
    <definedName name="BEx97YNGGDFIXHTMGFL2IHAQX9MI" hidden="1">#REF!</definedName>
    <definedName name="BEx981HW73BUZWT14TBTZHC0ZTJ4" hidden="1">#REF!</definedName>
    <definedName name="BEx9871KU0N99P0900EAK69VFYT2" hidden="1">#REF!</definedName>
    <definedName name="BEx98IFKNJFGZFLID1YTRFEG1SXY" hidden="1">#REF!</definedName>
    <definedName name="BEx9915UVD4G7RA3IMLFZ0LG3UA2" hidden="1">#REF!</definedName>
    <definedName name="BEx992CZON8AO7U7V88VN1JBO0MG" hidden="1">#REF!</definedName>
    <definedName name="BEx9952469XMFGSPXL7CMXHPJF90" hidden="1">#REF!</definedName>
    <definedName name="BEx99B77I7TUSHRR4HIZ9FU2EIUT" hidden="1">#REF!</definedName>
    <definedName name="BEx99Q6PH5F3OQKCCAAO75PYDEFN" hidden="1">#REF!</definedName>
    <definedName name="BEx99WBYT2D6UUC1PT7A40ENYID4" hidden="1">#REF!</definedName>
    <definedName name="BEx99XOGHOM28CNCYKQWYGL56W2S" hidden="1">#REF!</definedName>
    <definedName name="BEx99ZRZ4I7FHDPGRAT5VW7NVBPU" hidden="1">#REF!</definedName>
    <definedName name="BEx9AT5E3ZSHKSOL35O38L8HF9TH" hidden="1">#REF!</definedName>
    <definedName name="BEx9AV8W1FAWF5BHATYEN47X12JN" hidden="1">#REF!</definedName>
    <definedName name="BEx9B8A5186FNTQQNLIO5LK02ABI" hidden="1">#REF!</definedName>
    <definedName name="BEx9B8VR20E2CILU4CDQUQQ9ONXK" hidden="1">#REF!</definedName>
    <definedName name="BEx9B917EUP13X6FQ3NPQL76XM5V" hidden="1">#REF!</definedName>
    <definedName name="BEx9BAJ5WYEQ623HUT9NNCMP3RUG" hidden="1">#REF!</definedName>
    <definedName name="BEx9BYSYW7QCPXS2NAVLFAU5Y2Z2" hidden="1">#REF!</definedName>
    <definedName name="BEx9C590HJ2O31IWJB73C1HR74AI" hidden="1">#REF!</definedName>
    <definedName name="BEx9CBE4S9184TPG4N4F1YFK0M56" hidden="1">#REF!</definedName>
    <definedName name="BEx9CCQRMYYOGIOYTOM73VKDIPS1" hidden="1">#REF!</definedName>
    <definedName name="BEx9D1BC9FT19KY0INAABNDBAMR1" hidden="1">#REF!</definedName>
    <definedName name="BEx9D9UXR8K0DXME2N75CB045C5C" hidden="1">#REF!</definedName>
    <definedName name="BEx9DN6ZMF18Q39MPMXSDJTZQNJ3" hidden="1">#REF!</definedName>
    <definedName name="BEx9DUU8DALPSCW66GTMQRPXZ6GL" hidden="1">#REF!</definedName>
    <definedName name="BEx9E14TDNSEMI784W0OTIEQMWN6" hidden="1">#REF!</definedName>
    <definedName name="BEx9E2BZ2B1R41FMGJCJ7JLGLUAJ" hidden="1">#REF!</definedName>
    <definedName name="BEx9EG9KBJ77M8LEOR9ITOKN5KXY" hidden="1">#REF!</definedName>
    <definedName name="BEx9EMK6HAJJMVYZTN5AUIV7O1E6" hidden="1">#REF!</definedName>
    <definedName name="BEx9EQLVZHYQ1TPX7WH3SOWXCZLE" hidden="1">#REF!</definedName>
    <definedName name="BEx9ETLU0EK5LGEM1QCNYN2S8O5F" hidden="1">#REF!</definedName>
    <definedName name="BEx9F0Y2ESUNE3U7TQDLMPE9BO67" hidden="1">#REF!</definedName>
    <definedName name="BEx9F5W18ZGFOKGRE8PR6T1MO6GT" hidden="1">#REF!</definedName>
    <definedName name="BEx9F78N4HY0XFGBQ4UJRD52L1EI" hidden="1">#REF!</definedName>
    <definedName name="BEx9FF16LOQP5QIR4UHW5EIFGQB8" hidden="1">#REF!</definedName>
    <definedName name="BEx9FJTSRCZ3ZXT3QVBJT5NF8T7V" hidden="1">#REF!</definedName>
    <definedName name="BEx9FRBEEYPS5HLS3XT34AKZN94G" hidden="1">#REF!</definedName>
    <definedName name="BEx9GDY4D8ZPQJCYFIMYM0V0C51Y" hidden="1">#REF!</definedName>
    <definedName name="BEx9GGY04V0ZWI6O9KZH4KSBB389" hidden="1">#REF!</definedName>
    <definedName name="BEx9GNOPB6OZ2RH3FCDNJR38RJOS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5O1KDZJCW91Q29VRPY5YS6P" hidden="1">#REF!</definedName>
    <definedName name="BEx9H8YR0E906F1JXZMBX3LNT004" hidden="1">#REF!</definedName>
    <definedName name="BEx9I8XIG7E5NB48QQHXP23FIN60" hidden="1">#REF!</definedName>
    <definedName name="BEx9IQRF01ATLVK0YE60ARKQJ68L" hidden="1">#REF!</definedName>
    <definedName name="BEx9IT5QNZWKM6YQ5WER0DC2PMMU" hidden="1">#REF!</definedName>
    <definedName name="BEx9IW5MFLXTVCJHVUZTUH93AXOS" hidden="1">#REF!</definedName>
    <definedName name="BEx9IXCSPSZC80YZUPRCYTG326KV" hidden="1">#REF!</definedName>
    <definedName name="BEx9IZR39NHDGOM97H4E6F81RTQW" hidden="1">#REF!</definedName>
    <definedName name="BEx9J6CH5E7YZPER7HXEIOIKGPCA" hidden="1">#REF!</definedName>
    <definedName name="BEx9JJTZKVUJAVPTRE0RAVTEH41G" hidden="1">#REF!</definedName>
    <definedName name="BEx9JLBYK239B3F841C7YG1GT7ST" hidden="1">#REF!</definedName>
    <definedName name="BExAW4IIW5D0MDY6TJ3G4FOLPYIR" hidden="1">#REF!</definedName>
    <definedName name="BExAX410NB4F2XOB84OR2197H8M5" hidden="1">#REF!</definedName>
    <definedName name="BExAX46H76XGXGTD2FB7ORTZHVJF" hidden="1">#REF!</definedName>
    <definedName name="BExAX8TNG8LQ5Q4904SAYQIPGBSV" hidden="1">#REF!</definedName>
    <definedName name="BExAY0EAT2LXR5MFGM0DLIB45PLO" hidden="1">#REF!</definedName>
    <definedName name="BExAYE6LNIEBR9DSNI5JGNITGKIT" hidden="1">#REF!</definedName>
    <definedName name="BExAYHMLXGGO25P8HYB2S75DEB4F" hidden="1">#REF!</definedName>
    <definedName name="BExAYKXAUWGDOPG952TEJ2UKZKWN" hidden="1">#REF!</definedName>
    <definedName name="BExAYP9TDTI2MBP6EYE0H39CPMXN" hidden="1">#REF!</definedName>
    <definedName name="BExAYPPWJPWDKU59O051WMGB7O0J" hidden="1">#REF!</definedName>
    <definedName name="BExAYR2JZCJBUH6F1LZC2A7JIVRJ" hidden="1">#REF!</definedName>
    <definedName name="BExAYTGVRD3DLKO75RFPMBKCIWB8" hidden="1">#REF!</definedName>
    <definedName name="BExAYY9H9COOT46HJLPVDLTO12UL" hidden="1">#REF!</definedName>
    <definedName name="BExAZCNEGB4JYHC8CZ51KTN890US" hidden="1">#REF!</definedName>
    <definedName name="BExAZFCI302YFYRDJYQDWQQL0Q0O" hidden="1">#REF!</definedName>
    <definedName name="BExAZLHLST9OP89R1HJMC1POQG8H" hidden="1">#REF!</definedName>
    <definedName name="BExAZMDYMIAA7RX1BMCKU1VLBRGY" hidden="1">#REF!</definedName>
    <definedName name="BExAZNL6BHI8DCQWXOX4I2P839UX" hidden="1">#REF!</definedName>
    <definedName name="BExAZRMWSONMCG9KDUM4KAQ7BONM" hidden="1">#REF!</definedName>
    <definedName name="BExAZTFG4SJRG4TW6JXRF7N08JFI" hidden="1">#REF!</definedName>
    <definedName name="BExAZUS4A8OHDZK0MWAOCCCKTH73" hidden="1">#REF!</definedName>
    <definedName name="BExAZX6FECVK3E07KXM2XPYKGM6U" hidden="1">#REF!</definedName>
    <definedName name="BExB012NJ8GASTNNPBRRFTLHIOC9" hidden="1">#REF!</definedName>
    <definedName name="BExB072HHXVMUC0VYNGG48GRSH5Q" hidden="1">#REF!</definedName>
    <definedName name="BExB0FRDEYDEUEAB1W8KD6D965XA" hidden="1">#REF!</definedName>
    <definedName name="BExB0KPCN7YJORQAYUCF4YKIKPMC" hidden="1">#REF!</definedName>
    <definedName name="BExB0WE4PI3NOBXXVO9CTEN4DIU2" hidden="1">#REF!</definedName>
    <definedName name="BExB10QNIVITUYS55OAEKK3VLJFE" hidden="1">#REF!</definedName>
    <definedName name="BExB15ZDRY4CIJ911DONP0KCY9KU" hidden="1">#REF!</definedName>
    <definedName name="BExB16VQY0O0RLZYJFU3OFEONVTE" hidden="1">#REF!</definedName>
    <definedName name="BExB1FKNY2UO4W5FUGFHJOA2WFGG" hidden="1">#REF!</definedName>
    <definedName name="BExB1GMD0PIDGTFBGQOPRWQSP9I4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30IP1DNKNQ6PZ5ERUGR5MK4Z" hidden="1">#REF!</definedName>
    <definedName name="BExB442RX0T3L6HUL6X5T21CENW6" hidden="1">#REF!</definedName>
    <definedName name="BExB4ADD0L7417CII901XTFKXD1J" hidden="1">#REF!</definedName>
    <definedName name="BExB4DO1V1NL2AVK5YE1RSL5RYHL" hidden="1">#REF!</definedName>
    <definedName name="BExB4DYU06HCGRIPBSWRCXK804UM" hidden="1">#REF!</definedName>
    <definedName name="BExB4Z3EZBGYYI33U0KQ8NEIH8PY" hidden="1">#REF!</definedName>
    <definedName name="BExB55368XW7UX657ZSPC6BFE92S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EDO9XUKHF74X3HAU2WPPHZH" hidden="1">#REF!</definedName>
    <definedName name="BExB5G6EH68AYEP1UT0GHUEL3SLN" hidden="1">#REF!</definedName>
    <definedName name="BExB5QYVEZWFE5DQVHAM760EV05X" hidden="1">#REF!</definedName>
    <definedName name="BExB5U9IRH14EMOE0YGIE3WIVLFS" hidden="1">#REF!</definedName>
    <definedName name="BExB5VWYMOV6BAIH7XUBBVPU7MMD" hidden="1">#REF!</definedName>
    <definedName name="BExB610DZWIJP1B72U9QM42COH2B" hidden="1">#REF!</definedName>
    <definedName name="BExB6C3FUAKK9ML5T767NMWGA9YB" hidden="1">#REF!</definedName>
    <definedName name="BExB6C8X6JYRLKZKK17VE3QUNL3D" hidden="1">#REF!</definedName>
    <definedName name="BExB6HN3QRFPXM71MDUK21BKM7PF" hidden="1">#REF!</definedName>
    <definedName name="BExB6IZMHCZ3LB7N73KD90YB1HBZ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#REF!</definedName>
    <definedName name="BExB806PAXX70XUTA3ZI7OORD78R" hidden="1">#REF!</definedName>
    <definedName name="BExB8HF4UBVZKQCSRFRUQL2EE6VL" hidden="1">#REF!</definedName>
    <definedName name="BExB8HKHKZ1ORJZUYGG2M4VSCC39" hidden="1">#REF!</definedName>
    <definedName name="BExB8QPH8DC5BESEVPSMBCWVN6PO" hidden="1">#REF!</definedName>
    <definedName name="BExB8U5N0D85YR8APKN3PPKG0FWP" hidden="1">#REF!</definedName>
    <definedName name="BExB9DHI5I2TJ2LXYPM98EE81L27" hidden="1">#REF!</definedName>
    <definedName name="BExB9Q2MZZHBGW8QQKVEYIMJBPIE" hidden="1">#REF!</definedName>
    <definedName name="BExBA1GON0EZRJ20UYPILAPLNQWM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O8NLXZXHO6KCIECSFCH3RR0" hidden="1">#REF!</definedName>
    <definedName name="BExBAOOT1KBSIEISN1ADL4RMY879" hidden="1">#REF!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TG649R9I0CT042JLL8LXV18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KKJTIRKC1RZJRTK65HHLX4W" hidden="1">#REF!</definedName>
    <definedName name="BExBCLMEPAN3XXX174TU8SS0627Q" hidden="1">#REF!</definedName>
    <definedName name="BExBCRBEYR2KZ8FAQFZ2NHY13WIY" hidden="1">#REF!</definedName>
    <definedName name="BExBD4I559NXSV6J07Q343TKYMVJ" hidden="1">#REF!</definedName>
    <definedName name="BExBDBZQLTX3OGFYGULQFK5WEZU5" hidden="1">#REF!</definedName>
    <definedName name="BExBDJS9TUEU8Z84IV59E5V4T8K6" hidden="1">#REF!</definedName>
    <definedName name="BExBDKOMSVH4XMH52CFJ3F028I9R" hidden="1">#REF!</definedName>
    <definedName name="BExBDSRXVZQ0W5WXQMP5XD00GRRL" hidden="1">#REF!</definedName>
    <definedName name="BExBDUVGK3E1J4JY9ZYTS7V14BLY" hidden="1">#REF!</definedName>
    <definedName name="BExBE162OSBKD30I7T1DKKPT3I9I" hidden="1">#REF!</definedName>
    <definedName name="BExBE5YPUY1T7N7DHMMIGGXK8TMP" hidden="1">#REF!</definedName>
    <definedName name="BExBEC9ATLQZF86W1M3APSM4HEOH" hidden="1">#REF!</definedName>
    <definedName name="BExBEYFQJE9YK12A6JBMRFKEC7RN" hidden="1">#REF!</definedName>
    <definedName name="BExBG1ED81J2O4A2S5F5Y3BPHMCR" hidden="1">#REF!</definedName>
    <definedName name="BExCRLIHS7466WFJ3RPIUGGXYESZ" hidden="1">#REF!</definedName>
    <definedName name="BExCS1EDDUEAEWHVYXHIP9I1WCJH" hidden="1">#REF!</definedName>
    <definedName name="BExCS6SLRCBH006GNRE27HFRHP40" hidden="1">#REF!</definedName>
    <definedName name="BExCS7ZPMHFJ4UJDAL8CQOLSZ13B" hidden="1">#REF!</definedName>
    <definedName name="BExCS8W4NJUZH9S1CYB6XSDLEPBW" hidden="1">#REF!</definedName>
    <definedName name="BExCSAE1M6G20R41J0Y24YNN0YC1" hidden="1">#REF!</definedName>
    <definedName name="BExCSAOUZOYKHN7HV511TO8VDJ02" hidden="1">#REF!</definedName>
    <definedName name="BExCSMOFTXSUEC1T46LR1UPYRCX5" hidden="1">#REF!</definedName>
    <definedName name="BExCSSDG3TM6TPKS19E9QYJEELZ6" hidden="1">#REF!</definedName>
    <definedName name="BExCSZV7U67UWXL2HKJNM5W1E4OO" hidden="1">#REF!</definedName>
    <definedName name="BExCT4NSDT61OCH04Y2QIFIOP75H" hidden="1">#REF!</definedName>
    <definedName name="BExCTW8G3VCZ55S09HTUGXKB1P2M" hidden="1">#REF!</definedName>
    <definedName name="BExCTYS2KX0QANOLT8LGZ9WV3S3T" hidden="1">#REF!</definedName>
    <definedName name="BExCTZZ9JNES4EDHW97NP0EGQALX" hidden="1">#REF!</definedName>
    <definedName name="BExCU0A1V6NMZQ9ASYJ8QIVQ5UR2" hidden="1">#REF!</definedName>
    <definedName name="BExCU2834920JBHSPCRC4UF80OLL" hidden="1">#REF!</definedName>
    <definedName name="BExCU8O54I3P3WRYWY1CRP3S78QY" hidden="1">#REF!</definedName>
    <definedName name="BExCUDRJO23YOKT8GPWOVQ4XEHF5" hidden="1">#REF!</definedName>
    <definedName name="BExCUPAXFR16YMWL30ME3F3BSRDZ" hidden="1">#REF!</definedName>
    <definedName name="BExCUR94DHCE47PUUWEMT5QZOYR2" hidden="1">#REF!</definedName>
    <definedName name="BExCV634L7SVHGB0UDDTRRQ2Q72H" hidden="1">#REF!</definedName>
    <definedName name="BExCVBXGSXT9FWJRG62PX9S1RK83" hidden="1">#REF!</definedName>
    <definedName name="BExCVHBNLOHNFS0JAV3I1XGPNH9W" hidden="1">#REF!</definedName>
    <definedName name="BExCVI86R31A2IOZIEBY1FJLVILD" hidden="1">#REF!</definedName>
    <definedName name="BExCVKGZXE0I9EIXKBZVSGSEY2RR" hidden="1">#REF!</definedName>
    <definedName name="BExCVV44WY5807WGMTGKPW0GT256" hidden="1">#REF!</definedName>
    <definedName name="BExCVZ5PN4V6MRBZ04PZJW3GEF8S" hidden="1">#REF!</definedName>
    <definedName name="BExCW13R0GWJYGXZBNCPAHQN4NR2" hidden="1">#REF!</definedName>
    <definedName name="BExCW9Y5HWU4RJTNX74O6L24VGCK" hidden="1">#REF!</definedName>
    <definedName name="BExCWPDPESGZS07QGBLSBWDNVJLZ" hidden="1">#REF!</definedName>
    <definedName name="BExCWTVKHIVCRHF8GC39KI58YM5K" hidden="1">#REF!</definedName>
    <definedName name="BExCX2KGRZBRVLZNM8SUSIE6A0RL" hidden="1">#REF!</definedName>
    <definedName name="BExCX3X451T70LZ1VF95L7W4Y4TM" hidden="1">#REF!</definedName>
    <definedName name="BExCX4NZ2N1OUGXM7EV0U7VULJMM" hidden="1">#REF!</definedName>
    <definedName name="BExCXILMURGYMAH6N5LF5DV6K3GM" hidden="1">#REF!</definedName>
    <definedName name="BExCXQUFBMXQ1650735H48B1AZT3" hidden="1">#REF!</definedName>
    <definedName name="BExCY2DQO9VLA77Q7EG3T0XNXX4F" hidden="1">#REF!</definedName>
    <definedName name="BExCY6VMJ68MX3C981R5Q0BX5791" hidden="1">#REF!</definedName>
    <definedName name="BExCYAH2SAZCPW6XCB7V7PMMCAWO" hidden="1">#REF!</definedName>
    <definedName name="BExCYJBB52X8B3AREHCC1L5QNPX7" hidden="1">#REF!</definedName>
    <definedName name="BExCYPRC5HJE6N2XQTHCT6NXGP8N" hidden="1">#REF!</definedName>
    <definedName name="BExCYUK0I3UEXZNFDW71G6Z6D8XR" hidden="1">#REF!</definedName>
    <definedName name="BExCZFZCXMLY5DWESYJ9NGTJYQ8M" hidden="1">#REF!</definedName>
    <definedName name="BExCZJ4P8WS0BDT31WDXI0ROE7D6" hidden="1">#REF!</definedName>
    <definedName name="BExCZKH6CTY5Z38O85JV2KF50P4E" hidden="1">#REF!</definedName>
    <definedName name="BExCZKH6NI0EE02L995IFVBD1J59" hidden="1">#REF!</definedName>
    <definedName name="BExCZUD9FEOJBKDJ51Z3JON9LKJ8" hidden="1">#REF!</definedName>
    <definedName name="BExD0508DAALLU00PHFPBC8SRRKT" hidden="1">#REF!</definedName>
    <definedName name="BExD0HALIN0JR4JTPGDEVAEE5EX5" hidden="1">#REF!</definedName>
    <definedName name="BExD0LCCDPG16YLY5WQSZF1XI5DA" hidden="1">#REF!</definedName>
    <definedName name="BExD0RMWSB4TRECEHTH6NN4K9DFZ" hidden="1">#REF!</definedName>
    <definedName name="BExD0U6KG10QGVDI1XSHK0J10A2V" hidden="1">#REF!</definedName>
    <definedName name="BExD13RUIBGRXDL4QDZ305UKUR12" hidden="1">#REF!</definedName>
    <definedName name="BExD14DETV5R4OOTMAXD5NAKWRO3" hidden="1">#REF!</definedName>
    <definedName name="BExD1OAU9OXQAZA4D70HP72CU6GB" hidden="1">#REF!</definedName>
    <definedName name="BExD1Y1JV61416YA1XRQHKWPZIE7" hidden="1">#REF!</definedName>
    <definedName name="BExD2CFHIRMBKN5KXE5QP4XXEWFS" hidden="1">#REF!</definedName>
    <definedName name="BExD2DMHH1HWXQ9W0YYMDP8AAX8Q" hidden="1">#REF!</definedName>
    <definedName name="BExD2HTPC7IWBAU6OSQ67MQA8BYZ" hidden="1">#REF!</definedName>
    <definedName name="BExD363H2VGFIQUCE6LS4AC5J0ZT" hidden="1">#REF!</definedName>
    <definedName name="BExD3A588E939V61P1XEW0FI5Q0S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IJ5IT335SOSNV9L85WKAOSI" hidden="1">#REF!</definedName>
    <definedName name="BExD3KBVUY57GMMQTOFEU6S6G1AY" hidden="1">#REF!</definedName>
    <definedName name="BExD3NMR7AW2Z6V8SC79VQR37NA6" hidden="1">#REF!</definedName>
    <definedName name="BExD3QXA2UQ2W4N7NYLUEOG40BZB" hidden="1">#REF!</definedName>
    <definedName name="BExD3U2N041TEJ7GCN005UTPHNXY" hidden="1">#REF!</definedName>
    <definedName name="BExD40O0CFTNJFOFMMM1KH0P7BUI" hidden="1">#REF!</definedName>
    <definedName name="BExD4BR9HJ3MWWZ5KLVZWX9FJAUS" hidden="1">#REF!</definedName>
    <definedName name="BExD4F1WTKT3H0N9MF4H1LX7MBSY" hidden="1">#REF!</definedName>
    <definedName name="BExD4H5GQWXBS6LUL3TSP36DVO38" hidden="1">#REF!</definedName>
    <definedName name="BExD4JJSS3QDBLABCJCHD45SRNPI" hidden="1">#REF!</definedName>
    <definedName name="BExD4R1I0MKF033I5LPUYIMTZ6E8" hidden="1">#REF!</definedName>
    <definedName name="BExD50MT3M6XZLNUP9JL93EG6D9R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QUSRFJWRQ1ZM50WYLCF74DF" hidden="1">#REF!</definedName>
    <definedName name="BExD5SSUIF6AJQHBHK8PNMFBPRYB" hidden="1">#REF!</definedName>
    <definedName name="BExD623C9LRX18BE0W2V6SZLQUXX" hidden="1">#REF!</definedName>
    <definedName name="BExD6CQA7UMJBXV7AIFAIHUF2ICX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71LTOE015TV5RSAHM8NT8GVW" hidden="1">#REF!</definedName>
    <definedName name="BExD73USXVADC7EHGHVTQNCT06ZA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QOJ35HGL8U2OCEI2P2JT7I" hidden="1">#REF!</definedName>
    <definedName name="BExD7KSDKNDNH95NDT3S7GM3MUU2" hidden="1">#REF!</definedName>
    <definedName name="BExD8H5O087KQVWIVPUUID5VMGMS" hidden="1">#REF!</definedName>
    <definedName name="BExD8OCLZMFN5K3VZYI4Q4ITVKUA" hidden="1">#REF!</definedName>
    <definedName name="BExD93C1R6LC0631ECHVFYH0R0PD" hidden="1">#REF!</definedName>
    <definedName name="BExD97TXIO0COVNN4OH3DEJ33YLM" hidden="1">#REF!</definedName>
    <definedName name="BExD99RZ1RFIMK6O1ZHSPJ68X9Y5" hidden="1">#REF!</definedName>
    <definedName name="BExD9L0ID3VSOU609GKWYTA5BFMA" hidden="1">#REF!</definedName>
    <definedName name="BExD9M7SEMG0JK2FUTTZXWIEBTKB" hidden="1">#REF!</definedName>
    <definedName name="BExD9MNYBYB1AICQL5165G472IE2" hidden="1">#REF!</definedName>
    <definedName name="BExD9PNSYT7GASEGUVL48MUQ02WO" hidden="1">#REF!</definedName>
    <definedName name="BExD9TK2MIWFH5SKUYU9ZKF4NPHQ" hidden="1">#REF!</definedName>
    <definedName name="BExDA6LD9061UULVKUUI4QP8SK13" hidden="1">#REF!</definedName>
    <definedName name="BExDAGMVMNLQ6QXASB9R6D8DIT12" hidden="1">#REF!</definedName>
    <definedName name="BExDAYBHU9ADLXI8VRC7F608RVGM" hidden="1">#REF!</definedName>
    <definedName name="BExDBDR1XR0FV0CYUCB2OJ7CJCZU" hidden="1">#REF!</definedName>
    <definedName name="BExDC7F818VN0S18ID7XRCRVYPJ4" hidden="1">#REF!</definedName>
    <definedName name="BExDCL7K96PC9VZYB70ZW3QPVIJE" hidden="1">#REF!</definedName>
    <definedName name="BExDCP3UZ3C2O4C1F7KMU0Z9U32N" hidden="1">#REF!</definedName>
    <definedName name="BExEOBX3WECDMYCV9RLN49APTXMM" hidden="1">#REF!</definedName>
    <definedName name="BExEP4E4F36662JDI0TOD85OP7X9" hidden="1">#REF!</definedName>
    <definedName name="BExEPN9VIYI0FVL0HLZQXJFO6TT0" hidden="1">#REF!</definedName>
    <definedName name="BExEPYT6VDSMR8MU2341Q5GM2Y9V" hidden="1">#REF!</definedName>
    <definedName name="BExEQ2ENYLMY8K1796XBB31CJHNN" hidden="1">#REF!</definedName>
    <definedName name="BExEQ2PFE4N40LEPGDPS90WDL6BN" hidden="1">#REF!</definedName>
    <definedName name="BExEQ2PFURT24NQYGYVE8NKX1EGA" hidden="1">#REF!</definedName>
    <definedName name="BExEQB8ZWXO6IIGOEPWTLOJGE2NR" hidden="1">#REF!</definedName>
    <definedName name="BExEQBZX0EL6LIKPY01197ACK65H" hidden="1">#REF!</definedName>
    <definedName name="BExEQDXZALJLD4OBF74IKZBR13SR" hidden="1">#REF!</definedName>
    <definedName name="BExEQFLE2RPWGMWQAI4JMKUEFRPT" hidden="1">#REF!</definedName>
    <definedName name="BExEQTZAP8R69U31W4LKGTKKGKQE" hidden="1">#REF!</definedName>
    <definedName name="BExER2O72H1F9WV6S1J04C15PXX7" hidden="1">#REF!</definedName>
    <definedName name="BExERRUIKIOATPZ9U4HQ0V52RJAU" hidden="1">#REF!</definedName>
    <definedName name="BExERSANFNM1O7T65PC5MJ301YET" hidden="1">#REF!</definedName>
    <definedName name="BExERWCEBKQRYWRQLYJ4UCMMKTHG" hidden="1">#REF!</definedName>
    <definedName name="BExES44RHHDL3V7FLV6M20834WF1" hidden="1">#REF!</definedName>
    <definedName name="BExES4A7VE2X3RYYTVRLKZD4I7WU" hidden="1">#REF!</definedName>
    <definedName name="BExES6ZC8R7PHJ21OVJFLIR7DY30" hidden="1">#REF!</definedName>
    <definedName name="BExESMKD95A649M0WRSG6CXXP326" hidden="1">#REF!</definedName>
    <definedName name="BExESR27ZXJG5VMY4PR9D940VS7T" hidden="1">#REF!</definedName>
    <definedName name="BExESZ03KXL8DQ2591HLR56ZML94" hidden="1">#REF!</definedName>
    <definedName name="BExESZAW5N443NRTKIP59OEI1CR6" hidden="1">#REF!</definedName>
    <definedName name="BExET3HXQ60A4O2OLKX8QNXRI6LQ" hidden="1">#REF!</definedName>
    <definedName name="BExETA3B1FCIOA80H94K90FWXQKE" hidden="1">#REF!</definedName>
    <definedName name="BExETAZOYT4CJIT8RRKC9F2HJG1D" hidden="1">#REF!</definedName>
    <definedName name="BExETF6QD5A9GEINE1KZRRC2LXWM" hidden="1">#REF!</definedName>
    <definedName name="BExETQ9XRXLUACN82805SPSPNKHI" hidden="1">#REF!</definedName>
    <definedName name="BExETR0YRMOR63E6DHLEHV9QVVON" hidden="1">#REF!</definedName>
    <definedName name="BExETVTGY38YXYYF7N73OYN6FYY3" hidden="1">#REF!</definedName>
    <definedName name="BExEUNE4T242Y59C6MS28MXEUGCP" hidden="1">#REF!</definedName>
    <definedName name="BExEV2TP7NA3ZR6RJGH5ER370OUM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ET98G3FU6QBF9LHYWSAMV0O" hidden="1">#REF!</definedName>
    <definedName name="BExEVNCUT0PDUYNJH7G6BSEWZOT2" hidden="1">#REF!</definedName>
    <definedName name="BExEVPGF4V5J0WQRZKUM8F9TTKZJ" hidden="1">#REF!</definedName>
    <definedName name="BExEVPWH8S9GER9M14SPIT6XZ8SG" hidden="1">#REF!</definedName>
    <definedName name="BExEVVLIEVWYRF2UUC1H0H5QU1CP" hidden="1">#REF!</definedName>
    <definedName name="BExEVWCKO8T84GW9Z3X47915XKSH" hidden="1">#REF!</definedName>
    <definedName name="BExEVZSJWMZ5L2ZE7AZC57CXKW6T" hidden="1">#REF!</definedName>
    <definedName name="BExEW0JL1GFFCXMDGW54CI7Y8FZN" hidden="1">#REF!</definedName>
    <definedName name="BExEW68M9WL8214QH9C7VCK7BN08" hidden="1">#REF!</definedName>
    <definedName name="BExEW8HFKH6F47KIHYBDRUEFZ2ZZ" hidden="1">#REF!</definedName>
    <definedName name="BExEWLO75K95C6IRKHXSP7VP81T4" hidden="1">#REF!</definedName>
    <definedName name="BExEWNBGQS1U2LW3W84T4LSJ9K00" hidden="1">#REF!</definedName>
    <definedName name="BExEWO7STL7HNZSTY8VQBPTX1WK6" hidden="1">#REF!</definedName>
    <definedName name="BExEWQ0M1N3KMKTDJ73H10QSG4W1" hidden="1">#REF!</definedName>
    <definedName name="BExEX85F3OSW8NSCYGYPS9372Z1Q" hidden="1">#REF!</definedName>
    <definedName name="BExEX9HWY2G6928ZVVVQF77QCM2C" hidden="1">#REF!</definedName>
    <definedName name="BExEXBQWAYKMVBRJRHB8PFCSYFVN" hidden="1">#REF!</definedName>
    <definedName name="BExEXRBZ0DI9E2UFLLKYWGN66B61" hidden="1">#REF!</definedName>
    <definedName name="BExEYLG9FL9V1JPPNZ3FUDNSEJ4V" hidden="1">#REF!</definedName>
    <definedName name="BExEYOW8C1B3OUUCIGEC7L8OOW1Z" hidden="1">#REF!</definedName>
    <definedName name="BExEYUQJXZT6N5HJH8ACJF6SRWEE" hidden="1">#REF!</definedName>
    <definedName name="BExEZ1S6VZCG01ZPLBSS9Z1SBOJ2" hidden="1">#REF!</definedName>
    <definedName name="BExEZGBFNJR8DLPN0V11AU22L6WY" hidden="1">#REF!</definedName>
    <definedName name="BExF02Y3V3QEPO2XLDSK47APK9XJ" hidden="1">#REF!</definedName>
    <definedName name="BExF09OS91RT7N7IW8JLMZ121ZP3" hidden="1">#REF!</definedName>
    <definedName name="BExF0LOEHV42P2DV7QL8O7HOQ3N9" hidden="1">#REF!</definedName>
    <definedName name="BExF0WRM9VO25RLSO03ZOCE8H7K5" hidden="1">#REF!</definedName>
    <definedName name="BExF0ZRI7W4RSLIDLHTSM0AWXO3S" hidden="1">#REF!</definedName>
    <definedName name="BExF19CT3MMZZ2T5EWMDNG3UOJ01" hidden="1">#REF!</definedName>
    <definedName name="BExF1EAPPL24809U36ARIMYRD5NF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S4ZIQYSU5LBFYNRA9N0K2O" hidden="1">#REF!</definedName>
    <definedName name="BExF2CWZN6E87RGTBMD4YQI2QT7R" hidden="1">#REF!</definedName>
    <definedName name="BExF2DYO1WQ7GMXSTAQRDBW1NSFG" hidden="1">#REF!</definedName>
    <definedName name="BExF2MSWNUY9Z6BZJQZ538PPTION" hidden="1">#REF!</definedName>
    <definedName name="BExF2QZYWHTYGUTTXR15CKCV3LS7" hidden="1">#REF!</definedName>
    <definedName name="BExF2T8Y6TSJ74RMSZOA9CEH4OZ6" hidden="1">#REF!</definedName>
    <definedName name="BExF31N3YM4F37EOOY8M8VI1KXN8" hidden="1">#REF!</definedName>
    <definedName name="BExF37C1YKBT79Z9SOJAG5MXQGTU" hidden="1">#REF!</definedName>
    <definedName name="BExF3A6HPA6DGYALZNHHJPMCUYZR" hidden="1">#REF!</definedName>
    <definedName name="BExF3I9T44X7DV9HHV51DVDDPPZG" hidden="1">#REF!</definedName>
    <definedName name="BExF3JMFX5DILOIFUDIO1HZUK875" hidden="1">#REF!</definedName>
    <definedName name="BExF3NTC4BGZEM6B87TCFX277QCS" hidden="1">#REF!</definedName>
    <definedName name="BExF3Q7NI90WT31QHYSJDIG0LLLJ" hidden="1">#REF!</definedName>
    <definedName name="BExF3QD55TIY1MSBSRK9TUJKBEWO" hidden="1">#REF!</definedName>
    <definedName name="BExF3QT8J6RIF1L3R700MBSKIOKW" hidden="1">#REF!</definedName>
    <definedName name="BExF42SSBVPMLK2UB3B7FPEIY9TU" hidden="1">#REF!</definedName>
    <definedName name="BExF4HXSWB50BKYPWA0HTT8W56H6" hidden="1">#REF!</definedName>
    <definedName name="BExF4KHF04IWW4LQ95FHQPFE4Y9K" hidden="1">#REF!</definedName>
    <definedName name="BExF4LU2NV3A47BCWPM3EZXUEH37" hidden="1">#REF!</definedName>
    <definedName name="BExF4MVQM5Y0QRDLDFSKWWTF709C" hidden="1">#REF!</definedName>
    <definedName name="BExF4PVMZYV36E8HOYY06J81AMBI" hidden="1">#REF!</definedName>
    <definedName name="BExF4SF9NEX1FZE9N8EXT89PM54D" hidden="1">#REF!</definedName>
    <definedName name="BExF52GTGP8MHGII4KJ8TJGR8W8U" hidden="1">#REF!</definedName>
    <definedName name="BExF57K7L3UC1I2FSAWURR4SN0UN" hidden="1">#REF!</definedName>
    <definedName name="BExF5D96JEPDW6LV89G2REZJ1ES7" hidden="1">#REF!</definedName>
    <definedName name="BExF5HR2GFV7O8LKG9SJ4BY78LYA" hidden="1">#REF!</definedName>
    <definedName name="BExF5ZFO2A29GHWR5ES64Z9OS16J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EV7I35NVMIJGYTB6E24YVPA" hidden="1">#REF!</definedName>
    <definedName name="BExF6FGUF393KTMBT40S5BYAFG00" hidden="1">#REF!</definedName>
    <definedName name="BExF6GNYXWY8A0SY4PW1B6KJMMTM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ZE8D5CMPJPRWT6S4HM56LPF" hidden="1">#REF!</definedName>
    <definedName name="BExF76FV8SF7AJK7B35AL7VTZF6D" hidden="1">#REF!</definedName>
    <definedName name="BExF7EOIMC1OYL1N7835KGOI0FIZ" hidden="1">#REF!</definedName>
    <definedName name="BExF7K88K7ASGV6RAOAGH52G04VR" hidden="1">#REF!</definedName>
    <definedName name="BExF7OVDRP3LHNAF2CX4V84CKKIR" hidden="1">#REF!</definedName>
    <definedName name="BExF7QO41X2A2SL8UXDNP99GY7U9" hidden="1">#REF!</definedName>
    <definedName name="BExF81GI8B8WBHXFTET68A9358BR" hidden="1">#REF!</definedName>
    <definedName name="BExGL97US0Y3KXXASUTVR26XLT70" hidden="1">#REF!</definedName>
    <definedName name="BExGLC7R4C33RO0PID97ZPPVCW4M" hidden="1">#REF!</definedName>
    <definedName name="BExGLFIF7HCFSHNQHKEV6RY0WCO3" hidden="1">#REF!</definedName>
    <definedName name="BExGLTARRL0J772UD2TXEYAVPY6E" hidden="1">#REF!</definedName>
    <definedName name="BExGLVP1IU8K5A8J1340XFMYPR88" hidden="1">#REF!</definedName>
    <definedName name="BExGLYE6RZTAAWHJBG2QFJPTDS2Q" hidden="1">#REF!</definedName>
    <definedName name="BExGM4DZ65OAQP7MA4LN6QMYZOFF" hidden="1">#REF!</definedName>
    <definedName name="BExGMCXCWEC9XNUOEMZ61TMI6CUO" hidden="1">#REF!</definedName>
    <definedName name="BExGMDDMTKZ2HBA8F9QZ7SS45OS7" hidden="1">#REF!</definedName>
    <definedName name="BExGMJDGIH0MEPC2TUSFUCY2ROTB" hidden="1">#REF!</definedName>
    <definedName name="BExGMKPW2HPKN0M0XKF3AZ8YP0D6" hidden="1">#REF!</definedName>
    <definedName name="BExGMP2F175LGL6QVSJGP6GKYHHA" hidden="1">#REF!</definedName>
    <definedName name="BExGMPIIP8GKML2VVA8OEFL43NCS" hidden="1">#REF!</definedName>
    <definedName name="BExGMZ3SRIXLXMWBVOXXV3M4U4YL" hidden="1">#REF!</definedName>
    <definedName name="BExGMZ3UBN48IXU1ZEFYECEMZ1IM" hidden="1">#REF!</definedName>
    <definedName name="BExGN4I0QATXNZCLZJM1KH1OIJQH" hidden="1">#REF!</definedName>
    <definedName name="BExGN9FZ2RWCMSY1YOBJKZMNIM9R" hidden="1">#REF!</definedName>
    <definedName name="BExGNDSIMTHOCXXG6QOGR6DA8SGG" hidden="1">#REF!</definedName>
    <definedName name="BExGNN2YQ9BDAZXT2GLCSAPXKIM7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DAZKJ9EXMQZNQR5YDBSS525" hidden="1">#REF!</definedName>
    <definedName name="BExGODR8ZSMUC11I56QHSZ686XV5" hidden="1">#REF!</definedName>
    <definedName name="BExGOF977NMX3QY6AUFGKM5NGSO5" hidden="1">#REF!</definedName>
    <definedName name="BExGOT6UXUX5FVTAYL9SOBZ1D0II" hidden="1">#REF!</definedName>
    <definedName name="BExGOXJDHUDPDT8I8IVGVW9J0R5Q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Q1ZU4967P72AHF4V1D0FOL5C" hidden="1">#REF!</definedName>
    <definedName name="BExGQ36ZOMR9GV8T05M605MMOY3Y" hidden="1">#REF!</definedName>
    <definedName name="BExGQ61DTJ0SBFMDFBAK3XZ9O0ZO" hidden="1">#REF!</definedName>
    <definedName name="BExGQ6SG9XEOD0VMBAR22YPZWSTA" hidden="1">#REF!</definedName>
    <definedName name="BExGQGJ1A7LNZUS8QSMOG8UNGLMK" hidden="1">#REF!</definedName>
    <definedName name="BExGQPO7ENFEQC0NC6MC9OZR2LHY" hidden="1">#REF!</definedName>
    <definedName name="BExGQX0H4EZMXBJTKJJE4ICJWN5O" hidden="1">#REF!</definedName>
    <definedName name="BExGR4CW3WRIID17GGX4MI9ZDHFE" hidden="1">#REF!</definedName>
    <definedName name="BExGR65GJX27MU2OL6NI5PB8XVB4" hidden="1">#REF!</definedName>
    <definedName name="BExGR6LQ97HETGS3CT96L4IK0JSH" hidden="1">#REF!</definedName>
    <definedName name="BExGR9ATP2LVT7B9OCPSLJ11H9SX" hidden="1">#REF!</definedName>
    <definedName name="BExGrid1">#REF!</definedName>
    <definedName name="BExGRUKVVKDL8483WI70VN2QZDGD" hidden="1">#REF!</definedName>
    <definedName name="BExGS2IWR5DUNJ1U9PAKIV8CMBNI" hidden="1">#REF!</definedName>
    <definedName name="BExGS69P9FFTEOPDS0MWFKF45G47" hidden="1">#REF!</definedName>
    <definedName name="BExGS6F1JFHM5MUJ1RFO50WP6D05" hidden="1">#REF!</definedName>
    <definedName name="BExGSA5YB5ZGE4NHDVCZ55TQAJTL" hidden="1">#REF!</definedName>
    <definedName name="BExGSCEUCQQVDEEKWJ677QTGUVTE" hidden="1">#REF!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GVFIF8HOQXR54SK065A8M4K" hidden="1">#REF!</definedName>
    <definedName name="BExGTIYX3OWPIINOGY1E4QQYSKHP" hidden="1">#REF!</definedName>
    <definedName name="BExGTKGUN0KUU3C0RL2LK98D8MEK" hidden="1">#REF!</definedName>
    <definedName name="BExGTZ046J7VMUG4YPKFN2K8TWB7" hidden="1">#REF!</definedName>
    <definedName name="BExGU2G9OPRZRIU9YGF6NX9FUW0J" hidden="1">#REF!</definedName>
    <definedName name="BExGU6HTKLRZO8UOI3DTAM5RFDBA" hidden="1">#REF!</definedName>
    <definedName name="BExGUDDZXFFQHAF4UZF8ZB1HO7H6" hidden="1">#REF!</definedName>
    <definedName name="BExGUIBXBRHGM97ZX6GBA4ZDQ79C" hidden="1">#REF!</definedName>
    <definedName name="BExGUM8D91UNPCOO4TKP9FGX85TF" hidden="1">#REF!</definedName>
    <definedName name="BExGUQF9N9FKI7S0H30WUAEB5LPD" hidden="1">#REF!</definedName>
    <definedName name="BExGUR6BA03XPBK60SQUW197GJ5X" hidden="1">#REF!</definedName>
    <definedName name="BExGUVIP60TA4B7X2PFGMBFUSKGX" hidden="1">#REF!</definedName>
    <definedName name="BExGUZKF06F209XL1IZWVJEQ82EE" hidden="1">#REF!</definedName>
    <definedName name="BExGV2EVT380QHD4AP2RL9MR8L5L" hidden="1">#REF!</definedName>
    <definedName name="BExGVV6OOLDQ3TXZK51TTF3YX0WN" hidden="1">#REF!</definedName>
    <definedName name="BExGW0KVS7U0C87XFZ78QW991IEV" hidden="1">#REF!</definedName>
    <definedName name="BExGW2Z7AMPG6H9EXA9ML6EZVGGA" hidden="1">#REF!</definedName>
    <definedName name="BExGWABG5VT5XO1A196RK61AXA8C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DVP2S2Y8Z8Q43I78RCIK3DD" hidden="1">#REF!</definedName>
    <definedName name="BExGXJ9W5JU7TT9S0BKL5Y6VVB39" hidden="1">#REF!</definedName>
    <definedName name="BExGXWB73RJ4BASBQTQ8EY0EC1EB" hidden="1">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G88PVVRYHPHRPJZFSX6HSC" hidden="1">#REF!</definedName>
    <definedName name="BExGYC718HTZ80PNKYPVIYGRJVF6" hidden="1">#REF!</definedName>
    <definedName name="BExGYCNATXZY2FID93B17YWIPPRD" hidden="1">#REF!</definedName>
    <definedName name="BExGYGJJJ3BBCQAOA51WHP01HN73" hidden="1">#REF!</definedName>
    <definedName name="BExGYOS6TV2C72PLRFU8RP1I58GY" hidden="1">#REF!</definedName>
    <definedName name="BExGZ7NXZ0IBS44C2NZ9VMD6T6K2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H00L21GZX5YJJGVMOAWBERLP5" hidden="1">#REF!</definedName>
    <definedName name="BExH02ZD6VAY1KQLAQYBBI6WWIZB" hidden="1">#REF!</definedName>
    <definedName name="BExH08Z6LQCGGSGSAILMHX4X7JMD" hidden="1">#REF!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WNJAKTJRCKMTX8O4KNMIIJM" hidden="1">#REF!</definedName>
    <definedName name="BExH12Y4WX542WI3ZEM15AK4UM9J" hidden="1">#REF!</definedName>
    <definedName name="BExH1FDTQXR9QQ31WDB7OPXU7MPT" hidden="1">#REF!</definedName>
    <definedName name="BExH1FOMEUIJNIDJAUY0ZQFBJSY9" hidden="1">#REF!</definedName>
    <definedName name="BExH1JFFHEBFX9BWJMNIA3N66R3Z" hidden="1">#REF!</definedName>
    <definedName name="BExH1Z0GIUSVTF2H1G1I3PDGBNK2" hidden="1">#REF!</definedName>
    <definedName name="BExH225UTM6S9FW4MUDZS7F1PQSH" hidden="1">#REF!</definedName>
    <definedName name="BExH23271RF7AYZ542KHQTH68GQ7" hidden="1">#REF!</definedName>
    <definedName name="BExH2GJQR4JALNB314RY0LDI49VH" hidden="1">#REF!</definedName>
    <definedName name="BExH2JZR49T7644JFVE7B3N7RZM9" hidden="1">#REF!</definedName>
    <definedName name="BExH2UHF0QTJG107MULYB16WBJM9" hidden="1">#REF!</definedName>
    <definedName name="BExH2WKXV8X5S2GSBBTWGI0NLNAH" hidden="1">#REF!</definedName>
    <definedName name="BExH2XS1UFYFGU0S0EBXX90W2WE8" hidden="1">#REF!</definedName>
    <definedName name="BExH2XS2TND9SB0GC295R4FP6K5Y" hidden="1">#REF!</definedName>
    <definedName name="BExH2ZA0SZ4SSITL50NA8LZ3OEX6" hidden="1">#REF!</definedName>
    <definedName name="BExH31Z3JNVJPESWKXHILGXZHP2M" hidden="1">#REF!</definedName>
    <definedName name="BExH3E9HZ3QJCDZW7WI7YACFQCHE" hidden="1">#REF!</definedName>
    <definedName name="BExH3IRB6764RQ5HBYRLH6XCT29X" hidden="1">#REF!</definedName>
    <definedName name="BExIG2U8V6RSB47SXLCQG3Q68YRO" hidden="1">#REF!</definedName>
    <definedName name="BExIGJBO8R13LV7CZ7C1YCP974NN" hidden="1">#REF!</definedName>
    <definedName name="BExIGWT86FPOEYTI8GXCGU5Y3KGK" hidden="1">#REF!</definedName>
    <definedName name="BExIHBHXA7E7VUTBVHXXXCH3A5CL" hidden="1">#REF!</definedName>
    <definedName name="BExIHPQCQTGEW8QOJVIQ4VX0P6DX" hidden="1">#REF!</definedName>
    <definedName name="BExII1KN91Q7DLW0UB7W2TJ5ACT9" hidden="1">#REF!</definedName>
    <definedName name="BExII50LI8I0CDOOZEMIVHVA2V95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3160YCWGAVEU0208ZGXXG3P" hidden="1">#REF!</definedName>
    <definedName name="BExIJFGZJ5ED9D6KAY4PGQYLELAX" hidden="1">#REF!</definedName>
    <definedName name="BExIJQK80ZEKSTV62E59AYJYUNLI" hidden="1">#REF!</definedName>
    <definedName name="BExIJRLX3M0YQLU1D5Y9V7HM5QNM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KHTXPZR5A8OHB6HDP6QWDHAD" hidden="1">#REF!</definedName>
    <definedName name="BExIKMMJOETSAXJYY1SIKM58LMA2" hidden="1">#REF!</definedName>
    <definedName name="BExIKRF6AQ6VOO9KCIWSM6FY8M7D" hidden="1">#REF!</definedName>
    <definedName name="BExIKTYZESFT3LC0ASFMFKSE0D1X" hidden="1">#REF!</definedName>
    <definedName name="BExIKXVA6M8K0PTRYAGXS666L335" hidden="1">#REF!</definedName>
    <definedName name="BExIL0PMZ2SXK9R6MLP43KBU1J2P" hidden="1">#REF!</definedName>
    <definedName name="BExILAAXRTRAD18K74M6MGUEEPUM" hidden="1">#REF!</definedName>
    <definedName name="BExILG5F338C0FFLMVOKMKF8X5ZP" hidden="1">#REF!</definedName>
    <definedName name="BExILGQTQM0HOD0BJI90YO7GOIN3" hidden="1">#REF!</definedName>
    <definedName name="BExIM9DBUB7ZGF4B20FVUO9QGOX2" hidden="1">#REF!</definedName>
    <definedName name="BExIMGK9Z94TFPWWZFMD10HV0IF6" hidden="1">#REF!</definedName>
    <definedName name="BExIMPEGKG18TELVC33T4OQTNBWC" hidden="1">#REF!</definedName>
    <definedName name="BExIN4OR435DL1US13JQPOQK8GD5" hidden="1">#REF!</definedName>
    <definedName name="BExINI6A7H3KSFRFA6UBBDPKW37F" hidden="1">#REF!</definedName>
    <definedName name="BExINIMK8XC3JOBT2EXYFHHH52H0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ZELVWYGU876QUUZCIMXPBQC" hidden="1">#REF!</definedName>
    <definedName name="BExIOCQUQHKUU1KONGSDOLQTQEIC" hidden="1">#REF!</definedName>
    <definedName name="BExIOFL8Y5O61VLKTB4H20IJNWS1" hidden="1">#REF!</definedName>
    <definedName name="BExIOMBXRW5NS4ZPYX9G5QREZ5J6" hidden="1">#REF!</definedName>
    <definedName name="BExIORA3GK78T7C7SNBJJUONJ0LS" hidden="1">#REF!</definedName>
    <definedName name="BExIORFDXP4AVIEBLSTZ8ETSXMNM" hidden="1">#REF!</definedName>
    <definedName name="BExIOTZ5EFZ2NASVQ05RH15HRSW6" hidden="1">#REF!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DLT8JYAMGE5HTN4D1YHZF3V" hidden="1">#REF!</definedName>
    <definedName name="BExIPG040Q08EWIWL6CAVR3GRI43" hidden="1">#REF!</definedName>
    <definedName name="BExIPKNFUDPDKOSH5GHDVNA8D66S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5S19ITB0NDRUN4XV7B905ED" hidden="1">#REF!</definedName>
    <definedName name="BExIQ9TMQT2EIXSVQW7GVSOAW2VJ" hidden="1">#REF!</definedName>
    <definedName name="BExIQBMDE1L6J4H27K1FMSHQKDSE" hidden="1">#REF!</definedName>
    <definedName name="BExIQE65LVXUOF3UZFO7SDHFJH22" hidden="1">#REF!</definedName>
    <definedName name="BExIQG9OO2KKBOWTMD1OXY36TEGA" hidden="1">#REF!</definedName>
    <definedName name="BExIQX1XBB31HZTYEEVOBSE3C5A6" hidden="1">#REF!</definedName>
    <definedName name="BExIQYP5T1TPAQYW7QU1Q98BKX7W" hidden="1">#REF!</definedName>
    <definedName name="BExIR2ALYRP9FW99DK2084J7IIDC" hidden="1">#REF!</definedName>
    <definedName name="BExIR8FQETPTQYW37DBVDWG3J4JW" hidden="1">#REF!</definedName>
    <definedName name="BExIRRBGTY01OQOI3U5SW59RFDFI" hidden="1">#REF!</definedName>
    <definedName name="BExIS4T0DRF57HYO7OGG72KBOFOI" hidden="1">#REF!</definedName>
    <definedName name="BExIS77BJDDK18PGI9DSEYZPIL7P" hidden="1">#REF!</definedName>
    <definedName name="BExIS8USL1T3Z97CZ30HJ98E2GXQ" hidden="1">#REF!</definedName>
    <definedName name="BExISC5B700MZUBFTQ9K4IKTF7HR" hidden="1">#REF!</definedName>
    <definedName name="BExISDHXS49S1H56ENBPRF1NLD5C" hidden="1">#REF!</definedName>
    <definedName name="BExISM1JLV54A21A164IURMPGUMU" hidden="1">#REF!</definedName>
    <definedName name="BExISRFKJYUZ4AKW44IJF7RF9Y90" hidden="1">#REF!</definedName>
    <definedName name="BExIT1MK8TBAK3SNP36A8FKDQSOK" hidden="1">#REF!</definedName>
    <definedName name="BExITBNYANV2S8KD56GOGCKW393R" hidden="1">#REF!</definedName>
    <definedName name="BExItemGrid">#REF!</definedName>
    <definedName name="BExIUD4OJGH65NFNQ4VMCE3R4J1X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#REF!</definedName>
    <definedName name="BExIV2LM38XPLRTWT0R44TMQ59E5" hidden="1">#REF!</definedName>
    <definedName name="BExIV3HY4S0YRV1F7XEMF2YHAR2I" hidden="1">#REF!</definedName>
    <definedName name="BExIV6HUZFRIFLXW2SICKGTAH1PV" hidden="1">#REF!</definedName>
    <definedName name="BExIVC6WZMHRBRGIBUVX0CO2RK05" hidden="1">#REF!</definedName>
    <definedName name="BExIVCXWL6H5LD9DHDIA4F5U9TQL" hidden="1">#REF!</definedName>
    <definedName name="BExIVMOIPSEWSIHIDDLOXESQ28A0" hidden="1">#REF!</definedName>
    <definedName name="BExIVNVNJX9BYDLC88NG09YF5XQ6" hidden="1">#REF!</definedName>
    <definedName name="BExIVQVKLMGSRYT1LFZH0KUIA4OR" hidden="1">#REF!</definedName>
    <definedName name="BExIVYTFI35KNR2XSA6N8OJYUTUR" hidden="1">#REF!</definedName>
    <definedName name="BExIWB3SY3WRIVIOF988DNNODBOA" hidden="1">#REF!</definedName>
    <definedName name="BExIWB99CG0H52LRD6QWPN4L6DV2" hidden="1">#REF!</definedName>
    <definedName name="BExIWG1W7XP9DFYYSZAIOSHM0QLQ" hidden="1">#REF!</definedName>
    <definedName name="BExIWH3KUK94B7833DD4TB0Y6KP9" hidden="1">#REF!</definedName>
    <definedName name="BExIWKE9MGIDWORBI43AWTUNYFAN" hidden="1">#REF!</definedName>
    <definedName name="BExIX34PM5DBTRHRQWP6PL6WIX88" hidden="1">#REF!</definedName>
    <definedName name="BExIX5OAP9KSUE5SIZCW9P39Q4WE" hidden="1">#REF!</definedName>
    <definedName name="BExIXGRJPVJMUDGSG7IHPXPNO69B" hidden="1">#REF!</definedName>
    <definedName name="BExIXM5R87ZL3FHALWZXYCPHGX3E" hidden="1">#REF!</definedName>
    <definedName name="BExIXS036ZCKT2Z8XZKLZ8PFWQGL" hidden="1">#REF!</definedName>
    <definedName name="BExIXY5CF9PFM0P40AZ4U51TMWV0" hidden="1">#REF!</definedName>
    <definedName name="BExIYEXJBK8JDWIRSVV4RJSKZVV1" hidden="1">#REF!</definedName>
    <definedName name="BExIYI2RH0K4225XO970K2IQ1E79" hidden="1">#REF!</definedName>
    <definedName name="BExIYMPZ0KS2KOJFQAUQJ77L7701" hidden="1">#REF!</definedName>
    <definedName name="BExIYP9Q6FV9T0R9G3UDKLS4TTYX" hidden="1">#REF!</definedName>
    <definedName name="BExIYZGLDQ1TN7BIIN4RLDP31GIM" hidden="1">#REF!</definedName>
    <definedName name="BExIZ4K0EZJK6PW3L8SVKTJFSWW9" hidden="1">#REF!</definedName>
    <definedName name="BExIZAECOEZGBAO29QMV14E6XDIV" hidden="1">#REF!</definedName>
    <definedName name="BExIZKVXYD5O2JBU81F2UFJZLLSI" hidden="1">#REF!</definedName>
    <definedName name="BExIZPZDHC8HGER83WHCZAHOX7LK" hidden="1">#REF!</definedName>
    <definedName name="BExIZY2PUZ0OF9YKK1B13IW0VS6G" hidden="1">#REF!</definedName>
    <definedName name="BExJ08KBRR2XMWW3VZMPSQKXHZUH" hidden="1">#REF!</definedName>
    <definedName name="BExJ0DYJWXGE7DA39PYL3WM05U9O" hidden="1">#REF!</definedName>
    <definedName name="BExJ0MY8SY5J5V50H3UKE78ODTVB" hidden="1">#REF!</definedName>
    <definedName name="BExJ0YC98G37ML4N8FLP8D95EFRF" hidden="1">#REF!</definedName>
    <definedName name="BExKCDYKAEV45AFXHVHZZ62E5BM3" hidden="1">#REF!</definedName>
    <definedName name="BExKDKO0W4AGQO1V7K6Q4VM750FT" hidden="1">#REF!</definedName>
    <definedName name="BExKDLF10G7W77J87QWH3ZGLUCLW" hidden="1">#REF!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OOIBMP7N8033EY2CJYCBX6H" hidden="1">#REF!</definedName>
    <definedName name="BExKEW0RR5LA3VC46A2BEOOMQE56" hidden="1">#REF!</definedName>
    <definedName name="BExKFA3VI1CZK21SM0N3LZWT9LA1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YJC4EVEV54F82K6VKP7Q3OU" hidden="1">#REF!</definedName>
    <definedName name="BExKG4IYHBKQQ8J8FN10GB2IKO33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V77YH9YXIQTRKK2331QGYKF" hidden="1">#REF!</definedName>
    <definedName name="BExKH3FTZ5VGTB86W9M4AB39R0G8" hidden="1">#REF!</definedName>
    <definedName name="BExKH3FV5U5O6XZM7STS3NZKQFGJ" hidden="1">#REF!</definedName>
    <definedName name="BExKHAMUH8NR3HRV0V6FHJE3ROLN" hidden="1">#REF!</definedName>
    <definedName name="BExKHCFKOWFHO2WW0N7Y5XDXEWAO" hidden="1">#REF!</definedName>
    <definedName name="BExKHIVLONZ46HLMR50DEXKEUNEP" hidden="1">#REF!</definedName>
    <definedName name="BExKHKDK2PRBCUJS8TEDP8K3VODQ" hidden="1">#REF!</definedName>
    <definedName name="BExKHPM9XA0ADDK7TUR0N38EXWEP" hidden="1">#REF!</definedName>
    <definedName name="BExKI4076KXCDE5KXL79KT36OKLO" hidden="1">#REF!</definedName>
    <definedName name="BExKI7LO70WYISR7Q0Y1ZDWO9M3B" hidden="1">#REF!</definedName>
    <definedName name="BExKIGQV6TXIZG039HBOJU62WP2U" hidden="1">#REF!</definedName>
    <definedName name="BExKILE008SF3KTAN8WML3XKI1NZ" hidden="1">#REF!</definedName>
    <definedName name="BExKINSBB6RS7I489QHMCOMU4Z2X" hidden="1">#REF!</definedName>
    <definedName name="BExKIU87ZKSOC2DYZWFK6SAK9I8E" hidden="1">#REF!</definedName>
    <definedName name="BExKJ449HLYX2DJ9UF0H9GTPSQ73" hidden="1">#REF!</definedName>
    <definedName name="BExKJELX2RUC8UEC56IZPYYZXHA7" hidden="1">#REF!</definedName>
    <definedName name="BExKJINMXS61G2TZEXCJAWVV4F57" hidden="1">#REF!</definedName>
    <definedName name="BExKJK5ME8KB7HA0180L7OUZDDGV" hidden="1">#REF!</definedName>
    <definedName name="BExKJN5IF0VMDILJ5K8ZENF2QYV1" hidden="1">#REF!</definedName>
    <definedName name="BExKJUSJPFUIK20FTVAFJWR2OUYX" hidden="1">#REF!</definedName>
    <definedName name="BExKK8VP5RS3D0UXZVKA37C4SYBP" hidden="1">#REF!</definedName>
    <definedName name="BExKKIM9NPF6B3SPMPIQB27HQME4" hidden="1">#REF!</definedName>
    <definedName name="BExKKIX1BCBQ4R3K41QD8NTV0OV0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MWBX4EH3EYJ07UFEM08NB40Z" hidden="1">#REF!</definedName>
    <definedName name="BExKNBGV2IR3S7M0BX4810KZB4V3" hidden="1">#REF!</definedName>
    <definedName name="BExKNCTBZTSY3MO42VU5PLV6YUHZ" hidden="1">#REF!</definedName>
    <definedName name="BExKNGV2YY749C42AQ2T9QNIE5C3" hidden="1">#REF!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DIZGWW2EQD0FEYW6WK6XLCM" hidden="1">#REF!</definedName>
    <definedName name="BExKOPO2HPWVQGAKW8LOZMPIDEFG" hidden="1">#REF!</definedName>
    <definedName name="BExKPEZP0QTKOTLIMMIFSVTHQEEK" hidden="1">#REF!</definedName>
    <definedName name="BExKPLQJX0HJ8OTXBXH9IC9J2V0W" hidden="1">#REF!</definedName>
    <definedName name="BExKPN8C7GN36ZJZHLOB74LU6KT0" hidden="1">#REF!</definedName>
    <definedName name="BExKPX9VZ1J5021Q98K60HMPJU58" hidden="1">#REF!</definedName>
    <definedName name="BExKQJGAAWNM3NT19E9I0CQDBTU0" hidden="1">#REF!</definedName>
    <definedName name="BExKQM5GJ1ZN5REKFE7YVBQ0KXWF" hidden="1">#REF!</definedName>
    <definedName name="BExKQOEA7HV9U5DH9C8JXFD62EKH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32XG1WY77WDT8KW9FJPGQTU" hidden="1">#REF!</definedName>
    <definedName name="BExKR8RZSEHW184G0Z56B4EGNU72" hidden="1">#REF!</definedName>
    <definedName name="BExKRVUSQ6PA7ZYQSTEQL3X7PB9P" hidden="1">#REF!</definedName>
    <definedName name="BExKRY3KZ7F7RB2KH8HXSQ85IEQO" hidden="1">#REF!</definedName>
    <definedName name="BExKSA37DZTCK6H13HPIKR0ZFVL8" hidden="1">#REF!</definedName>
    <definedName name="BExKSFMOMSZYDE0WNC94F40S6636" hidden="1">#REF!</definedName>
    <definedName name="BExKSHQ9K79S8KYUWIV5M5LAHHF1" hidden="1">#REF!</definedName>
    <definedName name="BExKSIS3VA1NCEFCZZSIK8B3YIBZ" hidden="1">#REF!</definedName>
    <definedName name="BExKSJTWG9L3FCX8FLK4EMUJMF27" hidden="1">#REF!</definedName>
    <definedName name="BExKSU0MKNAVZYYPKCYTZDWQX4R8" hidden="1">#REF!</definedName>
    <definedName name="BExKSX60G1MUS689FXIGYP2F7C62" hidden="1">#REF!</definedName>
    <definedName name="BExKT2UZ7Y2VWF5NQE18SJRLD2RN" hidden="1">#REF!</definedName>
    <definedName name="BExKT3GJFNGAM09H5F615E36A38C" hidden="1">#REF!</definedName>
    <definedName name="BExKTQZGN8GI3XGSEXMPCCA3S19H" hidden="1">#REF!</definedName>
    <definedName name="BExKTUKYYU0F6TUW1RXV24LRAZFE" hidden="1">#REF!</definedName>
    <definedName name="BExKU3FBLHQBIUTN6XEZW5GC9OG1" hidden="1">#REF!</definedName>
    <definedName name="BExKU82I99FEUIZLODXJDOJC96CQ" hidden="1">#REF!</definedName>
    <definedName name="BExKUDM0DFSCM3D91SH0XLXJSL18" hidden="1">#REF!</definedName>
    <definedName name="BExKULEKJLA77AUQPDUHSM94Y76Z" hidden="1">#REF!</definedName>
    <definedName name="BExKV08R85MKI3MAX9E2HERNQUNL" hidden="1">#REF!</definedName>
    <definedName name="BExKV4AAUNNJL5JWD7PX6BFKVS6O" hidden="1">#REF!</definedName>
    <definedName name="BExKVDVK6HN74GQPTXICP9BFC8CF" hidden="1">#REF!</definedName>
    <definedName name="BExKVFZ3ZZGIC1QI8XN6BYFWN0ZY" hidden="1">#REF!</definedName>
    <definedName name="BExKVG4KGO28KPGTAFL1R8TTZ10N" hidden="1">#REF!</definedName>
    <definedName name="BExKW0CSH7DA02YSNV64PSEIXB2P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R3XSK6RSFLHP7ZX1EWGHASI" hidden="1">#REF!</definedName>
    <definedName name="BExMAXJS82ZJ8RS22VLE0V0LDUII" hidden="1">#REF!</definedName>
    <definedName name="BExMB4QRS0R3MTB4CMUHFZ84LNZQ" hidden="1">#REF!</definedName>
    <definedName name="BExMBC35WKQY5CWQJLV4D05O6971" hidden="1">#REF!</definedName>
    <definedName name="BExMBFTZV4Q1A5KG25C1N9PHQNSW" hidden="1">#REF!</definedName>
    <definedName name="BExMBK6ISK3U7KHZKUJXIDKGF6VW" hidden="1">#REF!</definedName>
    <definedName name="BExMBYPQDG9AYDQ5E8IECVFREPO6" hidden="1">#REF!</definedName>
    <definedName name="BExMC8AZUTX8LG89K2JJR7ZG62XX" hidden="1">#REF!</definedName>
    <definedName name="BExMCA96YR10V72G2R0SCIKPZLIZ" hidden="1">#REF!</definedName>
    <definedName name="BExMCB5JU5I2VQDUBS4O42BTEVKI" hidden="1">#REF!</definedName>
    <definedName name="BExMCFSQFSEMPY5IXDIRKZDASDBR" hidden="1">#REF!</definedName>
    <definedName name="BExMCMZOEYWVOOJ98TBHTTCS7XB8" hidden="1">#REF!</definedName>
    <definedName name="BExMCS8EF2W3FS9QADNKREYSI8P0" hidden="1">#REF!</definedName>
    <definedName name="BExMCUS7GSOM96J0HJ7EH0FFM2AC" hidden="1">#REF!</definedName>
    <definedName name="BExMCYTT6TVDWMJXO1NZANRTVNAN" hidden="1">#REF!</definedName>
    <definedName name="BExMD5F6IAV108XYJLXUO9HD0IT6" hidden="1">#REF!</definedName>
    <definedName name="BExMDANV66W9T3XAXID40XFJ0J93" hidden="1">#REF!</definedName>
    <definedName name="BExMDGD1KQP7NNR78X2ZX4FCBQ1S" hidden="1">#REF!</definedName>
    <definedName name="BExMDIRDK0DI8P86HB7WPH8QWLSQ" hidden="1">#REF!</definedName>
    <definedName name="BExMDPI2FVMORSWDDCVAJ85WYAYO" hidden="1">#REF!</definedName>
    <definedName name="BExMDUWB7VWHFFR266QXO46BNV2S" hidden="1">#REF!</definedName>
    <definedName name="BExME2U47N8LZG0BPJ49ANY5QVV2" hidden="1">#REF!</definedName>
    <definedName name="BExME88DH5DUKMUFI9FNVECXFD2E" hidden="1">#REF!</definedName>
    <definedName name="BExME9A7MOGAK7YTTQYXP5DL6VYA" hidden="1">#REF!</definedName>
    <definedName name="BExMEOV9YFRY5C3GDLU60GIX10BY" hidden="1">#REF!</definedName>
    <definedName name="BExMEY09ESM4H2YGKEQQRYUD114R" hidden="1">#REF!</definedName>
    <definedName name="BExMF4G4IUPQY1Y5GEY5N3E04CL6" hidden="1">#REF!</definedName>
    <definedName name="BExMF9UIGYMOAQK0ELUWP0S0HZZY" hidden="1">#REF!</definedName>
    <definedName name="BExMFDLBSWFMRDYJ2DZETI3EXKN2" hidden="1">#REF!</definedName>
    <definedName name="BExMFLDTMRTCHKA37LQW67BG8D5C" hidden="1">#REF!</definedName>
    <definedName name="BExMG9NSK30KD01QX0UBN2VNRTG4" hidden="1">#REF!</definedName>
    <definedName name="BExMGG3PFIHPHX7NXB7HDFI3N12L" hidden="1">#REF!</definedName>
    <definedName name="BExMH3H9TW5TJCNU5Z1EWXP3BAEP" hidden="1">#REF!</definedName>
    <definedName name="BExMHOWPB34KPZ76M2KIX2C9R2VB" hidden="1">#REF!</definedName>
    <definedName name="BExMHSSYC6KVHA3QDTSYPN92TWMI" hidden="1">#REF!</definedName>
    <definedName name="BExMI0WA793SF41LQ40A28U8OXQY" hidden="1">#REF!</definedName>
    <definedName name="BExMI3AJ9477KDL4T9DHET4LJJTW" hidden="1">#REF!</definedName>
    <definedName name="BExMI6L9KX05GAK523JFKICJMTA5" hidden="1">#REF!</definedName>
    <definedName name="BExMI6QQ20XHD0NWJUN741B37182" hidden="1">#REF!</definedName>
    <definedName name="BExMI8JB94SBD9EMNJEK7Y2T6GYU" hidden="1">#REF!</definedName>
    <definedName name="BExMI8OS85YTW3KYVE4YD0R7Z6UV" hidden="1">#REF!</definedName>
    <definedName name="BExMIBOOZU40JS3F89OMPSRCE9MM" hidden="1">#REF!</definedName>
    <definedName name="BExMIIQ5MBWSIHTFWAQADXMZC22Q" hidden="1">#REF!</definedName>
    <definedName name="BExMIL4I2GE866I25CR5JBLJWJ6A" hidden="1">#REF!</definedName>
    <definedName name="BExMIRKIPF27SNO82SPFSB3T5U17" hidden="1">#REF!</definedName>
    <definedName name="BExMIV0KC8555D5E42ZGWG15Y0MO" hidden="1">#REF!</definedName>
    <definedName name="BExMIZT6AN7E6YMW2S87CTCN2UXH" hidden="1">#REF!</definedName>
    <definedName name="BExMJ15T9F3475M0896SG60TN0SR" hidden="1">#REF!</definedName>
    <definedName name="BExMJNC8ZFB9DRFOJ961ZAJ8U3A8" hidden="1">#REF!</definedName>
    <definedName name="BExMJTBV8A3D31W2IQHP9RDFPPHQ" hidden="1">#REF!</definedName>
    <definedName name="BExMK2RTXN4QJWEUNX002XK8VQP8" hidden="1">#REF!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TW7R5SOV4PHAFGHU3W73DYE" hidden="1">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3XQNDIMX55ZCHHXKUV3D6E6" hidden="1">#REF!</definedName>
    <definedName name="BExML5QGSWHLI18BGY4CGOTD3UWH" hidden="1">#REF!</definedName>
    <definedName name="BExMLO5Z61RE85X8HHX2G4IU3AZW" hidden="1">#REF!</definedName>
    <definedName name="BExMLVI7UORSHM9FMO8S2EI0TMTS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#REF!</definedName>
    <definedName name="BExMMQ835AJDHS4B419SS645P67Q" hidden="1">#REF!</definedName>
    <definedName name="BExMMQIUVPCOBISTEJJYNCCLUCPY" hidden="1">#REF!</definedName>
    <definedName name="BExMMTIXETA5VAKBSOFDD5SRU887" hidden="1">#REF!</definedName>
    <definedName name="BExMMV0P6P5YS3C35G0JYYHI7992" hidden="1">#REF!</definedName>
    <definedName name="BExMNDR4V2VG5RFZDGTAGD3Q9PPG" hidden="1">#REF!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R38HMPLWAJRQ9MMS3ZAZ9IU" hidden="1">#REF!</definedName>
    <definedName name="BExMNRDZULKJMVY2VKIIRM2M5A1M" hidden="1">#REF!</definedName>
    <definedName name="BExMO9IOWKTWHO8LQJJQI5P3INWY" hidden="1">#REF!</definedName>
    <definedName name="BExMOFYRMNBEPJ7H60CD5KWGNSKW" hidden="1">#REF!</definedName>
    <definedName name="BExMOI29DOEK5R1A5QZPUDKF7N6T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Q4I3Q7F0BMPHSFMFW9TZ87UD" hidden="1">#REF!</definedName>
    <definedName name="BExMQ4SWDWI4N16AZ0T5CJ6HH8WC" hidden="1">#REF!</definedName>
    <definedName name="BExMQ71WHW50GVX45JU951AGPLFQ" hidden="1">#REF!</definedName>
    <definedName name="BExMQGXSLPT4A6N47LE6FBVHWBOF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#REF!</definedName>
    <definedName name="BExMRQHUEHGF2FS4LCB0THFELGDI" hidden="1">#REF!</definedName>
    <definedName name="BExMRRJNUMGRSDD5GGKKGEIZ6FTS" hidden="1">#REF!</definedName>
    <definedName name="BExMRU3ACIU0RD2BNWO55LH5U2BR" hidden="1">#REF!</definedName>
    <definedName name="BExMSQRCC40AP8BDUPL2I2DNC210" hidden="1">#REF!</definedName>
    <definedName name="BExO4J9LR712G00TVA82VNTG8O7H" hidden="1">#REF!</definedName>
    <definedName name="BExO55G2KVZ7MIJ30N827CLH0I2A" hidden="1">#REF!</definedName>
    <definedName name="BExO5A8PZD9EUHC5CMPU6N3SQ15L" hidden="1">#REF!</definedName>
    <definedName name="BExO5XMAHL7CY3X0B1OPKZ28DCJ5" hidden="1">#REF!</definedName>
    <definedName name="BExO66LZJKY4PTQVREELI6POS4AY" hidden="1">#REF!</definedName>
    <definedName name="BExO6LLHCYTF7CIVHKAO0NMET14Q" hidden="1">#REF!</definedName>
    <definedName name="BExO7OUQS3XTUQ2LDKGQ8AAQ3OJJ" hidden="1">#REF!</definedName>
    <definedName name="BExO7RUSODZC2NQZMT2AFSMV2ONF" hidden="1">#REF!</definedName>
    <definedName name="BExO85HMYXZJ7SONWBKKIAXMCI3C" hidden="1">#REF!</definedName>
    <definedName name="BExO863922O4PBGQMUNEQKGN3K96" hidden="1">#REF!</definedName>
    <definedName name="BExO89ZIOXN0HOKHY24F7HDZ87UT" hidden="1">#REF!</definedName>
    <definedName name="BExO8CDTBCABLEUD6PE2UM2EZ6C4" hidden="1">#REF!</definedName>
    <definedName name="BExO8IZ05ZG0XVOL3W41KBQE176A" hidden="1">#REF!</definedName>
    <definedName name="BExO8UTAGQWDBQZEEF4HUNMLQCVU" hidden="1">#REF!</definedName>
    <definedName name="BExO937E20IHMGQOZMECL3VZC7OX" hidden="1">#REF!</definedName>
    <definedName name="BExO94UTJKQQ7TJTTJRTSR70YVJC" hidden="1">#REF!</definedName>
    <definedName name="BExO9J3A438976RXIUX5U9SU5T55" hidden="1">#REF!</definedName>
    <definedName name="BExO9RS5RXFJ1911HL3CCK6M74EP" hidden="1">#REF!</definedName>
    <definedName name="BExO9SDRI1M6KMHXSG3AE5L0F2U3" hidden="1">#REF!</definedName>
    <definedName name="BExO9V2U2YXAY904GYYGU6TD8Y7M" hidden="1">#REF!</definedName>
    <definedName name="BExOAQ3GKCT7YZW1EMVU3EILSZL2" hidden="1">#REF!</definedName>
    <definedName name="BExOB9KT2THGV4SPLDVFTFXS4B14" hidden="1">#REF!</definedName>
    <definedName name="BExOBEZ0IE2WBEYY3D3CMRI72N1K" hidden="1">#REF!</definedName>
    <definedName name="BExOBIPU8760ITY0C8N27XZ3KWEF" hidden="1">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YAVUCQ0IGM0Y6A75QHP0Q1A" hidden="1">#REF!</definedName>
    <definedName name="BExOC3UEHB1CZNINSQHZANWJYKR8" hidden="1">#REF!</definedName>
    <definedName name="BExOCBSF3XGO9YJ23LX2H78VOUR7" hidden="1">#REF!</definedName>
    <definedName name="BExOCKXFMOW6WPFEVX1I7R7FNDSS" hidden="1">#REF!</definedName>
    <definedName name="BExOCYEXOB95DH5NOB0M5NOYX398" hidden="1">#REF!</definedName>
    <definedName name="BExOD4ERMDMFD8X1016N4EXOUR0S" hidden="1">#REF!</definedName>
    <definedName name="BExOD55RS7BQUHRQ6H3USVGKR0P7" hidden="1">#REF!</definedName>
    <definedName name="BExODEWDDEABM4ZY3XREJIBZ8IVP" hidden="1">#REF!</definedName>
    <definedName name="BExODNLAA1L7WQ9ZQX6A1ZOXK9VR" hidden="1">#REF!</definedName>
    <definedName name="BExODZFEIWV26E8RFU7XQYX1J458" hidden="1">#REF!</definedName>
    <definedName name="BExOEBKG55EROA2VL360A06LKASE" hidden="1">#REF!</definedName>
    <definedName name="BExOEBKGOKEBRXLRH70TDVHE8LGF" hidden="1">#REF!</definedName>
    <definedName name="BExOERG5LWXYYEN1DY1H2FWRJS9T" hidden="1">#REF!</definedName>
    <definedName name="BExOEV1S6JJVO5PP4BZ20SNGZR7D" hidden="1">#REF!</definedName>
    <definedName name="BExOFEDNCYI2TPTMQ8SJN3AW4YMF" hidden="1">#REF!</definedName>
    <definedName name="BExOFVLXVD6RVHSQO8KZOOACSV24" hidden="1">#REF!</definedName>
    <definedName name="BExOG2SW3XOGP9VAPQ3THV3VWV12" hidden="1">#REF!</definedName>
    <definedName name="BExOG45J81K4OPA40KW5VQU54KY3" hidden="1">#REF!</definedName>
    <definedName name="BExOG68X4C8NBYPPOZE5R19C2MZG" hidden="1">#REF!</definedName>
    <definedName name="BExOGFE2SCL8HHT4DFAXKLUTJZOG" hidden="1">#REF!</definedName>
    <definedName name="BExOGT6D0LJ3C22RDW8COECKB1J5" hidden="1">#REF!</definedName>
    <definedName name="BExOGTMI1HT31M1RGWVRAVHAK7DE" hidden="1">#REF!</definedName>
    <definedName name="BExOGXO9JE5XSE9GC3I6O21UEKAO" hidden="1">#REF!</definedName>
    <definedName name="BExOH9ICZ13C1LAW8OTYTR9S7ZP3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R1G1I9A9CI1HG94EWBLWNM2" hidden="1">#REF!</definedName>
    <definedName name="BExOHTQPP8LQ98L6PYUI6QW08YID" hidden="1">#REF!</definedName>
    <definedName name="BExOHX6Q6NJI793PGX59O5EKTP4G" hidden="1">#REF!</definedName>
    <definedName name="BExOI5VMTHH7Y8MQQ1N635CHYI0P" hidden="1">#REF!</definedName>
    <definedName name="BExOIEVCP4Y6VDS23AK84MCYYHRT" hidden="1">#REF!</definedName>
    <definedName name="BExOIHPQIXR0NDR5WD01BZKPKEO3" hidden="1">#REF!</definedName>
    <definedName name="BExOIM7L0Z3LSII9P7ZTV4KJ8RMA" hidden="1">#REF!</definedName>
    <definedName name="BExOIWJVMJ6MG6JC4SPD1L00OHU1" hidden="1">#REF!</definedName>
    <definedName name="BExOIYCN8Z4JK3OOG86KYUCV0ME8" hidden="1">#REF!</definedName>
    <definedName name="BExOJ3AKZ9BCBZT3KD8WMSLK6MN2" hidden="1">#REF!</definedName>
    <definedName name="BExOJ7XQK71I4YZDD29AKOOWZ47E" hidden="1">#REF!</definedName>
    <definedName name="BExOJM0W6XGSW5MXPTTX0GNF6SFT" hidden="1">#REF!</definedName>
    <definedName name="BExOJXEUJJ9SYRJXKYYV2NCCDT2R" hidden="1">#REF!</definedName>
    <definedName name="BExOK0EQYM9JUMAGWOUN7QDH7VMZ" hidden="1">#REF!</definedName>
    <definedName name="BExOK4WM9O7QNG6O57FOASI5QSN1" hidden="1">#REF!</definedName>
    <definedName name="BExOKKHOPWUVRJGQJ5ONR2U40JX8" hidden="1">#REF!</definedName>
    <definedName name="BExOKTXMJP351VXKH8VT6SXUNIMF" hidden="1">#REF!</definedName>
    <definedName name="BExOKU8GMLOCNVORDE329819XN67" hidden="1">#REF!</definedName>
    <definedName name="BExOL0Z3Z7IAMHPB91EO2MF49U57" hidden="1">#REF!</definedName>
    <definedName name="BExOL7KH12VAR0LG741SIOJTLWFD" hidden="1">#REF!</definedName>
    <definedName name="BExOLICXFHJLILCJVFMJE5MGGWKR" hidden="1">#REF!</definedName>
    <definedName name="BExOLOI0WJS3QC12I3ISL0D9AWOF" hidden="1">#REF!</definedName>
    <definedName name="BExOLYZNG5RBD0BTS1OEZJNU92Q5" hidden="1">#REF!</definedName>
    <definedName name="BExOM3HIJ3UZPOKJI68KPBJAHPDC" hidden="1">#REF!</definedName>
    <definedName name="BExOMKPURE33YQ3K1JG9NVQD4W49" hidden="1">#REF!</definedName>
    <definedName name="BExOMP7NGCLUNFK50QD2LPKRG078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41U4296DV3DPG6I5EF3OEYF" hidden="1">#REF!</definedName>
    <definedName name="BExONB3A7CO4YD8RB41PHC93BQ9M" hidden="1">#REF!</definedName>
    <definedName name="BExONFQH6UUXF8V0GI4BRIST9RFO" hidden="1">#REF!</definedName>
    <definedName name="BExONIL31DZWU7IFVN3VV0XTXJA1" hidden="1">#REF!</definedName>
    <definedName name="BExONJ1BU17R0F5A2UP1UGJBOGKS" hidden="1">#REF!</definedName>
    <definedName name="BExONNZ9VMHVX3J6NLNJY7KZA61O" hidden="1">#REF!</definedName>
    <definedName name="BExONRQ1BAA4F3TXP2MYQ4YCZ09S" hidden="1">#REF!</definedName>
    <definedName name="BExOO1WWIZSGB0YTGKESB45TSVMZ" hidden="1">#REF!</definedName>
    <definedName name="BExOO4B8FPAFYPHCTYTX37P1TQM5" hidden="1">#REF!</definedName>
    <definedName name="BExOOIULUDOJRMYABWV5CCL906X6" hidden="1">#REF!</definedName>
    <definedName name="BExOOTN0KTXJCL7E476XBN1CJ553" hidden="1">#REF!</definedName>
    <definedName name="BExOP9DEBV5W5P4Q25J3XCJBP5S9" hidden="1">#REF!</definedName>
    <definedName name="BExOPFNYRBL0BFM23LZBJTADNOE4" hidden="1">#REF!</definedName>
    <definedName name="BExOPINVFSIZMCVT9YGT2AODVCX3" hidden="1">#REF!</definedName>
    <definedName name="BExOQ1JN4SAC44RTMZIGHSW023WA" hidden="1">#REF!</definedName>
    <definedName name="BExOQ256YMF115DJL3KBPNKABJ90" hidden="1">#REF!</definedName>
    <definedName name="BExQ19DEUOLC11IW32E2AMVZLFF1" hidden="1">#REF!</definedName>
    <definedName name="BExQ1FD6KISGYU1JWEQ4G243ZPVD" hidden="1">#REF!</definedName>
    <definedName name="BExQ29C73XR33S3668YYSYZAIHTG" hidden="1">#REF!</definedName>
    <definedName name="BExQ2FS228IUDUP2023RA1D4AO4C" hidden="1">#REF!</definedName>
    <definedName name="BExQ2L0XYWLY9VPZWXYYFRIRQRJ1" hidden="1">#REF!</definedName>
    <definedName name="BExQ2M841F5Z1BQYR8DG5FKK0LIU" hidden="1">#REF!</definedName>
    <definedName name="BExQ300G8I8TK45A0MVHV15422EU" hidden="1">#REF!</definedName>
    <definedName name="BExQ39R28MXSG2SEV956F0KZ20AN" hidden="1">#REF!</definedName>
    <definedName name="BExQ3D1P3M5Z3HLMEZ17E0BLEE4U" hidden="1">#REF!</definedName>
    <definedName name="BExQ3O4W7QF8BOXTUT4IOGF6YKUD" hidden="1">#REF!</definedName>
    <definedName name="BExQ3PXOWSN8561ZR8IEY8ZASI3B" hidden="1">#REF!</definedName>
    <definedName name="BExQ3TZF04IPY0B0UG9CQQ5736UA" hidden="1">#REF!</definedName>
    <definedName name="BExQ42IU9MNDYLODP41DL6YTZMAR" hidden="1">#REF!</definedName>
    <definedName name="BExQ452HF7N1HYPXJXQ8WD6SOWUV" hidden="1">#REF!</definedName>
    <definedName name="BExQ499KBJ5W7A1G293A0K14EVQB" hidden="1">#REF!</definedName>
    <definedName name="BExQ4BTBSHPHVEDRCXC2ROW8PLFC" hidden="1">#REF!</definedName>
    <definedName name="BExQ4DGKF54SRKQUTUT4B1CZSS62" hidden="1">#REF!</definedName>
    <definedName name="BExQ4T74LQ5PYTV1MUQUW75A4BDY" hidden="1">#REF!</definedName>
    <definedName name="BExQ4XJHD7EJCNH7S1MJDZJ2MNWG" hidden="1">#REF!</definedName>
    <definedName name="BExQ5039ZCEWBUJHU682G4S89J03" hidden="1">#REF!</definedName>
    <definedName name="BExQ56Z9W6YHZHRXOFFI8EFA7CDI" hidden="1">#REF!</definedName>
    <definedName name="BExQ5KX3Z668H1KUCKZ9J24HUQ1F" hidden="1">#REF!</definedName>
    <definedName name="BExQ5SPMSOCJYLAY20NB5A6O32RE" hidden="1">#REF!</definedName>
    <definedName name="BExQ5UICMGTMK790KTLK49MAGXRC" hidden="1">#REF!</definedName>
    <definedName name="BExQ5VEQEIJO7YY80OJTA3XRQYJ9" hidden="1">#REF!</definedName>
    <definedName name="BExQ5YUUK9FD0QGTY4WD0W90O7OL" hidden="1">#REF!</definedName>
    <definedName name="BExQ63793YQ9BH7JLCNRIATIGTRG" hidden="1">#REF!</definedName>
    <definedName name="BExQ6CN1EF2UPZ57ZYMGK8TUJQSS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WV9KPSMXPPLGZ3KK4WNYTHU" hidden="1">#REF!</definedName>
    <definedName name="BExQ783XTMM2A9I3UKCFWJH1PP2N" hidden="1">#REF!</definedName>
    <definedName name="BExQ79LX01ZPQB8EGD1ZHR2VK2H3" hidden="1">#REF!</definedName>
    <definedName name="BExQ7B3V9MGDK2OIJ61XXFBFLJFZ" hidden="1">#REF!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XL2Q1GVUFL1F9KK0K0EXMWG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A0RPE3IMIFIZLUE7KD2N21W" hidden="1">#REF!</definedName>
    <definedName name="BExQ8ABK6H1ADV2R2OYT8NFFYG2N" hidden="1">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ZCEDBOBJA3D9LDP5TU2WYGR" hidden="1">#REF!</definedName>
    <definedName name="BExQ94LAW6MAQBWY25WTBFV5PPZJ" hidden="1">#REF!</definedName>
    <definedName name="BExQ97QIPOSSRK978N8P234Y1XA4" hidden="1">#REF!</definedName>
    <definedName name="BExQ9E6FBAXTHGF3RXANFIA77GXP" hidden="1">#REF!</definedName>
    <definedName name="BExQ9F2YH4UUCCMQITJ475B3S3NP" hidden="1">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UTANMJCK7LJ4OQMD6F2Q01L" hidden="1">#REF!</definedName>
    <definedName name="BExQ9ZLYHWABXAA9NJDW8ZS0UQ9P" hidden="1">#REF!</definedName>
    <definedName name="BExQA324HSCK40ENJUT9CS9EC71B" hidden="1">#REF!</definedName>
    <definedName name="BExQA55GY0STSNBWQCWN8E31ZXCS" hidden="1">#REF!</definedName>
    <definedName name="BExQA9HZIN9XEMHEEVHT99UU9Z82" hidden="1">#REF!</definedName>
    <definedName name="BExQAELFYH92K8CJL155181UDORO" hidden="1">#REF!</definedName>
    <definedName name="BExQAG8PP8R5NJKNQD1U4QOSD6X5" hidden="1">#REF!</definedName>
    <definedName name="BExQBDICMZTSA1X73TMHNO4JSFLN" hidden="1">#REF!</definedName>
    <definedName name="BExQBEER6CRCRPSSL61S0OMH57ZA" hidden="1">#REF!</definedName>
    <definedName name="BExQBGI92AI8T4659FO9OS501H2S" hidden="1">#REF!</definedName>
    <definedName name="BExQBIGGY5TXI2FJVVZSLZ0LTZYH" hidden="1">#REF!</definedName>
    <definedName name="BExQBM1RUSIQ85LLMM2159BYDPIP" hidden="1">#REF!</definedName>
    <definedName name="BExQBPSOZ47V81YAEURP0NQJNTJH" hidden="1">#REF!</definedName>
    <definedName name="BExQC5TWT21CGBKD0IHAXTIN2QB8" hidden="1">#REF!</definedName>
    <definedName name="BExQC94JL9F5GW4S8DQCAF4WB2DA" hidden="1">#REF!</definedName>
    <definedName name="BExQCKTD8AT0824LGWREXM1B5D1X" hidden="1">#REF!</definedName>
    <definedName name="BExQD571YWOXKR2SX85K5MKQ0AO2" hidden="1">#REF!</definedName>
    <definedName name="BExQDB6VCHN8PNX8EA6JNIEQ2JC2" hidden="1">#REF!</definedName>
    <definedName name="BExQDE1B6U2Q9B73KBENABP71YM1" hidden="1">#REF!</definedName>
    <definedName name="BExQDGQCN7ZW41QDUHOBJUGQAX40" hidden="1">#REF!</definedName>
    <definedName name="BExQEC7BRIJ30PTU3UPFOIP2HPE3" hidden="1">#REF!</definedName>
    <definedName name="BExQEMUA4HEFM4OVO8M8MA8PIAW1" hidden="1">#REF!</definedName>
    <definedName name="BExQEQ4XZQFIKUXNU9H7WE7AMZ1U" hidden="1">#REF!</definedName>
    <definedName name="BExQF1OEB07CRAP6ALNNMJNJ3P2D" hidden="1">#REF!</definedName>
    <definedName name="BExQF9X2AQPFJZTCHTU5PTTR0JAH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PNFKA36IAPS22LAUMBDI4KE" hidden="1">#REF!</definedName>
    <definedName name="BExQFPSWEMA8WBUZ4WK20LR13VSU" hidden="1">#REF!</definedName>
    <definedName name="BExQFVSPOSCCPF1TLJPIWYWYB8A9" hidden="1">#REF!</definedName>
    <definedName name="BExQFWJQXNQAW6LUMOEDS6KMJMYL" hidden="1">#REF!</definedName>
    <definedName name="BExQG8TYRD2G42UA5ZPCRLNKUDMX" hidden="1">#REF!</definedName>
    <definedName name="BExQGO48J9MPCDQ96RBB9UN9AIGT" hidden="1">#REF!</definedName>
    <definedName name="BExQGSBB6MJWDW7AYWA0MSFTXKRR" hidden="1">#REF!</definedName>
    <definedName name="BExQH0UURAJ13AVO5UI04HSRGVYW" hidden="1">#REF!</definedName>
    <definedName name="BExQH6ZZY0NR8SE48PSI9D0CU1TC" hidden="1">#REF!</definedName>
    <definedName name="BExQH9P2MCXAJOVEO4GFQT6MNW22" hidden="1">#REF!</definedName>
    <definedName name="BExQHCZSBYUY8OKKJXFYWKBBM6AH" hidden="1">#REF!</definedName>
    <definedName name="BExQHPKXZ1K33V2F90NZIQRZYIAW" hidden="1">#REF!</definedName>
    <definedName name="BExQHVF9KD06AG2RXUQJ9X4PVGX4" hidden="1">#REF!</definedName>
    <definedName name="BExQHZBHVN2L4HC7ACTR73T5OCV0" hidden="1">#REF!</definedName>
    <definedName name="BExQI85V9TNLDJT5LTRZS10Y26SG" hidden="1">#REF!</definedName>
    <definedName name="BExQIAPKHVEV8CU1L3TTHJW67FJ5" hidden="1">#REF!</definedName>
    <definedName name="BExQIBB4I3Z6AUU0HYV1DHRS13M4" hidden="1">#REF!</definedName>
    <definedName name="BExQIBWPAXU7HJZLKGJZY3EB7MIS" hidden="1">#REF!</definedName>
    <definedName name="BExQIS8O6R36CI01XRY9ISM99TW9" hidden="1">#REF!</definedName>
    <definedName name="BExQIVJB9MJ25NDUHTCVMSODJY2C" hidden="1">#REF!</definedName>
    <definedName name="BExQJBF7LAX128WR7VTMJC88ZLPG" hidden="1">#REF!</definedName>
    <definedName name="BExQJEVCKX6KZHNCLYXY7D0MX5KN" hidden="1">#REF!</definedName>
    <definedName name="BExQJJYSDX8B0J1QGF2HL071KKA3" hidden="1">#REF!</definedName>
    <definedName name="BExQK1HV6SQQ7CP8H8IUKI9TYXTD" hidden="1">#REF!</definedName>
    <definedName name="BExQK3LE5CSBW1E4H4KHW548FL2R" hidden="1">#REF!</definedName>
    <definedName name="BExQKG6LD6PLNDGNGO9DJXY865BR" hidden="1">#REF!</definedName>
    <definedName name="BExQLE1TOW3A287TQB0AVWENT8O1" hidden="1">#REF!</definedName>
    <definedName name="BExRYOYB4A3E5F6MTROY69LR0PMG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#REF!</definedName>
    <definedName name="BExRZK9RAHMM0ZLTNSK7A4LDC42D" hidden="1">#REF!</definedName>
    <definedName name="BExRZOGSR69INI6GAEPHDWSNK5Q4" hidden="1">#REF!</definedName>
    <definedName name="BExS0ASQBKRTPDWFK0KUDFOS9LE5" hidden="1">#REF!</definedName>
    <definedName name="BExS0GHQUF6YT0RU3TKDEO8CSJYB" hidden="1">#REF!</definedName>
    <definedName name="BExS0K8IHC45I78DMZBOJ1P13KQA" hidden="1">#REF!</definedName>
    <definedName name="BExS152B2LFCRAUHSLI5T6QRNII0" hidden="1">#REF!</definedName>
    <definedName name="BExS15IJV0WW662NXQUVT3FGP4ST" hidden="1">#REF!</definedName>
    <definedName name="BExS194110MR25BYJI3CJ2EGZ8XT" hidden="1">#REF!</definedName>
    <definedName name="BExS1BNVGNSGD4EP90QL8WXYWZ66" hidden="1">#REF!</definedName>
    <definedName name="BExS1UE39N6NCND7MAARSBWXS6HU" hidden="1">#REF!</definedName>
    <definedName name="BExS226HTWL5WVC76MP5A1IBI8WD" hidden="1">#REF!</definedName>
    <definedName name="BExS26OI2QNNAH2WMDD95Z400048" hidden="1">#REF!</definedName>
    <definedName name="BExS2DF6B4ZUF3VZLI4G6LJ3BF38" hidden="1">#REF!</definedName>
    <definedName name="BExS2QB5FS5LYTFYO4BROTWG3OV5" hidden="1">#REF!</definedName>
    <definedName name="BExS2TLU1HONYV6S3ZD9T12D7CIG" hidden="1">#REF!</definedName>
    <definedName name="BExS318UV9I2FXPQQWUKKX00QLPJ" hidden="1">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46R5WDNU5KL04FKY5LHJUCB8" hidden="1">#REF!</definedName>
    <definedName name="BExS4ASWKM93XA275AXHYP8AG6SU" hidden="1">#REF!</definedName>
    <definedName name="BExS4JN3Y6SVBKILQK0R9HS45Y52" hidden="1">#REF!</definedName>
    <definedName name="BExS4P6S41O6Z6BED77U3GD9PNH1" hidden="1">#REF!</definedName>
    <definedName name="BExS51H0N51UT0FZOPZRCF1GU063" hidden="1">#REF!</definedName>
    <definedName name="BExS54X72TJFC41FJK72MLRR2OO7" hidden="1">#REF!</definedName>
    <definedName name="BExS59F0PA1V2ZC7S5TN6IT41SXP" hidden="1">#REF!</definedName>
    <definedName name="BExS5DRER9US6NXY9ATYT41KZII3" hidden="1">#REF!</definedName>
    <definedName name="BExS5L3TGB8JVW9ROYWTKYTUPW27" hidden="1">#REF!</definedName>
    <definedName name="BExS6GKQ96EHVLYWNJDWXZXUZW90" hidden="1">#REF!</definedName>
    <definedName name="BExS6ITKSZFRR01YD5B0F676SYN7" hidden="1">#REF!</definedName>
    <definedName name="BExS6N0LI574IAC89EFW6CLTCQ33" hidden="1">#REF!</definedName>
    <definedName name="BExS6WRDBF3ST86ZOBBUL3GTCR11" hidden="1">#REF!</definedName>
    <definedName name="BExS6XNRKR0C3MTA0LV5B60UB908" hidden="1">#REF!</definedName>
    <definedName name="BExS7TKQYLRZGM93UY3ZJZJBQNFJ" hidden="1">#REF!</definedName>
    <definedName name="BExS7Y2LNGVHSIBKC7C3R6X4LDR6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BPG5A0GR5AO1U951NDGGR0L" hidden="1">#REF!</definedName>
    <definedName name="BExS8GSUS17UY50TEM2AWF36BR9Z" hidden="1">#REF!</definedName>
    <definedName name="BExS8HJRBVG0XI6PWA9KTMJZMQXK" hidden="1">#REF!</definedName>
    <definedName name="BExS8R51C8RM2FS6V6IRTYO9GA4A" hidden="1">#REF!</definedName>
    <definedName name="BExS8WDX408F60MH1X9B9UZ2H4R7" hidden="1">#REF!</definedName>
    <definedName name="BExS8Z2W2QEC3MH0BZIYLDFQNUIP" hidden="1">#REF!</definedName>
    <definedName name="BExS92DKGRFFCIA9C0IXDOLO57EP" hidden="1">#REF!</definedName>
    <definedName name="BExS98OB4321YCHLCQ022PXKTT2W" hidden="1">#REF!</definedName>
    <definedName name="BExS9C9N8GFISC6HUERJ0EI06GB2" hidden="1">#REF!</definedName>
    <definedName name="BExS9DX13CACP3J8JDREK30JB1SQ" hidden="1">#REF!</definedName>
    <definedName name="BExS9FPRS2KRRCS33SE6WFNF5GYL" hidden="1">#REF!</definedName>
    <definedName name="BExS9WI0A6PSEB8N9GPXF2Z7MWHM" hidden="1">#REF!</definedName>
    <definedName name="BExSA5HP306TN9XJS0TU619DLRR7" hidden="1">#REF!</definedName>
    <definedName name="BExSAAVWQOOIA6B3JHQVGP08HFEM" hidden="1">#REF!</definedName>
    <definedName name="BExSAFJ3IICU2M7QPVE4ARYMXZKX" hidden="1">#REF!</definedName>
    <definedName name="BExSAH6ID8OHX379UXVNGFO8J6KQ" hidden="1">#REF!</definedName>
    <definedName name="BExSAQBHIXGQRNIRGCJMBXUPCZQA" hidden="1">#REF!</definedName>
    <definedName name="BExSAUTCT4P7JP57NOR9MTX33QJZ" hidden="1">#REF!</definedName>
    <definedName name="BExSAY9CA9TFXQ9M9FBJRGJO9T9E" hidden="1">#REF!</definedName>
    <definedName name="BExSB4JYKQ3MINI7RAYK5M8BLJDC" hidden="1">#REF!</definedName>
    <definedName name="BExSBMOS41ZRLWYLOU29V6Y7YORR" hidden="1">#REF!</definedName>
    <definedName name="BExSBRBXXQMBU1TYDW1BXTEVEPRU" hidden="1">#REF!</definedName>
    <definedName name="BExSC54998WTZ21DSL0R8UN0Y9JH" hidden="1">#REF!</definedName>
    <definedName name="BExSC60N7WR9PJSNC9B7ORCX9NGY" hidden="1">#REF!</definedName>
    <definedName name="BExSCE99EZTILTTCE4NJJF96OYYM" hidden="1">#REF!</definedName>
    <definedName name="BExSCHUQZ2HFEWS54X67DIS8OSXZ" hidden="1">#REF!</definedName>
    <definedName name="BExSCOG41SKKG4GYU76WRWW1CTE6" hidden="1">#REF!</definedName>
    <definedName name="BExSCVC9P86YVFMRKKUVRV29MZXZ" hidden="1">#REF!</definedName>
    <definedName name="BExSD233CH4MU9ZMGNRF97ZV7KWU" hidden="1">#REF!</definedName>
    <definedName name="BExSD2U0F3BN6IN9N4R2DTTJG15H" hidden="1">#REF!</definedName>
    <definedName name="BExSD6A6NY15YSMFH51ST6XJY429" hidden="1">#REF!</definedName>
    <definedName name="BExSD9VH6PF6RQ135VOEE08YXPAW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EEHK1VLWD7JBV9SVVVIKQZ3I" hidden="1">#REF!</definedName>
    <definedName name="BExSEJKZLX37P3V33TRTFJ30BFRK" hidden="1">#REF!</definedName>
    <definedName name="BExSEP9UVOAI6TMXKNK587PQ3328" hidden="1">#REF!</definedName>
    <definedName name="BExSERZ34ETZF8OI93MYIVZX4RDV" hidden="1">#REF!</definedName>
    <definedName name="BExSF07QFLZCO4P6K6QF05XG7PH1" hidden="1">#REF!</definedName>
    <definedName name="BExSFELNPJYUZX393PKWKNNZYV1N" hidden="1">#REF!</definedName>
    <definedName name="BExSFJ8ZAGQ63A4MVMZRQWLVRGQ5" hidden="1">#REF!</definedName>
    <definedName name="BExSFKQRST2S9KXWWLCXYLKSF4G1" hidden="1">#REF!</definedName>
    <definedName name="BExSFYDRRTAZVPXRWUF5PDQ97WFF" hidden="1">#REF!</definedName>
    <definedName name="BExSFZVPFTXA3F0IJ2NGH1GXX9R7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LB2URTLBCKBB4Y885W925F2" hidden="1">#REF!</definedName>
    <definedName name="BExSGOAYG73SFWOPAQV80P710GID" hidden="1">#REF!</definedName>
    <definedName name="BExSGOWJHRW7FWKLO2EHUOOGHNAF" hidden="1">#REF!</definedName>
    <definedName name="BExSGOWJTAP41ZV5Q23H7MI9C76W" hidden="1">#REF!</definedName>
    <definedName name="BExSGR5JQVX2HQ0PKCGZNSSUM1RV" hidden="1">#REF!</definedName>
    <definedName name="BExSGVHX69GJZHD99DKE4RZ042B1" hidden="1">#REF!</definedName>
    <definedName name="BExSGZJO4J4ZO04E2N2ECVYS9DEZ" hidden="1">#REF!</definedName>
    <definedName name="BExSHAHFHS7MMNJR8JPVABRGBVIT" hidden="1">#REF!</definedName>
    <definedName name="BExSHGH88QZWW4RNAX4YKAZ5JEBL" hidden="1">#REF!</definedName>
    <definedName name="BExSHOKK1OO3CX9Z28C58E5J1D9W" hidden="1">#REF!</definedName>
    <definedName name="BExSHQD8KYLTQGDXIRKCHQQ7MKIH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WD2PGX3Y9FR5F2MRNLY1DIY" hidden="1">#REF!</definedName>
    <definedName name="BExTTZNS2PBCR93C9IUW49UZ4I6T" hidden="1">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J53ANGZ3H1KDK4CR4Q0OD6P" hidden="1">#REF!</definedName>
    <definedName name="BExTUKXSZBM7C57G6NGLWGU4WOHY" hidden="1">#REF!</definedName>
    <definedName name="BExTUSQCFFYZCDNHWHADBC2E1ZP1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Y9WNSJ91GV8CP0SKJTEIV82" hidden="1">#REF!</definedName>
    <definedName name="BExTV3O3JQGQFY3SDFTMBEM08TQX" hidden="1">#REF!</definedName>
    <definedName name="BExTV67VIM8PV6KO253M4DUBJQLC" hidden="1">#REF!</definedName>
    <definedName name="BExTVELZCF2YA5L6F23BYZZR6WHF" hidden="1">#REF!</definedName>
    <definedName name="BExTVGPIQZ99YFXUC8OONUX5BD42" hidden="1">#REF!</definedName>
    <definedName name="BExTVZQLP9VFLEYQ9280W13X7E8K" hidden="1">#REF!</definedName>
    <definedName name="BExTWB4LA1PODQOH4LDTHQKBN16K" hidden="1">#REF!</definedName>
    <definedName name="BExTWI0Q8AWXUA3ZN7I5V3QK2KM1" hidden="1">#REF!</definedName>
    <definedName name="BExTWIX3ABJ6HLPILAXA5Q9LFO26" hidden="1">#REF!</definedName>
    <definedName name="BExTWJTIA3WUW1PUWXAOP9O8NKLZ" hidden="1">#REF!</definedName>
    <definedName name="BExTWW95OX07FNA01WF5MSSSFQLX" hidden="1">#REF!</definedName>
    <definedName name="BExTWX5J0J9QLNYZ3NQJHZBGYCNM" hidden="1">#REF!</definedName>
    <definedName name="BExTX476KI0RNB71XI5TYMANSGBG" hidden="1">#REF!</definedName>
    <definedName name="BExTXJ6HBAIXMMWKZTJNFDYVZCAY" hidden="1">#REF!</definedName>
    <definedName name="BExTXT812NQT8GAEGH738U29BI0D" hidden="1">#REF!</definedName>
    <definedName name="BExTXWIP2TFPTQ76NHFOB72NICRZ" hidden="1">#REF!</definedName>
    <definedName name="BExTY5T62H651VC86QM4X7E28JVA" hidden="1">#REF!</definedName>
    <definedName name="BExTYHCJJ2NWRM1RV59FYR41534U" hidden="1">#REF!</definedName>
    <definedName name="BExTYKCEFJ83LZM95M1V7CSFQVEA" hidden="1">#REF!</definedName>
    <definedName name="BExTYPLA9N640MFRJJQPKXT7P88M" hidden="1">#REF!</definedName>
    <definedName name="BExTZ7F71SNTOX4LLZCK5R9VUMIJ" hidden="1">#REF!</definedName>
    <definedName name="BExTZ8X5G9S3PA4FPSNK7T69W7QT" hidden="1">#REF!</definedName>
    <definedName name="BExTZ97Y0RMR8V5BI9F2H4MFB77O" hidden="1">#REF!</definedName>
    <definedName name="BExTZK5PMCAXJL4DUIGL6H9Y8U4C" hidden="1">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H5WTGW8MRFUFMDDSMJ6YQ5" hidden="1">#REF!</definedName>
    <definedName name="BExU0GDOIL9U33QGU9ZU3YX3V1I4" hidden="1">#REF!</definedName>
    <definedName name="BExU0HKTO8WJDQDWRTUK5TETM3HS" hidden="1">#REF!</definedName>
    <definedName name="BExU0MTJQPE041ZN7H8UKGV6MZT7" hidden="1">#REF!</definedName>
    <definedName name="BExU0ORMFEN4WCM9S7YUY7E9WX3C" hidden="1">#REF!</definedName>
    <definedName name="BExU0XB6XCXI4SZ92YEUFMW4TAXF" hidden="1">#REF!</definedName>
    <definedName name="BExU0ZUUFYHLUK4M4E8GLGIBBNT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EE8BA0E70VLL6WM5F85J10Q" hidden="1">#REF!</definedName>
    <definedName name="BExU1GXUTLRPJN4MRINLAPHSZQFG" hidden="1">#REF!</definedName>
    <definedName name="BExU1IL9AOHFO85BZB6S60DK3N8H" hidden="1">#REF!</definedName>
    <definedName name="BExU1NOPS09CLFZL1O31RAF9BQNQ" hidden="1">#REF!</definedName>
    <definedName name="BExU1PH9MOEX1JZVZ3D5M9DXB191" hidden="1">#REF!</definedName>
    <definedName name="BExU1QZEEKJA35IMEOLOJ3ODX0ZA" hidden="1">#REF!</definedName>
    <definedName name="BExU1VRURIWWVJ95O40WA23LMTJD" hidden="1">#REF!</definedName>
    <definedName name="BExU2M5CK6XK55UIHDVYRXJJJRI4" hidden="1">#REF!</definedName>
    <definedName name="BExU2TXVT25ZTOFQAF6CM53Z1RLF" hidden="1">#REF!</definedName>
    <definedName name="BExU2XZLYIU19G7358W5T9E87AFR" hidden="1">#REF!</definedName>
    <definedName name="BExU3B66MCKJFSKT3HL8B5EJGVX0" hidden="1">#REF!</definedName>
    <definedName name="BExU3UNI9NR1RNZR07NSLSZMDOQQ" hidden="1">#REF!</definedName>
    <definedName name="BExU401R18N6XKZKL7CNFOZQCM14" hidden="1">#REF!</definedName>
    <definedName name="BExU42QVGY7TK39W1BIN6CDRG2OE" hidden="1">#REF!</definedName>
    <definedName name="BExU44P2AEX6PD8VC4ISCROUCQSP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I148DA7PRCCISLWQ6ABXFK6" hidden="1">#REF!</definedName>
    <definedName name="BExU4L101H2KQHVKCKQ4PBAWZV6K" hidden="1">#REF!</definedName>
    <definedName name="BExU4NA00RRRBGRT6TOB0MXZRCRZ" hidden="1">#REF!</definedName>
    <definedName name="BExU51IFNZXPBDES28457LR8X60M" hidden="1">#REF!</definedName>
    <definedName name="BExU529I6YHVOG83TJHWSILIQU1S" hidden="1">#REF!</definedName>
    <definedName name="BExU57YCIKPRD8QWL6EU0YR3NG3J" hidden="1">#REF!</definedName>
    <definedName name="BExU5DSTBWXLN6E59B757KRWRI6E" hidden="1">#REF!</definedName>
    <definedName name="BExU5TDWM8NNDHYPQ7OQODTQ368A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#REF!</definedName>
    <definedName name="BExU6AM82KN21E82HMWVP3LWP9IL" hidden="1">#REF!</definedName>
    <definedName name="BExU6FEU1MRHU98R9YOJC5OKUJ6L" hidden="1">#REF!</definedName>
    <definedName name="BExU6KIAJ663Y8W8QMU4HCF183DF" hidden="1">#REF!</definedName>
    <definedName name="BExU6KT19B4PG6SHXFBGBPLM66KT" hidden="1">#REF!</definedName>
    <definedName name="BExU6PAVKIOAIMQ9XQIHHF1SUAGO" hidden="1">#REF!</definedName>
    <definedName name="BExU6WXXC7SSQDMHSLUN5C2V4IYX" hidden="1">#REF!</definedName>
    <definedName name="BExU708NI96MM6BUOX5DT9LV4JWF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HH4EAHFQHT4AXKGWAWZP3I0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#REF!</definedName>
    <definedName name="BExU885EZZNSZV3GP298UJ8LB7OL" hidden="1">#REF!</definedName>
    <definedName name="BExU8FSAUP9TUZ1NO9WXK80QPHWV" hidden="1">#REF!</definedName>
    <definedName name="BExU8KFLAN778MBN93NYZB0FV30G" hidden="1">#REF!</definedName>
    <definedName name="BExU8UX9JX3XLB47YZ8GFXE0V7R2" hidden="1">#REF!</definedName>
    <definedName name="BExU91DC3DGKPZD6LTER2IRTF89C" hidden="1">#REF!</definedName>
    <definedName name="BExU96M1J7P9DZQ3S9H0C12KGYTW" hidden="1">#REF!</definedName>
    <definedName name="BExU9F05OR1GZ3057R6UL3WPEIYI" hidden="1">#REF!</definedName>
    <definedName name="BExU9GCSO5YILIKG6VAHN13DL75K" hidden="1">#REF!</definedName>
    <definedName name="BExU9KJOZLO15N11MJVN782NFGJ0" hidden="1">#REF!</definedName>
    <definedName name="BExU9LG29XU2K1GNKRO4438JYQZE" hidden="1">#REF!</definedName>
    <definedName name="BExU9RW36I5Z6JIXUIUB3PJH86LT" hidden="1">#REF!</definedName>
    <definedName name="BExUA28AO7OWDG3H23Q0CL4B7BHW" hidden="1">#REF!</definedName>
    <definedName name="BExUA5O923FFNEBY8BPO1TU3QGBM" hidden="1">#REF!</definedName>
    <definedName name="BExUA6Q4K25VH452AQ3ZIRBCMS61" hidden="1">#REF!</definedName>
    <definedName name="BExUAFV4JMBSM2SKBQL9NHL0NIBS" hidden="1">#REF!</definedName>
    <definedName name="BExUAMWQODKBXMRH1QCMJLJBF8M7" hidden="1">#REF!</definedName>
    <definedName name="BExUAX8WS5OPVLCDXRGKTU2QMTFO" hidden="1">#REF!</definedName>
    <definedName name="BExUB8HLEXSBVPZ5AXNQEK96F1N4" hidden="1">#REF!</definedName>
    <definedName name="BExUBCDVZIEA7YT0LPSMHL5ZSERQ" hidden="1">#REF!</definedName>
    <definedName name="BExUBKXBUCN760QYU7Q8GESBWOQH" hidden="1">#REF!</definedName>
    <definedName name="BExUBL83ED0P076RN9RJ8P1MZ299" hidden="1">#REF!</definedName>
    <definedName name="BExUC623BDYEODBN0N4DO6PJQ7NU" hidden="1">#REF!</definedName>
    <definedName name="BExUC8WH8TCKBB5313JGYYQ1WFLT" hidden="1">#REF!</definedName>
    <definedName name="BExUCFCDK6SPH86I6STXX8X3WMC4" hidden="1">#REF!</definedName>
    <definedName name="BExUCLC6AQ5KR6LXSAXV4QQ8ASVG" hidden="1">#REF!</definedName>
    <definedName name="BExUD4IOJ12X3PJG5WXNNGDRCKAP" hidden="1">#REF!</definedName>
    <definedName name="BExUD9WX9BWK72UWVSLYZJLAY5VY" hidden="1">#REF!</definedName>
    <definedName name="BExUDBEUJH9IACZDBL1VAUWPG0QW" hidden="1">#REF!</definedName>
    <definedName name="BExUDEV0CYVO7Y5IQQBEJ6FUY9S6" hidden="1">#REF!</definedName>
    <definedName name="BExUDWOXQGIZW0EAIIYLQUPXF8YV" hidden="1">#REF!</definedName>
    <definedName name="BExUDXAIC17W1FUU8Z10XUAVB7CS" hidden="1">#REF!</definedName>
    <definedName name="BExUE5OMY7OAJQ9WR8C8HG311ORP" hidden="1">#REF!</definedName>
    <definedName name="BExUEFKOQWXXGRNLAOJV2BJ66UB8" hidden="1">#REF!</definedName>
    <definedName name="BExUEJGX3OQQP5KFRJSRCZ70EI9V" hidden="1">#REF!</definedName>
    <definedName name="BExUEYR71COFS2X8PDNU21IPMQEU" hidden="1">#REF!</definedName>
    <definedName name="BExVPRLJ9I6RX45EDVFSQGCPJSOK" hidden="1">#REF!</definedName>
    <definedName name="BExVSL787C8E4HFQZ2NVLT35I2XV" hidden="1">#REF!</definedName>
    <definedName name="BExVSTFTVV14SFGHQUOJL5SQ5TX9" hidden="1">#REF!</definedName>
    <definedName name="BExVT3MPE8LQ5JFN3HQIFKSQ80U4" hidden="1">#REF!</definedName>
    <definedName name="BExVT7TRK3NZHPME2TFBXOF1WBR9" hidden="1">#REF!</definedName>
    <definedName name="BExVT9H0R0T7WGQAAC0HABMG54YM" hidden="1">#REF!</definedName>
    <definedName name="BExVTCMDDEDGLUIMUU6BSFHEWTOP" hidden="1">#REF!</definedName>
    <definedName name="BExVTCMDQMLKRA2NQR72XU6Y54IK" hidden="1">#REF!</definedName>
    <definedName name="BExVTCRV8FQ5U9OYWWL44N6KFNHU" hidden="1">#REF!</definedName>
    <definedName name="BExVTNESHPVG0A0KZ7BRX26MS0PF" hidden="1">#REF!</definedName>
    <definedName name="BExVTTJVTNRSBHBTUZ78WG2JM5MK" hidden="1">#REF!</definedName>
    <definedName name="BExVTXLMYR87BC04D1ERALPUFVPG" hidden="1">#REF!</definedName>
    <definedName name="BExVUL4ITWL2Z4NO717HTFQNT2C4" hidden="1">#REF!</definedName>
    <definedName name="BExVUL9V3H8ZF6Y72LQBBN639YAA" hidden="1">#REF!</definedName>
    <definedName name="BExVV5T14N2HZIK7HQ4P2KG09U0J" hidden="1">#REF!</definedName>
    <definedName name="BExVV7R410VYLADLX9LNG63ID6H1" hidden="1">#REF!</definedName>
    <definedName name="BExVVCEED4JEKF59OV0G3T4XFMFO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W3YV5XGIVJ97UUPDJGJ2P15B" hidden="1">#REF!</definedName>
    <definedName name="BExVW5X571GEYR5SCU1Z2DHKWM79" hidden="1">#REF!</definedName>
    <definedName name="BExVW6YTKA098AF57M4PHNQ54XMH" hidden="1">#REF!</definedName>
    <definedName name="BExVWINKCH0V0NUWH363SMXAZE62" hidden="1">#REF!</definedName>
    <definedName name="BExVWYU8EK669NP172GEIGCTVPPA" hidden="1">#REF!</definedName>
    <definedName name="BExVX3MVJ0GHWPP1EL59ZQNKMX0B" hidden="1">#REF!</definedName>
    <definedName name="BExVX3XN2DRJKL8EDBIG58RYQ36R" hidden="1">#REF!</definedName>
    <definedName name="BExVXDZ63PUART77BBR5SI63TPC6" hidden="1">#REF!</definedName>
    <definedName name="BExVXHKI6LFYMGWISMPACMO247HL" hidden="1">#REF!</definedName>
    <definedName name="BExVXLX2BZ5EF2X6R41BTKRJR1NM" hidden="1">#REF!</definedName>
    <definedName name="BExVY11V7U1SAY4QKYE0PBSPD7LW" hidden="1">#REF!</definedName>
    <definedName name="BExVY1SV37DL5YU59HS4IG3VBCP4" hidden="1">#REF!</definedName>
    <definedName name="BExVY3WFGJKSQA08UF9NCMST928Y" hidden="1">#REF!</definedName>
    <definedName name="BExVY954UOEVQEIC5OFO4NEWVKAQ" hidden="1">#REF!</definedName>
    <definedName name="BExVYHDYIV5397LC02V4FEP8VD6W" hidden="1">#REF!</definedName>
    <definedName name="BExVYOVIZDA18YIQ0A30Q052PCAK" hidden="1">#REF!</definedName>
    <definedName name="BExVYQIXPEM6J4JVP78BRHIC05PV" hidden="1">#REF!</definedName>
    <definedName name="BExVYVGWN7SONLVDH9WJ2F1JS264" hidden="1">#REF!</definedName>
    <definedName name="BExVZ9EO732IK6MNMG17Y1EFTJQC" hidden="1">#REF!</definedName>
    <definedName name="BExVZB1Y5J4UL2LKK0363EU7GIJ1" hidden="1">#REF!</definedName>
    <definedName name="BExVZJQVO5LQ0BJH5JEN5NOBIAF6" hidden="1">#REF!</definedName>
    <definedName name="BExVZNXWS91RD7NXV5NE2R3C8WW7" hidden="1">#REF!</definedName>
    <definedName name="BExW0386REQRCQCVT9BCX80UPTRY" hidden="1">#REF!</definedName>
    <definedName name="BExW0FYP4WXY71CYUG40SUBG9UWU" hidden="1">#REF!</definedName>
    <definedName name="BExW0RI61B4VV0ARXTFVBAWRA1C5" hidden="1">#REF!</definedName>
    <definedName name="BExW1BVUYQTKMOR56MW7RVRX4L1L" hidden="1">#REF!</definedName>
    <definedName name="BExW1F1220628FOMTW5UAATHRJHK" hidden="1">#REF!</definedName>
    <definedName name="BExW1TKA0Z9OP2DTG50GZR5EG8C7" hidden="1">#REF!</definedName>
    <definedName name="BExW1U0JLKQ094DW5MMOI8UHO09V" hidden="1">#REF!</definedName>
    <definedName name="BExW283NP9D366XFPXLGSCI5UB0L" hidden="1">#REF!</definedName>
    <definedName name="BExW2H3C8WJSBW5FGTFKVDVJC4CL" hidden="1">#REF!</definedName>
    <definedName name="BExW2MSCKPGF5K3I7TL4KF5ISUOL" hidden="1">#REF!</definedName>
    <definedName name="BExW2SMO90FU9W8DVVES6Q4E6BZR" hidden="1">#REF!</definedName>
    <definedName name="BExW36V9N91OHCUMGWJQL3I5P4JK" hidden="1">#REF!</definedName>
    <definedName name="BExW3EIBA1J9Q9NA9VCGZGRS8WV7" hidden="1">#REF!</definedName>
    <definedName name="BExW3FEO8FI8N6AGQKYEG4SQVJWB" hidden="1">#REF!</definedName>
    <definedName name="BExW3GB28STOMJUSZEIA7YKYNS4Y" hidden="1">#REF!</definedName>
    <definedName name="BExW3T1K638HT5E0Y8MMK108P5JT" hidden="1">#REF!</definedName>
    <definedName name="BExW4217ZHL9VO39POSTJOD090WU" hidden="1">#REF!</definedName>
    <definedName name="BExW4GPW71EBF8XPS2QGVQHBCDX3" hidden="1">#REF!</definedName>
    <definedName name="BExW4JKC5837JBPCOJV337ZVYYY3" hidden="1">#REF!</definedName>
    <definedName name="BExW4QR9FV9MP5K610THBSM51RYO" hidden="1">#REF!</definedName>
    <definedName name="BExW4Z029R9E19ZENN3WEA3VDAD1" hidden="1">#REF!</definedName>
    <definedName name="BExW5AZNT6IAZGNF2C879ODHY1B8" hidden="1">#REF!</definedName>
    <definedName name="BExW5WPU27WD4NWZOT0ZEJIDLX5J" hidden="1">#REF!</definedName>
    <definedName name="BExW660AV1TUV2XNUPD65RZR3QOO" hidden="1">#REF!</definedName>
    <definedName name="BExW66LVVZK656PQY1257QMHP2AY" hidden="1">#REF!</definedName>
    <definedName name="BExW6EJPHAP1TWT380AZLXNHR22P" hidden="1">#REF!</definedName>
    <definedName name="BExW6G1PJ38H10DVLL8WPQ736OEB" hidden="1">#REF!</definedName>
    <definedName name="BExW794A74Z5F2K8LVQLD6VSKXUE" hidden="1">#REF!</definedName>
    <definedName name="BExW8K0SSIPSKBVP06IJ71600HJZ" hidden="1">#REF!</definedName>
    <definedName name="BExW8NM8DJJESE7GF7VGTO2XO6P1" hidden="1">#REF!</definedName>
    <definedName name="BExW8T0GVY3ZYO4ACSBLHS8SH895" hidden="1">#REF!</definedName>
    <definedName name="BExW8YEP73JMMU9HZ08PM4WHJQZ4" hidden="1">#REF!</definedName>
    <definedName name="BExW937AT53OZQRHNWQZ5BVH24IE" hidden="1">#REF!</definedName>
    <definedName name="BExW95LN5N0LYFFVP7GJEGDVDLF0" hidden="1">#REF!</definedName>
    <definedName name="BExW967733Q8RAJOHR2GJ3HO8JIW" hidden="1">#REF!</definedName>
    <definedName name="BExW9POK1KIOI0ALS5MZIKTDIYMA" hidden="1">#REF!</definedName>
    <definedName name="BExW9TVLB7OIHTG98I7I4EXBL61S" hidden="1">#REF!</definedName>
    <definedName name="BExXLDE6PN4ESWT3LXJNQCY94NE4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A28M8SH7MKIGETSDA72WUIZ" hidden="1">#REF!</definedName>
    <definedName name="BExXMOLHIAHDLFSA31PUB36SC3I9" hidden="1">#REF!</definedName>
    <definedName name="BExXMT8T5Z3M2JBQN65X2LKH0YQI" hidden="1">#REF!</definedName>
    <definedName name="BExXN1XNO7H60M9X1E7EVWFJDM5N" hidden="1">#REF!</definedName>
    <definedName name="BExXN22ZOTIW49GPLWFYKVM90FNZ" hidden="1">#REF!</definedName>
    <definedName name="BExXN4C031W9DK73MJHKL8YT1QA8" hidden="1">#REF!</definedName>
    <definedName name="BExXN6QAP8UJQVN4R4BQKPP4QK35" hidden="1">#REF!</definedName>
    <definedName name="BExXNBOA39T2X6Y5Y5GZ5DDNA1AX" hidden="1">#REF!</definedName>
    <definedName name="BExXND6872VJ3M2PGT056WQMWBHD" hidden="1">#REF!</definedName>
    <definedName name="BExXNPM24UN2PGVL9D1TUBFRIKR4" hidden="1">#REF!</definedName>
    <definedName name="BExXNWYB165VO9MHARCL5WLCHWS0" hidden="1">#REF!</definedName>
    <definedName name="BExXO278QHQN8JDK5425EJ615ECC" hidden="1">#REF!</definedName>
    <definedName name="BExXOBHOP0WGFHI2Y9AO4L440UVQ" hidden="1">#REF!</definedName>
    <definedName name="BExXOHSAD2NSHOLLMZ2JWA4I3I1R" hidden="1">#REF!</definedName>
    <definedName name="BExXP80B5FGA00JCM7UXKPI3PB7Y" hidden="1">#REF!</definedName>
    <definedName name="BExXP85M4WXYVN1UVHUTOEKEG5XS" hidden="1">#REF!</definedName>
    <definedName name="BExXPELOTHOAG0OWILLAH94OZV5J" hidden="1">#REF!</definedName>
    <definedName name="BExXPS31W1VD2NMIE4E37LHVDF0L" hidden="1">#REF!</definedName>
    <definedName name="BExXPZKYEMVF5JOC14HYOOYQK6JK" hidden="1">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IRBLQSLAJTFL7224FCFUTKH" hidden="1">#REF!</definedName>
    <definedName name="BExXQJIEF5R3QQ6D8HO3NGPU0IQC" hidden="1">#REF!</definedName>
    <definedName name="BExXQU00K9ER4I1WM7T9J0W1E7ZC" hidden="1">#REF!</definedName>
    <definedName name="BExXQU00KOR7XLM8B13DGJ1MIQDY" hidden="1">#REF!</definedName>
    <definedName name="BExXQXG18PS8HGBOS03OSTQ0KEYC" hidden="1">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O4A6VUH1F4XV8N1BRJ4896W" hidden="1">#REF!</definedName>
    <definedName name="BExXRO9N1SNJZGKD90P4K7FU1J0P" hidden="1">#REF!</definedName>
    <definedName name="BExXRV5QP3Z0KAQ1EQT9JYT2FV0L" hidden="1">#REF!</definedName>
    <definedName name="BExXRZ20LZZCW8LVGDK0XETOTSAI" hidden="1">#REF!</definedName>
    <definedName name="BExXRZNM651EJ5HJPGKGTVYLAZQ1" hidden="1">#REF!</definedName>
    <definedName name="BExXS63O4OMWMNXXAODZQFSDG33N" hidden="1">#REF!</definedName>
    <definedName name="BExXSBSP1TOY051HSPEPM0AEIO2M" hidden="1">#REF!</definedName>
    <definedName name="BExXSC8RFK5D68FJD2HI4K66SA6I" hidden="1">#REF!</definedName>
    <definedName name="BExXSNHC88W4UMXEOIOOATJAIKZO" hidden="1">#REF!</definedName>
    <definedName name="BExXSTBS08WIA9TLALV3UQ2Z3MRG" hidden="1">#REF!</definedName>
    <definedName name="BExXSVQ2WOJJ73YEO8Q2FK60V4G8" hidden="1">#REF!</definedName>
    <definedName name="BExXTE09L5Y9Q4CI04ESBT9FBKMX" hidden="1">#REF!</definedName>
    <definedName name="BExXTHLRNL82GN7KZY3TOLO508N7" hidden="1">#REF!</definedName>
    <definedName name="BExXTL72MKEQSQH9L2OTFLU8DM2B" hidden="1">#REF!</definedName>
    <definedName name="BExXTM3M4RTCRSX7VGAXGQNPP668" hidden="1">#REF!</definedName>
    <definedName name="BExXTOCF78J7WY6FOVBRY1N2RBBR" hidden="1">#REF!</definedName>
    <definedName name="BExXTP3GYO6Z9RTKKT10XA0UTV3T" hidden="1">#REF!</definedName>
    <definedName name="BExXTZKZ4CG92ZQLIRKEXXH9BFIR" hidden="1">#REF!</definedName>
    <definedName name="BExXU4J2BM2964GD5UZHM752Q4NS" hidden="1">#REF!</definedName>
    <definedName name="BExXU6XDTT7RM93KILIDEYPA9XKF" hidden="1">#REF!</definedName>
    <definedName name="BExXU8VLZA7WLPZ3RAQZGNERUD26" hidden="1">#REF!</definedName>
    <definedName name="BExXUB9RSLSCNN5ETLXY72DAPZZM" hidden="1">#REF!</definedName>
    <definedName name="BExXUFRM82XQIN2T8KGLDQL1IBQW" hidden="1">#REF!</definedName>
    <definedName name="BExXUQEQBF6FI240ZGIF9YXZSRAU" hidden="1">#REF!</definedName>
    <definedName name="BExXUYND6EJO7CJ5KRICV4O1JNWK" hidden="1">#REF!</definedName>
    <definedName name="BExXV6FWG4H3S2QEUJZYIXILNGJ7" hidden="1">#REF!</definedName>
    <definedName name="BExXVK87BMMO6LHKV0CFDNIQVIBS" hidden="1">#REF!</definedName>
    <definedName name="BExXVKZ9WXPGL6IVY6T61IDD771I" hidden="1">#REF!</definedName>
    <definedName name="BExXW0K72T1Y8K1I4VZT87UY9S2G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VFIBQT8OY1O41FRFPFGXQHK" hidden="1">#REF!</definedName>
    <definedName name="BExXWWXHBZHA9J3N8K47F84X0M0L" hidden="1">#REF!</definedName>
    <definedName name="BExXX4F7ET00BZ4EYY1U8S9S895U" hidden="1">#REF!</definedName>
    <definedName name="BExXXBM521DL8R4ZX7NZ3DBCUOR5" hidden="1">#REF!</definedName>
    <definedName name="BExXXC7OZI33XZ03NRMEP7VRLQK4" hidden="1">#REF!</definedName>
    <definedName name="BExXXH5N3NKBQ7BCJPJTBF8CYM2Q" hidden="1">#REF!</definedName>
    <definedName name="BExXXKWLM4D541BH6O8GOJMHFHMW" hidden="1">#REF!</definedName>
    <definedName name="BExXXPPA1Q87XPI97X0OXCPBPDON" hidden="1">#REF!</definedName>
    <definedName name="BExXXVUDA98IZTQ6MANKU4MTTDVR" hidden="1">#REF!</definedName>
    <definedName name="BExXXZQNZY6IZI45DJXJK0MQZWA7" hidden="1">#REF!</definedName>
    <definedName name="BExXY5QFG6QP94SFT3935OBM8Y4K" hidden="1">#REF!</definedName>
    <definedName name="BExXY7TYEBFXRYUYIFHTN65RJ8EW" hidden="1">#REF!</definedName>
    <definedName name="BExXY914KO7IKNZYZO7PNCTINBIK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ZEDWUYH25UZMW2QU2RXFILJE" hidden="1">#REF!</definedName>
    <definedName name="BExXZFVV4YB42AZ3H1I40YG3JAPU" hidden="1">#REF!</definedName>
    <definedName name="BExXZHJ9T2JELF12CHHGD54J1B0C" hidden="1">#REF!</definedName>
    <definedName name="BExXZNJ2X1TK2LRK5ZY3MX49H5T7" hidden="1">#REF!</definedName>
    <definedName name="BExXZOVPCEP495TQSON6PSRQ8XCY" hidden="1">#REF!</definedName>
    <definedName name="BExXZXKH7NBARQQAZM69Z57IH1MM" hidden="1">#REF!</definedName>
    <definedName name="BExY07WSDH5QEVM7BJXJK2ZRAI1O" hidden="1">#REF!</definedName>
    <definedName name="BExY0C3UBVC4M59JIRXVQ8OWAJC1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XTZLHN49J2JH94BYTKBJLT3" hidden="1">#REF!</definedName>
    <definedName name="BExY11FH9TXHERUYGG8FE50U7H7J" hidden="1">#REF!</definedName>
    <definedName name="BExY180UKNW5NIAWD6ZUYTFEH8QS" hidden="1">#REF!</definedName>
    <definedName name="BExY1DPTV4LSY9MEOUGXF8X052NA" hidden="1">#REF!</definedName>
    <definedName name="BExY1FILGAF9YP1XGP6PVCZD9P56" hidden="1">#REF!</definedName>
    <definedName name="BExY1GK9ELBEKDD7O6HR6DUO8YGO" hidden="1">#REF!</definedName>
    <definedName name="BExY1NWOXXFV9GGZ3PX444LZ8TVX" hidden="1">#REF!</definedName>
    <definedName name="BExY1UCL0RND63LLSM9X5SFRG117" hidden="1">#REF!</definedName>
    <definedName name="BExY1WAT3937L08HLHIRQHMP2A3H" hidden="1">#REF!</definedName>
    <definedName name="BExY1YEBOSLMID7LURP8QB46AI91" hidden="1">#REF!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XBR1SGYZH08T7QHKEFS8HA" hidden="1">#REF!</definedName>
    <definedName name="BExY2Q4B5FUDA5VU4VRUHX327QN0" hidden="1">#REF!</definedName>
    <definedName name="BExY3HOSK7YI364K15OX70AVR6F1" hidden="1">#REF!</definedName>
    <definedName name="BExY3T89AUR83SOAZZ3OMDEJDQ39" hidden="1">#REF!</definedName>
    <definedName name="BExY4MG771JQ84EMIVB6HQGGHZY7" hidden="1">#REF!</definedName>
    <definedName name="BExY4PWCSFB8P3J3TBQB2MD67263" hidden="1">#REF!</definedName>
    <definedName name="BExY4RZW3KK11JLYBA4DWZ92M6LQ" hidden="1">#REF!</definedName>
    <definedName name="BExY4XOVTTNVZ577RLIEC7NZQFIX" hidden="1">#REF!</definedName>
    <definedName name="BExY50JAF5CG01GTHAUS7I4ZLUDC" hidden="1">#REF!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986WNAD8NFCPXC9TVLBU4FG" hidden="1">#REF!</definedName>
    <definedName name="BExY5DF9MS25IFNWGJ1YAS5MDN8R" hidden="1">#REF!</definedName>
    <definedName name="BExY5ERVGL3UM2MGT8LJ0XPKTZEK" hidden="1">#REF!</definedName>
    <definedName name="BExY5EX6NJFK8W754ZVZDN5DS04K" hidden="1">#REF!</definedName>
    <definedName name="BExY5S3XD1NJT109CV54IFOHVLQ6" hidden="1">#REF!</definedName>
    <definedName name="BExY5TB2VAI3GHKCPXMCVIOM8B8W" hidden="1">#REF!</definedName>
    <definedName name="BExY6KVS1MMZ2R34PGEFR2BMTU9W" hidden="1">#REF!</definedName>
    <definedName name="BExY6Q9YY7LW745GP7CYOGGSPHGE" hidden="1">#REF!</definedName>
    <definedName name="BExZIA3C8LKJTEH3MKQ57KJH5TA2" hidden="1">#REF!</definedName>
    <definedName name="BExZIIHH3QNQE3GFMHEE4UMHY6WQ" hidden="1">#REF!</definedName>
    <definedName name="BExZIYO22G5UXOB42GDLYGVRJ6U7" hidden="1">#REF!</definedName>
    <definedName name="BExZJ7I9T8XU4MZRKJ1VVU76V2LZ" hidden="1">#REF!</definedName>
    <definedName name="BExZJMY170JCUU1RWASNZ1HJPRTA" hidden="1">#REF!</definedName>
    <definedName name="BExZJNJKU0U25JSVTR2FZCN88234" hidden="1">#REF!</definedName>
    <definedName name="BExZJOQR77H0P4SUKVYACDCFBBXO" hidden="1">#REF!</definedName>
    <definedName name="BExZJS6RG34ODDY9HMZ0O34MEMSB" hidden="1">#REF!</definedName>
    <definedName name="BExZK34NR4BAD7HJAP7SQ926UQP3" hidden="1">#REF!</definedName>
    <definedName name="BExZK3FGPHH5H771U7D5XY7XBS6E" hidden="1">#REF!</definedName>
    <definedName name="BExZKHYORG3O8C772XPFHM1N8T80" hidden="1">#REF!</definedName>
    <definedName name="BExZKJRF2IRR57DG9CLC7MSHWNNN" hidden="1">#REF!</definedName>
    <definedName name="BExZKV5GYXO0X760SBD9TWTIQHGI" hidden="1">#REF!</definedName>
    <definedName name="BExZL6E4YVXRUN7ZGF2BIGIXFR8K" hidden="1">#REF!</definedName>
    <definedName name="BExZLGVLMKTPFXG42QYT0PO81G7F" hidden="1">#REF!</definedName>
    <definedName name="BExZLKMK7LRK14S09WLMH7MXSQXM" hidden="1">#REF!</definedName>
    <definedName name="BExZM7JVLG0W8EG5RBU915U3SKBY" hidden="1">#REF!</definedName>
    <definedName name="BExZM85FOVUFF110XMQ9O2ODSJUK" hidden="1">#REF!</definedName>
    <definedName name="BExZMF1MMTZ1TA14PZ8ASSU2CBSP" hidden="1">#REF!</definedName>
    <definedName name="BExZMKL5YQZD7F0FUCSVFGLPFK52" hidden="1">#REF!</definedName>
    <definedName name="BExZMOC3VNZALJM71X2T6FV91GTB" hidden="1">#REF!</definedName>
    <definedName name="BExZMXH39OB0I43XEL3K11U3G9PM" hidden="1">#REF!</definedName>
    <definedName name="BExZMZQ3RBKDHT5GLFNLS52OSJA0" hidden="1">#REF!</definedName>
    <definedName name="BExZN2F7Y2J2L2LN5WZRG949MS4A" hidden="1">#REF!</definedName>
    <definedName name="BExZN847WUWKRYTZWG9TCQZJS3OL" hidden="1">#REF!</definedName>
    <definedName name="BExZNH3VISFF4NQI11BZDP5IQ7VG" hidden="1">#REF!</definedName>
    <definedName name="BExZNJYCFYVMAOI62GB2BABK1ELE" hidden="1">#REF!</definedName>
    <definedName name="BExZNV707LIU6Z5H6QI6H67LHTI1" hidden="1">#REF!</definedName>
    <definedName name="BExZNVCBKB930QQ9QW7KSGOZ0V1M" hidden="1">#REF!</definedName>
    <definedName name="BExZNW8QJ18X0RSGFDWAE9ZSDX39" hidden="1">#REF!</definedName>
    <definedName name="BExZNZDWRS6Q40L8OCWFEIVI0A1O" hidden="1">#REF!</definedName>
    <definedName name="BExZOBO9NYLGVJQ31LVQ9XS2ZT4N" hidden="1">#REF!</definedName>
    <definedName name="BExZOETNB1CJ3Y2RKLI1ZK0S8Z6H" hidden="1">#REF!</definedName>
    <definedName name="BExZOL9K1RUXBTLZ6FJ65BIE9G5R" hidden="1">#REF!</definedName>
    <definedName name="BExZOREMVSK4E5VSWM838KHUB8AI" hidden="1">#REF!</definedName>
    <definedName name="BExZOVR745T5P1KS9NV2PXZPZVRG" hidden="1">#REF!</definedName>
    <definedName name="BExZOZSWGLSY2XYVRIS6VSNJDSGD" hidden="1">#REF!</definedName>
    <definedName name="BExZP7AIJKLM6C6CSUIIFAHFBNX2" hidden="1">#REF!</definedName>
    <definedName name="BExZPQ0XY507N8FJMVPKCTK8HC9H" hidden="1">#REF!</definedName>
    <definedName name="BExZPUTK8AJNGCUNSO4PDKPBEUCU" hidden="1">#REF!</definedName>
    <definedName name="BExZQ37OVBR25U32CO2YYVPZOMR5" hidden="1">#REF!</definedName>
    <definedName name="BExZQ3IHNAFF2HI20IH754T349LH" hidden="1">#REF!</definedName>
    <definedName name="BExZQ3NT7H06VO0AR48WHZULZB93" hidden="1">#REF!</definedName>
    <definedName name="BExZQ7PJU07SEJMDX18U9YVDC2GU" hidden="1">#REF!</definedName>
    <definedName name="BExZQIHTGHK7OOI2Y2PN3JYBY82I" hidden="1">#REF!</definedName>
    <definedName name="BExZQJJMGU5MHQOILGXGJPAQI5XI" hidden="1">#REF!</definedName>
    <definedName name="BExZQXBYEBN28QUH1KOVW6KKA5UM" hidden="1">#REF!</definedName>
    <definedName name="BExZQZKT146WEN8FTVZ7Y5TSB8L5" hidden="1">#REF!</definedName>
    <definedName name="BExZR485AKBH93YZ08CMUC3WROED" hidden="1">#REF!</definedName>
    <definedName name="BExZR7TL98P2PPUVGIZYR5873DWW" hidden="1">#REF!</definedName>
    <definedName name="BExZRGD1603X5ACFALUUDKCD7X48" hidden="1">#REF!</definedName>
    <definedName name="BExZRP1X6UVLN1UOLHH5VF4STP1O" hidden="1">#REF!</definedName>
    <definedName name="BExZRQ930U6OCYNV00CH5I0Q4LPE" hidden="1">#REF!</definedName>
    <definedName name="BExZRW8W514W8OZ72YBONYJ64GXF" hidden="1">#REF!</definedName>
    <definedName name="BExZRWJP2BUVFJPO8U8ATQEP0LZU" hidden="1">#REF!</definedName>
    <definedName name="BExZS2OY9JTSSP01ZQ6V2T2LO5R9" hidden="1">#REF!</definedName>
    <definedName name="BExZSI9USDLZAN8LI8M4YYQL24GZ" hidden="1">#REF!</definedName>
    <definedName name="BExZSS0LA2JY4ZLJ1Z5YCMLJJZCH" hidden="1">#REF!</definedName>
    <definedName name="BExZTAQV2QVSZY5Y3VCCWUBSBW9P" hidden="1">#REF!</definedName>
    <definedName name="BExZTHSI2FX56PWRSNX9H5EWTZFO" hidden="1">#REF!</definedName>
    <definedName name="BExZTJL3HVBFY139H6CJHEQCT1EL" hidden="1">#REF!</definedName>
    <definedName name="BExZTLOL8OPABZI453E0KVNA1GJS" hidden="1">#REF!</definedName>
    <definedName name="BExZTT6J3X0TOX0ZY6YPLUVMCW9X" hidden="1">#REF!</definedName>
    <definedName name="BExZTW6ECBRA0BBITWBQ8R93RMCL" hidden="1">#REF!</definedName>
    <definedName name="BExZU2BHYAOKSCBM3C5014ZF6IXS" hidden="1">#REF!</definedName>
    <definedName name="BExZU2RMJTXOCS0ROPMYPE6WTD87" hidden="1">#REF!</definedName>
    <definedName name="BExZUF7G8FENTJKH9R1XUWXM6CWD" hidden="1">#REF!</definedName>
    <definedName name="BExZUNARUJBIZ08VCAV3GEVBIR3D" hidden="1">#REF!</definedName>
    <definedName name="BExZUSZT5496UMBP4LFSLTR1GVEW" hidden="1">#REF!</definedName>
    <definedName name="BExZUT54340I38GVCV79EL116WR0" hidden="1">#REF!</definedName>
    <definedName name="BExZUYDULCX65H9OZ9JHPBNKF3MI" hidden="1">#REF!</definedName>
    <definedName name="BExZV2QD5ZDK3AGDRULLA7JB46C3" hidden="1">#REF!</definedName>
    <definedName name="BExZVBQ29OM0V8XAL3HL0JIM0MMU" hidden="1">#REF!</definedName>
    <definedName name="BExZVEPYS6HYXG8RN9GMWZTHDEMK" hidden="1">#REF!</definedName>
    <definedName name="BExZVLM4T9ORS4ZWHME46U4Q103C" hidden="1">#REF!</definedName>
    <definedName name="BExZVM7OZWPPRH5YQW50EYMMIW1A" hidden="1">#REF!</definedName>
    <definedName name="BExZVPYGX2C5OSHMZ6F0KBKZ6B1S" hidden="1">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KZ5N3RDXU8MZ8HQVYYD8O0F" hidden="1">#REF!</definedName>
    <definedName name="BExZWSMC9T48W74GFGQCIUJ8ZPP3" hidden="1">#REF!</definedName>
    <definedName name="BExZWUF2V4HY3HI8JN9ZVPRWK1H3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OJDELULNLEH7WG0OYJT0NJ4" hidden="1">#REF!</definedName>
    <definedName name="BExZXOOTRNUK8LGEAZ8ZCFW9KXQ1" hidden="1">#REF!</definedName>
    <definedName name="BExZXT6JOXNKEDU23DKL8XZAJZIH" hidden="1">#REF!</definedName>
    <definedName name="BExZXUTYW1HWEEZ1LIX4OQWC7HL1" hidden="1">#REF!</definedName>
    <definedName name="BExZXY4NKQL9QD76YMQJ15U1C2G8" hidden="1">#REF!</definedName>
    <definedName name="BExZXYQ7U5G08FQGUIGYT14QCBOF" hidden="1">#REF!</definedName>
    <definedName name="BExZY02V77YJBMODJSWZOYCMPS5X" hidden="1">#REF!</definedName>
    <definedName name="BExZY49QRZIR6CA41LFA9LM6EULU" hidden="1">#REF!</definedName>
    <definedName name="BExZZ2FQA9A8C7CJKMEFQ9VPSLCE" hidden="1">#REF!</definedName>
    <definedName name="BExZZCHAVHW8C2H649KRGVQ0WVRT" hidden="1">#REF!</definedName>
    <definedName name="BExZZTK54OTLF2YB68BHGOS27GEN" hidden="1">#REF!</definedName>
    <definedName name="BExZZXB3JQQG4SIZS4MRU6NNW7HI" hidden="1">#REF!</definedName>
    <definedName name="BExZZZEMIIFKMLLV4DJKX5TB9R5V" hidden="1">#REF!</definedName>
    <definedName name="BIADJ">#REF!</definedName>
    <definedName name="BONNIE">#N/A</definedName>
    <definedName name="bonus">'[41]Restoration - Detail'!$D$33</definedName>
    <definedName name="booby" localSheetId="4" hidden="1">{#N/A,#N/A,TRUE,"TOTAL DISTRIBUTION";#N/A,#N/A,TRUE,"SOUTH";#N/A,#N/A,TRUE,"NORTHEAST";#N/A,#N/A,TRUE,"WEST"}</definedName>
    <definedName name="booby" hidden="1">{#N/A,#N/A,TRUE,"TOTAL DISTRIBUTION";#N/A,#N/A,TRUE,"SOUTH";#N/A,#N/A,TRUE,"NORTHEAST";#N/A,#N/A,TRUE,"WEST"}</definedName>
    <definedName name="booby2" localSheetId="4" hidden="1">{#N/A,#N/A,TRUE,"TOTAL DSBN";#N/A,#N/A,TRUE,"WEST";#N/A,#N/A,TRUE,"SOUTH";#N/A,#N/A,TRUE,"NORTHEAST"}</definedName>
    <definedName name="booby2" hidden="1">{#N/A,#N/A,TRUE,"TOTAL DSBN";#N/A,#N/A,TRUE,"WEST";#N/A,#N/A,TRUE,"SOUTH";#N/A,#N/A,TRUE,"NORTHEAST"}</definedName>
    <definedName name="book2.xls" localSheetId="4" hidden="1">{#N/A,#N/A,TRUE,"TOTAL DISTRIBUTION";#N/A,#N/A,TRUE,"SOUTH";#N/A,#N/A,TRUE,"NORTHEAST";#N/A,#N/A,TRUE,"WEST"}</definedName>
    <definedName name="book2.xls" hidden="1">{#N/A,#N/A,TRUE,"TOTAL DISTRIBUTION";#N/A,#N/A,TRUE,"SOUTH";#N/A,#N/A,TRUE,"NORTHEAST";#N/A,#N/A,TRUE,"WEST"}</definedName>
    <definedName name="book2a\.xls" localSheetId="4" hidden="1">{#N/A,#N/A,TRUE,"TOTAL DSBN";#N/A,#N/A,TRUE,"WEST";#N/A,#N/A,TRUE,"SOUTH";#N/A,#N/A,TRUE,"NORTHEAST"}</definedName>
    <definedName name="book2a\.xls" hidden="1">{#N/A,#N/A,TRUE,"TOTAL DSBN";#N/A,#N/A,TRUE,"WEST";#N/A,#N/A,TRUE,"SOUTH";#N/A,#N/A,TRUE,"NORTHEAST"}</definedName>
    <definedName name="BottomUDA">#REF!</definedName>
    <definedName name="bra">[42]ConBeg!#REF!</definedName>
    <definedName name="bradtxinc">'[43]All Companies'!#REF!</definedName>
    <definedName name="BTL_06Actual_Essbase">#REF!</definedName>
    <definedName name="btwcols" localSheetId="4">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</definedName>
    <definedName name="btwcols">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</definedName>
    <definedName name="bud" localSheetId="4" hidden="1">{"summary",#N/A,FALSE,"PCR DIRECTORY"}</definedName>
    <definedName name="bud" hidden="1">{"summary",#N/A,FALSE,"PCR DIRECTORY"}</definedName>
    <definedName name="budget" localSheetId="4">[44]actual!#REF!</definedName>
    <definedName name="budget">[45]actual!#REF!</definedName>
    <definedName name="BUSelection">#REF!</definedName>
    <definedName name="c_">#REF!</definedName>
    <definedName name="c_1">#REF!</definedName>
    <definedName name="C_19">#REF!</definedName>
    <definedName name="C_19_1">#REF!</definedName>
    <definedName name="C_19_2">#REF!</definedName>
    <definedName name="C_19_6">#REF!</definedName>
    <definedName name="C_19_7">#REF!</definedName>
    <definedName name="C_5">#REF!</definedName>
    <definedName name="C00_tax_rptBak">#REF!</definedName>
    <definedName name="CALC">#REF!</definedName>
    <definedName name="calitxinc">'[40]All Companies'!#REF!</definedName>
    <definedName name="Cap_06Actual_Essbase">#REF!</definedName>
    <definedName name="CAP_STRUCT_ITEM" localSheetId="4">'[46]~4600717'!$A$2:$A$15</definedName>
    <definedName name="CAP_STRUCT_ITEM">'[47]~4600717'!$A$2:$A$15</definedName>
    <definedName name="CapacityRate" localSheetId="4">HLOOKUP(ProjectYear,tblCapRate,swCaptbl+1)</definedName>
    <definedName name="CapacityRate">HLOOKUP(ProjectYear,tblCapRate,swCaptbl+1)</definedName>
    <definedName name="capBig" localSheetId="4">#REF!,#REF!,#REF!,#REF!,#REF!,#REF!,#REF!</definedName>
    <definedName name="capBig">#REF!,#REF!,#REF!,#REF!,#REF!,#REF!,#REF!</definedName>
    <definedName name="CAPCALC" localSheetId="4">#REF!</definedName>
    <definedName name="CAPCALC">#REF!</definedName>
    <definedName name="capData">#REF!</definedName>
    <definedName name="CapGL">#REF!</definedName>
    <definedName name="capSmall" localSheetId="4">#REF!,#REF!,#REF!,#REF!,#REF!,#REF!</definedName>
    <definedName name="capSmall">#REF!,#REF!,#REF!,#REF!,#REF!,#REF!</definedName>
    <definedName name="CAPTI">#REF!</definedName>
    <definedName name="CASH">#REF!</definedName>
    <definedName name="cashflowstatement">#REF!</definedName>
    <definedName name="cell_data" localSheetId="4">'[48]R-Sched Sample'!$F$8,'[48]R-Sched Sample'!$B$7:$C$11,'[48]R-Sched Sample'!$B$8:$C$12,'[48]R-Sched Sample'!$B$15:$C$19,'[48]R-Sched Sample'!$B$22:$C$26,'[48]R-Sched Sample'!$B$29:$C$30,'[48]R-Sched Sample'!$B$33:$C$37,'[48]R-Sched Sample'!$B$40:$C$43,'[48]R-Sched Sample'!$F$7:$F$11,'[48]R-Sched Sample'!$F$8:$F$12,'[48]R-Sched Sample'!$F$15:$F$19,'[48]R-Sched Sample'!$F$22:$F$26,'[48]R-Sched Sample'!$F$29:$F$30,'[48]R-Sched Sample'!$F$33:$F$37,'[48]R-Sched Sample'!$F$40:$F$43,'[48]R-Sched Sample'!$I$7:$I$11,'[48]R-Sched Sample'!$I$8:$I$12,'[48]R-Sched Sample'!$I$15:$I$19,'[48]R-Sched Sample'!$I$22:$I$26,'[48]R-Sched Sample'!$I$29:$I$30,'[48]R-Sched Sample'!$I$33:$I$37,'[48]R-Sched Sample'!$I$40:$I$43</definedName>
    <definedName name="cell_data">'[49]R-Sched Sample'!$F$8,'[49]R-Sched Sample'!$B$7:$C$11,'[49]R-Sched Sample'!$B$8:$C$12,'[49]R-Sched Sample'!$B$15:$C$19,'[49]R-Sched Sample'!$B$22:$C$26,'[49]R-Sched Sample'!$B$29:$C$30,'[49]R-Sched Sample'!$B$33:$C$37,'[49]R-Sched Sample'!$B$40:$C$43,'[49]R-Sched Sample'!$F$7:$F$11,'[49]R-Sched Sample'!$F$8:$F$12,'[49]R-Sched Sample'!$F$15:$F$19,'[49]R-Sched Sample'!$F$22:$F$26,'[49]R-Sched Sample'!$F$29:$F$30,'[49]R-Sched Sample'!$F$33:$F$37,'[49]R-Sched Sample'!$F$40:$F$43,'[49]R-Sched Sample'!$I$7:$I$11,'[49]R-Sched Sample'!$I$8:$I$12,'[49]R-Sched Sample'!$I$15:$I$19,'[49]R-Sched Sample'!$I$22:$I$26,'[49]R-Sched Sample'!$I$29:$I$30,'[49]R-Sched Sample'!$I$33:$I$37,'[49]R-Sched Sample'!$I$40:$I$43</definedName>
    <definedName name="cell_data1" localSheetId="4">'[48]R-Sched Sample'!$L$7:$L$11,'[48]R-Sched Sample'!#REF!,'[48]R-Sched Sample'!#REF!,'[48]R-Sched Sample'!$L$8:$L$12,'[48]R-Sched Sample'!#REF!,'[48]R-Sched Sample'!#REF!,'[48]R-Sched Sample'!$L$15:$L$19,'[48]R-Sched Sample'!#REF!,'[48]R-Sched Sample'!#REF!,'[48]R-Sched Sample'!$L$22:$L$26,'[48]R-Sched Sample'!#REF!,'[48]R-Sched Sample'!#REF!,'[48]R-Sched Sample'!$L$29:$L$30,'[48]R-Sched Sample'!#REF!,'[48]R-Sched Sample'!#REF!,'[48]R-Sched Sample'!$L$33:$L$37,'[48]R-Sched Sample'!#REF!,'[48]R-Sched Sample'!#REF!</definedName>
    <definedName name="cell_data1">'[49]R-Sched Sample'!$L$7:$L$11,'[49]R-Sched Sample'!#REF!,'[49]R-Sched Sample'!#REF!,'[49]R-Sched Sample'!$L$8:$L$12,'[49]R-Sched Sample'!#REF!,'[49]R-Sched Sample'!#REF!,'[49]R-Sched Sample'!$L$15:$L$19,'[49]R-Sched Sample'!#REF!,'[49]R-Sched Sample'!#REF!,'[49]R-Sched Sample'!$L$22:$L$26,'[49]R-Sched Sample'!#REF!,'[49]R-Sched Sample'!#REF!,'[49]R-Sched Sample'!$L$29:$L$30,'[49]R-Sched Sample'!#REF!,'[49]R-Sched Sample'!#REF!,'[49]R-Sched Sample'!$L$33:$L$37,'[49]R-Sched Sample'!#REF!,'[49]R-Sched Sample'!#REF!</definedName>
    <definedName name="cell_data2" localSheetId="4">'[48]R-Sched Sample'!#REF!,'[48]R-Sched Sample'!$L$40:$L$43,'[48]R-Sched Sample'!#REF!,'[48]R-Sched Sample'!#REF!</definedName>
    <definedName name="cell_data2">'[49]R-Sched Sample'!#REF!,'[49]R-Sched Sample'!$L$40:$L$43,'[49]R-Sched Sample'!#REF!,'[49]R-Sched Sample'!#REF!</definedName>
    <definedName name="CER">#REF!</definedName>
    <definedName name="ChartAccounts">#REF!</definedName>
    <definedName name="clause_acct" localSheetId="4">[50]sys_data!$B:$B</definedName>
    <definedName name="clause_acct">[51]sys_data!$B:$B</definedName>
    <definedName name="CMCY">[1]ISFPLSUB!#REF!</definedName>
    <definedName name="co_name_line1">#REF!</definedName>
    <definedName name="co_name_line2">#REF!</definedName>
    <definedName name="col_fin" localSheetId="4">'[48]R-Sched Sample'!$B$1:$B$65536,'[48]R-Sched Sample'!$C$1:$C$65536,'[48]R-Sched Sample'!#REF!,'[48]R-Sched Sample'!#REF!,'[48]R-Sched Sample'!$F$1:$F$65536,'[48]R-Sched Sample'!$I$1:$I$65536,'[48]R-Sched Sample'!$L$1:$L$65536,'[48]R-Sched Sample'!#REF!,'[48]R-Sched Sample'!#REF!</definedName>
    <definedName name="col_fin">'[49]R-Sched Sample'!$B$1:$B$65536,'[49]R-Sched Sample'!$C$1:$C$65536,'[49]R-Sched Sample'!#REF!,'[49]R-Sched Sample'!#REF!,'[49]R-Sched Sample'!$F$1:$F$65536,'[49]R-Sched Sample'!$I$1:$I$65536,'[49]R-Sched Sample'!$L$1:$L$65536,'[49]R-Sched Sample'!#REF!,'[49]R-Sched Sample'!#REF!</definedName>
    <definedName name="col_percent" localSheetId="4">'[48]R-Sched Sample'!$H$1:$H$65536,'[48]R-Sched Sample'!$K$1:$K$65536,'[48]R-Sched Sample'!$N$1:$N$65536,'[48]R-Sched Sample'!#REF!,'[48]R-Sched Sample'!#REF!</definedName>
    <definedName name="col_percent">'[49]R-Sched Sample'!$H$1:$H$65536,'[49]R-Sched Sample'!$K$1:$K$65536,'[49]R-Sched Sample'!$N$1:$N$65536,'[49]R-Sched Sample'!#REF!,'[49]R-Sched Sample'!#REF!</definedName>
    <definedName name="cold" localSheetId="4">'[52]FPSC TU'!#REF!</definedName>
    <definedName name="cold">'[53]FPSC TU'!#REF!</definedName>
    <definedName name="cold2" localSheetId="4">'[52]FPSC TU'!#REF!</definedName>
    <definedName name="cold2">'[53]FPSC TU'!#REF!</definedName>
    <definedName name="COLUMN1" localSheetId="4">'[54]FPSC TU'!#REF!</definedName>
    <definedName name="COLUMN1">'[55]FPSC TU'!#REF!</definedName>
    <definedName name="COLUMN1_1">'[56]FPSC TU'!#REF!</definedName>
    <definedName name="COLUMN1_2">'[56]FPSC TU'!#REF!</definedName>
    <definedName name="COLUMN1_6">'[56]FPSC TU'!#REF!</definedName>
    <definedName name="COLUMN1_7">'[56]FPSC TU'!#REF!</definedName>
    <definedName name="COLUMN2" localSheetId="4">'[54]FPSC TU'!#REF!</definedName>
    <definedName name="COLUMN2">'[55]FPSC TU'!#REF!</definedName>
    <definedName name="COLUMN2_1">'[56]FPSC TU'!#REF!</definedName>
    <definedName name="COLUMN2_2">'[56]FPSC TU'!#REF!</definedName>
    <definedName name="COLUMN2_6">'[56]FPSC TU'!#REF!</definedName>
    <definedName name="COLUMN2_7">'[56]FPSC TU'!#REF!</definedName>
    <definedName name="COLUMN3" localSheetId="4">'[54]FPSC TU'!#REF!</definedName>
    <definedName name="COLUMN3">'[55]FPSC TU'!#REF!</definedName>
    <definedName name="COLUMN3_1">'[56]FPSC TU'!#REF!</definedName>
    <definedName name="COLUMN3_2">'[56]FPSC TU'!#REF!</definedName>
    <definedName name="COLUMN3_6">'[56]FPSC TU'!#REF!</definedName>
    <definedName name="COLUMN3_7">'[56]FPSC TU'!#REF!</definedName>
    <definedName name="COLUMN4" localSheetId="4">'[54]FPSC TU'!#REF!</definedName>
    <definedName name="COLUMN4">'[55]FPSC TU'!#REF!</definedName>
    <definedName name="COLUMN4_1">'[56]FPSC TU'!#REF!</definedName>
    <definedName name="COLUMN4_2">'[56]FPSC TU'!#REF!</definedName>
    <definedName name="COLUMN4_6">'[56]FPSC TU'!#REF!</definedName>
    <definedName name="COLUMN4_7">'[56]FPSC TU'!#REF!</definedName>
    <definedName name="COLUMN5" localSheetId="4">'[54]FPSC TU'!#REF!</definedName>
    <definedName name="COLUMN5">'[55]FPSC TU'!#REF!</definedName>
    <definedName name="COLUMN5_1">'[56]FPSC TU'!#REF!</definedName>
    <definedName name="COLUMN5_2">'[56]FPSC TU'!#REF!</definedName>
    <definedName name="COLUMN5_6">'[56]FPSC TU'!#REF!</definedName>
    <definedName name="COLUMN5_7">'[56]FPSC TU'!#REF!</definedName>
    <definedName name="COLUMN6" localSheetId="4">'[54]FPSC TU'!#REF!</definedName>
    <definedName name="COLUMN6">'[55]FPSC TU'!#REF!</definedName>
    <definedName name="COLUMN6_1">'[56]FPSC TU'!#REF!</definedName>
    <definedName name="COLUMN6_2">'[56]FPSC TU'!#REF!</definedName>
    <definedName name="COLUMN6_6">'[56]FPSC TU'!#REF!</definedName>
    <definedName name="COLUMN6_7">'[56]FPSC TU'!#REF!</definedName>
    <definedName name="COLUMN7" localSheetId="4">'[54]FPSC TU'!#REF!</definedName>
    <definedName name="COLUMN7">'[55]FPSC TU'!#REF!</definedName>
    <definedName name="COLUMN7_1">'[56]FPSC TU'!#REF!</definedName>
    <definedName name="COLUMN7_2">'[56]FPSC TU'!#REF!</definedName>
    <definedName name="COLUMN7_6">'[56]FPSC TU'!#REF!</definedName>
    <definedName name="COLUMN7_7">'[56]FPSC TU'!#REF!</definedName>
    <definedName name="COLUMN8" localSheetId="4">'[54]FPSC TU'!#REF!</definedName>
    <definedName name="COLUMN8">'[55]FPSC TU'!#REF!</definedName>
    <definedName name="COLUMN8_1">'[56]FPSC TU'!#REF!</definedName>
    <definedName name="COLUMN8_2">'[56]FPSC TU'!#REF!</definedName>
    <definedName name="COLUMN8_6">'[56]FPSC TU'!#REF!</definedName>
    <definedName name="COLUMN8_7">'[56]FPSC TU'!#REF!</definedName>
    <definedName name="COLUMN9" localSheetId="4">'[54]FPSC TU'!#REF!</definedName>
    <definedName name="COLUMN9">'[55]FPSC TU'!#REF!</definedName>
    <definedName name="COLUMN9_1">'[56]FPSC TU'!#REF!</definedName>
    <definedName name="COLUMN9_2">'[56]FPSC TU'!#REF!</definedName>
    <definedName name="COLUMN9_6">'[56]FPSC TU'!#REF!</definedName>
    <definedName name="COLUMN9_7">'[56]FPSC TU'!#REF!</definedName>
    <definedName name="COMBINED">#REF!</definedName>
    <definedName name="COMM">#REF!</definedName>
    <definedName name="COMP1">#REF!</definedName>
    <definedName name="COMP2">#REF!</definedName>
    <definedName name="COMP3">#REF!</definedName>
    <definedName name="COMP4">#REF!</definedName>
    <definedName name="COMP7">#REF!</definedName>
    <definedName name="COMP8">#REF!</definedName>
    <definedName name="COMP9">#REF!</definedName>
    <definedName name="COMPTAX">[4]FTI!#REF!</definedName>
    <definedName name="CONSOL">'[3]SUMMARY-OLD'!$C$3:$T$30</definedName>
    <definedName name="Contacts">#REF!</definedName>
    <definedName name="CorpSec_OM_06Actual_Essbase">#REF!</definedName>
    <definedName name="CORPTAX_DATAMAPDEFINITIONS_DataMap_1" hidden="1">#REF!</definedName>
    <definedName name="CORPTAX_DATAMAPDEFINITIONS_DataMap_2" localSheetId="4" hidden="1">'[57](A) Book to Tax Recon'!#REF!</definedName>
    <definedName name="CORPTAX_DATAMAPDEFINITIONS_DataMap_2" hidden="1">'[58](A) Book to Tax Recon'!#REF!</definedName>
    <definedName name="CORPTAX_DATAMAPDEFINITIONS_DataMap_3" hidden="1">#REF!</definedName>
    <definedName name="COS_ID" localSheetId="4">'[46]~4600717'!$B$2:$B$15</definedName>
    <definedName name="COS_ID">'[47]~4600717'!$B$2:$B$15</definedName>
    <definedName name="COS_ID_DESC">'[39]Cap Structure Adj'!$A:$A</definedName>
    <definedName name="cosotxinc">#REF!</definedName>
    <definedName name="cost">#REF!</definedName>
    <definedName name="cost_1" localSheetId="4" hidden="1">{#N/A,#N/A,FALSE,"T COST";#N/A,#N/A,FALSE,"COST_FH"}</definedName>
    <definedName name="cost_1" hidden="1">{#N/A,#N/A,FALSE,"T COST";#N/A,#N/A,FALSE,"COST_FH"}</definedName>
    <definedName name="cost_offpeak">#REF!</definedName>
    <definedName name="cost_onpeak">#REF!</definedName>
    <definedName name="COSTS">#REF!</definedName>
    <definedName name="cover">#REF!</definedName>
    <definedName name="coveragecalcs">#REF!</definedName>
    <definedName name="coverages97">#REF!</definedName>
    <definedName name="coverages98">#REF!</definedName>
    <definedName name="coverages99">#REF!</definedName>
    <definedName name="CPGALTADJ">#REF!</definedName>
    <definedName name="CPGATAX">#REF!</definedName>
    <definedName name="CPGBIADJ">#REF!</definedName>
    <definedName name="CPGRTAX">#REF!</definedName>
    <definedName name="CPGSUM">#REF!</definedName>
    <definedName name="CPGTI">#REF!</definedName>
    <definedName name="Credits">#REF!</definedName>
    <definedName name="CRIT">#REF!</definedName>
    <definedName name="CRIT5">[4]SITRP!#REF!</definedName>
    <definedName name="CRITC">#REF!</definedName>
    <definedName name="_xlnm.Criteria">#REF!</definedName>
    <definedName name="Criteria_MI">[4]SITRP!#REF!</definedName>
    <definedName name="CSAMOUNT">'[39]Cap Structure'!$D:$D</definedName>
    <definedName name="CSCATEGORY">'[39]Cap Structure'!$A:$A</definedName>
    <definedName name="CSLEDGER_MONTH">'[39]Cap Structure'!$B:$B</definedName>
    <definedName name="CSRAMOUNT">'[39]Cap Structure Cost Rates'!$D:$D</definedName>
    <definedName name="CSRCAP_STRUCTURE_ITEM">'[39]Cap Structure Cost Rates'!$A:$A</definedName>
    <definedName name="CSRLEDGER_MONTH">'[39]Cap Structure Cost Rates'!$C:$C</definedName>
    <definedName name="Curr_Mth_Capacity" localSheetId="4">'[59]B5 Rates'!$B$11</definedName>
    <definedName name="Curr_Mth_Capacity">'[60]B5 Rates'!$B$11</definedName>
    <definedName name="Curr_Mth_ECRC" localSheetId="4">'[59]B5 Rates'!$B$12</definedName>
    <definedName name="Curr_Mth_ECRC">'[60]B5 Rates'!$B$12</definedName>
    <definedName name="Curr_Mth_Fuel" localSheetId="4">'[59]B5 Rates'!$B$13</definedName>
    <definedName name="Curr_Mth_Fuel">'[60]B5 Rates'!$B$13</definedName>
    <definedName name="Curr_Mth_General" localSheetId="4">'[59]B5 Rates'!$B$14</definedName>
    <definedName name="Curr_Mth_General">'[60]B5 Rates'!$B$14</definedName>
    <definedName name="CurrentOptions">#REF!</definedName>
    <definedName name="Customers">#REF!</definedName>
    <definedName name="Cwvu.GREY_ALL." hidden="1">#REF!</definedName>
    <definedName name="D">#REF!</definedName>
    <definedName name="d_">#REF!</definedName>
    <definedName name="D_1">#REF!</definedName>
    <definedName name="d_acct" localSheetId="4">[35]sys_data!$D$2:$D$2453</definedName>
    <definedName name="d_acct">[36]sys_data!$D$2:$D$2453</definedName>
    <definedName name="d_amt" localSheetId="4">[35]sys_data!$E$2:$E$2453</definedName>
    <definedName name="d_amt">[36]sys_data!$E$2:$E$2453</definedName>
    <definedName name="d_month" localSheetId="4">[35]sys_data!$B$2:$B$2453</definedName>
    <definedName name="d_month">[36]sys_data!$B$2:$B$2453</definedName>
    <definedName name="d_year" localSheetId="4">[35]sys_data!$A$2:$A$2453</definedName>
    <definedName name="d_year">[36]sys_data!$A$2:$A$2453</definedName>
    <definedName name="data_APR">#REF!</definedName>
    <definedName name="data_AUG">#REF!</definedName>
    <definedName name="data_DEC">#REF!</definedName>
    <definedName name="data_DEC_prior">#REF!</definedName>
    <definedName name="data_FEB">#REF!</definedName>
    <definedName name="data_FEB_prior">[61]CWIP_AFUDC!#REF!</definedName>
    <definedName name="data_FIN" localSheetId="4">'[48]R-Sched Sample'!$B$7:$F$46,'[48]R-Sched Sample'!$I$7:$I$46,'[48]R-Sched Sample'!$L$7:$L$46,'[48]R-Sched Sample'!#REF!,'[48]R-Sched Sample'!#REF!,'[48]R-Sched Sample'!#REF!</definedName>
    <definedName name="data_FIN">'[49]R-Sched Sample'!$B$7:$F$46,'[49]R-Sched Sample'!$I$7:$I$46,'[49]R-Sched Sample'!$L$7:$L$46,'[49]R-Sched Sample'!#REF!,'[49]R-Sched Sample'!#REF!,'[49]R-Sched Sample'!#REF!</definedName>
    <definedName name="data_JAN">#REF!</definedName>
    <definedName name="data_JUL">#REF!</definedName>
    <definedName name="data_JUN">#REF!</definedName>
    <definedName name="data_MAR">#REF!</definedName>
    <definedName name="data_mar_2010">[61]CWIP_AFUDC!$R$5:$R$25</definedName>
    <definedName name="data_MAY">#REF!</definedName>
    <definedName name="data_may2012">[61]CWIP_AFUDC!$S$5:$S$25</definedName>
    <definedName name="data_NOV">#REF!</definedName>
    <definedName name="data_OCT">#REF!</definedName>
    <definedName name="data_PER" localSheetId="4">'[48]R-Sched Sample'!$H$7:$H$46,'[48]R-Sched Sample'!$K$7:$K$46,'[48]R-Sched Sample'!$N$7:$N$46,'[48]R-Sched Sample'!#REF!,'[48]R-Sched Sample'!#REF!</definedName>
    <definedName name="data_PER">'[49]R-Sched Sample'!$H$7:$H$46,'[49]R-Sched Sample'!$K$7:$K$46,'[49]R-Sched Sample'!$N$7:$N$46,'[49]R-Sched Sample'!#REF!,'[49]R-Sched Sample'!#REF!</definedName>
    <definedName name="data_SEP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abase_MI">#REF!</definedName>
    <definedName name="DataOrigin" hidden="1">'[62]HP Detail'!#REF!</definedName>
    <definedName name="date">#REF!</definedName>
    <definedName name="DATE1" localSheetId="4">'[54]FPSC TU'!#REF!</definedName>
    <definedName name="DATE1">'[55]FPSC TU'!#REF!</definedName>
    <definedName name="DATE1_1">'[56]FPSC TU'!#REF!</definedName>
    <definedName name="DATE1_2">'[56]FPSC TU'!#REF!</definedName>
    <definedName name="DATE1_6">'[56]FPSC TU'!#REF!</definedName>
    <definedName name="DATE1_7">'[56]FPSC TU'!#REF!</definedName>
    <definedName name="Ddd">#REF!,#REF!,#REF!</definedName>
    <definedName name="ddddd" localSheetId="4" hidden="1">{"Summary Schedule",#N/A,FALSE,"Sheet1";"Divisional Support",#N/A,FALSE,"Sheet2";"Corporate Support",#N/A,FALSE,"Sheet3"}</definedName>
    <definedName name="ddddd" hidden="1">{"Summary Schedule",#N/A,FALSE,"Sheet1";"Divisional Support",#N/A,FALSE,"Sheet2";"Corporate Support",#N/A,FALSE,"Sheet3"}</definedName>
    <definedName name="ddddd_1" localSheetId="4" hidden="1">{"Summary Schedule",#N/A,FALSE,"Sheet1";"Divisional Support",#N/A,FALSE,"Sheet2";"Corporate Support",#N/A,FALSE,"Sheet3"}</definedName>
    <definedName name="ddddd_1" hidden="1">{"Summary Schedule",#N/A,FALSE,"Sheet1";"Divisional Support",#N/A,FALSE,"Sheet2";"Corporate Support",#N/A,FALSE,"Sheet3"}</definedName>
    <definedName name="dddddda" localSheetId="4" hidden="1">{"Summary Schedule",#N/A,FALSE,"Sheet1";"Divisional Support",#N/A,FALSE,"Sheet2";"Corporate Support",#N/A,FALSE,"Sheet3"}</definedName>
    <definedName name="dddddda" hidden="1">{"Summary Schedule",#N/A,FALSE,"Sheet1";"Divisional Support",#N/A,FALSE,"Sheet2";"Corporate Support",#N/A,FALSE,"Sheet3"}</definedName>
    <definedName name="dddddda_1" localSheetId="4" hidden="1">{"Summary Schedule",#N/A,FALSE,"Sheet1";"Divisional Support",#N/A,FALSE,"Sheet2";"Corporate Support",#N/A,FALSE,"Sheet3"}</definedName>
    <definedName name="dddddda_1" hidden="1">{"Summary Schedule",#N/A,FALSE,"Sheet1";"Divisional Support",#N/A,FALSE,"Sheet2";"Corporate Support",#N/A,FALSE,"Sheet3"}</definedName>
    <definedName name="debt">#REF!</definedName>
    <definedName name="debt97">#REF!</definedName>
    <definedName name="debt98">#REF!</definedName>
    <definedName name="debt99">#REF!</definedName>
    <definedName name="debtsenior">#REF!</definedName>
    <definedName name="dec">#REF!</definedName>
    <definedName name="deccwip">#REF!</definedName>
    <definedName name="DefaultPageMember1">#REF!</definedName>
    <definedName name="DefaultTitle">#REF!</definedName>
    <definedName name="DefaultUDA">#REF!</definedName>
    <definedName name="delete" localSheetId="4" hidden="1">{"summary",#N/A,FALSE,"PCR DIRECTORY"}</definedName>
    <definedName name="delete" hidden="1">{"summary",#N/A,FALSE,"PCR DIRECTORY"}</definedName>
    <definedName name="DEPACC">#REF!</definedName>
    <definedName name="DEPR">#REF!</definedName>
    <definedName name="depreciation">#REF!</definedName>
    <definedName name="depreciation97">#REF!</definedName>
    <definedName name="depreciation98">#REF!</definedName>
    <definedName name="depreciation99">#REF!</definedName>
    <definedName name="DEPREG">#REF!</definedName>
    <definedName name="DEPTAB">#REF!</definedName>
    <definedName name="DESC">#REF!</definedName>
    <definedName name="detail_colB" localSheetId="4">'[48]Cal 8 Sch 1rev1'!$B$1:$B$65536,'[48]Cal 8 Sch 1rev1'!$H$1:$H$65536,'[48]Cal 8 Sch 1rev1'!#REF!,'[48]Cal 8 Sch 1rev1'!$N$1:$N$65536,'[48]Cal 8 Sch 1rev1'!$T$1:$T$65536,'[48]Cal 8 Sch 1rev1'!$Z$1:$Z$65536</definedName>
    <definedName name="detail_colB">'[49]Cal 8 Sch 1rev1'!$B$1:$B$65536,'[49]Cal 8 Sch 1rev1'!$H$1:$H$65536,'[49]Cal 8 Sch 1rev1'!#REF!,'[49]Cal 8 Sch 1rev1'!$N$1:$N$65536,'[49]Cal 8 Sch 1rev1'!$T$1:$T$65536,'[49]Cal 8 Sch 1rev1'!$Z$1:$Z$65536</definedName>
    <definedName name="detail_colS" localSheetId="4">'[48]Cal 8 Sch 1rev1'!$E$1:$E$65536,'[48]Cal 8 Sch 1rev1'!#REF!,'[48]Cal 8 Sch 1rev1'!$M$1:$M$65536,'[48]Cal 8 Sch 1rev1'!$S$1:$S$65536,'[48]Cal 8 Sch 1rev1'!$Y$1:$Y$65536</definedName>
    <definedName name="detail_colS">'[49]Cal 8 Sch 1rev1'!$E$1:$E$65536,'[49]Cal 8 Sch 1rev1'!#REF!,'[49]Cal 8 Sch 1rev1'!$M$1:$M$65536,'[49]Cal 8 Sch 1rev1'!$S$1:$S$65536,'[49]Cal 8 Sch 1rev1'!$Y$1:$Y$65536</definedName>
    <definedName name="detail_data" localSheetId="4">'[48]Cal 8 Sch 1rev1'!$B$8:$Z$50,'[48]Cal 8 Sch 1rev1'!#REF!</definedName>
    <definedName name="detail_data">'[49]Cal 8 Sch 1rev1'!$B$8:$Z$50,'[49]Cal 8 Sch 1rev1'!#REF!</definedName>
    <definedName name="DETAIL_EST">#REF!</definedName>
    <definedName name="DF_GRID_1">#REF!</definedName>
    <definedName name="DF_NAVPANEL_13">#REF!</definedName>
    <definedName name="DF_NAVPANEL_18">#REF!</definedName>
    <definedName name="DF_Sheet4_GRID_1" localSheetId="4">Account [63]Detail!$F$15:$S$86</definedName>
    <definedName name="DF_Sheet4_GRID_1">Account [63]Detail!$F$15:$S$86</definedName>
    <definedName name="DF_Sheet5_Sheet4_GRID_1" localSheetId="4">Incentive [64]Pool!$F$15:$T$17</definedName>
    <definedName name="DF_Sheet5_Sheet4_GRID_1">Incentive [64]Pool!$F$15:$T$17</definedName>
    <definedName name="DF_Sheet7_GRID_1" localSheetId="4">Income tax [65]recon!$F$15:$L$105</definedName>
    <definedName name="DF_Sheet7_GRID_1">Income tax [65]recon!$F$15:$L$105</definedName>
    <definedName name="DIF_DETAIL" localSheetId="4">#REF!</definedName>
    <definedName name="DIF_DETAIL">#REF!</definedName>
    <definedName name="DIF_SUM" localSheetId="4">#REF!</definedName>
    <definedName name="DIF_SUM">#REF!</definedName>
    <definedName name="DIF_SUM_SUM">#REF!</definedName>
    <definedName name="diffexpl" localSheetId="4">'[40]All Companies'!#REF!</definedName>
    <definedName name="diffexpl">'[40]All Companies'!#REF!</definedName>
    <definedName name="DISTR">#REF!</definedName>
    <definedName name="DOC1">#REF!</definedName>
    <definedName name="DOC1A">#REF!</definedName>
    <definedName name="DOC2">#REF!</definedName>
    <definedName name="docket_no" localSheetId="4">'[66]B-1 2013'!#REF!</definedName>
    <definedName name="docket_no">'[66]B-1 2013'!#REF!</definedName>
    <definedName name="docket_num" localSheetId="4">#REF!</definedName>
    <definedName name="docket_num">#REF!</definedName>
    <definedName name="done" localSheetId="4" hidden="1">{"summary",#N/A,FALSE,"PCR DIRECTORY"}</definedName>
    <definedName name="done" hidden="1">{"summary",#N/A,FALSE,"PCR DIRECTORY"}</definedName>
    <definedName name="doswtxinc">#REF!</definedName>
    <definedName name="doubtxinc">'[40]All Companies'!#REF!</definedName>
    <definedName name="download" localSheetId="4">[50]sys_data!$B:$D</definedName>
    <definedName name="download">[51]sys_data!$B:$D</definedName>
    <definedName name="DRI_Mnemonics">#REF!</definedName>
    <definedName name="dwnld_all" localSheetId="4">[50]sys_data!$A:$M</definedName>
    <definedName name="dwnld_all">[51]sys_data!$A:$M</definedName>
    <definedName name="e">#REF!</definedName>
    <definedName name="E_1">#REF!</definedName>
    <definedName name="e_Bonds_30241457">#REF!</definedName>
    <definedName name="e_GULFRegulatoryAdjustment_31884284">#REF!</definedName>
    <definedName name="e_PlanningEntity_1602">#REF!</definedName>
    <definedName name="e_RetiredBonds_30310732">#REF!</definedName>
    <definedName name="E4SYS1">#REF!</definedName>
    <definedName name="E4SYS2">#REF!</definedName>
    <definedName name="E4sys3">#REF!</definedName>
    <definedName name="E6Sys1">#REF!</definedName>
    <definedName name="ebentxinc">'[40]All Companies'!#REF!</definedName>
    <definedName name="ECCR" localSheetId="4">'[37]#REF'!$P$20</definedName>
    <definedName name="ECCR">'[38]#REF'!$P$20</definedName>
    <definedName name="Energy" localSheetId="4">HLOOKUP(ProjectYear,tblEnergyRate,swEnergytbl+1)</definedName>
    <definedName name="Energy">HLOOKUP(ProjectYear,tblEnergyRate,swEnergytbl+1)</definedName>
    <definedName name="Energy_Sales" localSheetId="4">#REF!</definedName>
    <definedName name="Energy_Sales">#REF!</definedName>
    <definedName name="EnergyRate" localSheetId="4">HLOOKUP(ProjectYear,tblEnergyRate,swEnergytbl+1)</definedName>
    <definedName name="EnergyRate">HLOOKUP(ProjectYear,tblEnergyRate,swEnergytbl+1)</definedName>
    <definedName name="Entity">[67]Admin!$G$3</definedName>
    <definedName name="EntityName">[68]Input!$C$6</definedName>
    <definedName name="EPMWorkbookOptions_1" hidden="1">"dgEAAB|LCAAAAAAABACFkMEKgkAQhu9B77DsPVcLOoTaoS5BYhRU10lHXdJZ2d3aHj8pLKpD12||f4b5w/mtqdkVtZGKIh54PmdImcollRG/2GIUTPk8Hg7Cg9Lnk1LntLWdaliXIzO7GRnxytp2JoRzznMTT|lSjH0/EMdkvcsqbGAkyVigDPkrlf9P8e4qY|EWC42mSiltkeICaoOh|IQPb1Ej6CVYSGkHV|zNb/xw|182WlnMLOa9/Tv49F3"</definedName>
    <definedName name="EPMWorkbookOptions_2" hidden="1">"OxBOtzB60hFONCeryveGHd9WJr|7iO45h/1l2AQAA"</definedName>
    <definedName name="EPMWorkbookOptions_3" hidden="1">"7FbvEVfflFvpjk9VfL4hetc4b6veOTkzffH3/v5fGr0xdvvr1Lvx5/e/f16cm3aby91j143y7yOqun82vXKCXeebQsys8|aus1scbd/ltPi0W|BGfe/q3Hd7/BIX/19OzN2dNw1GdPf/83X745fv7/32GffPnFy5dvXoXDPnn5//dRf4UR0/||ev30/7|jfPPm93l5Gs7sw4cP//873p887fDxT|78f2WwG77xvvh2MZvlS9txs4FettFPFk0xK"</definedName>
    <definedName name="EPMWorkbookOptions_4" hidden="1">"cqivb7VEI6g|h/fjX0ToRvQOcJYH9/VPzYM|GaUvpkBiCL///QYVCv/f3sMX/1/G3/Wnv|fHgHpw58b/IPGG5WWP07nD/cU2|t55To9qcqqVlwjX2x6lUcfeTNCFX6RAo42f9c|yy6rumgJL3b65eXed7d4/1lRN62HQPz7DiCL5TCBbttqiNXPvrglp/sAhNwUM97f2b13sOsBiE0Ev/tlPcvro53Hd|WXKPRmVWbXL|tqldfEVln|cPLw4f7D"</definedName>
    <definedName name="EPMWorkbookOptions_5" hidden="1">"7dlkcm97//7uwfbk/EG2nX06uzd5eO/|3t75DD2Hb0UAP8|a9nVeUviYz8QliJEn5MhogzTqahEFQ99jb2d3f7yzfxsHRKF|LTdE343M3e3e3eR/aYtvlCD3fkSQgCC7ez8iiEeQez8iSE9k/j9PkMd3b6N8Pfvxs2boKHP2|cnXt3Q7O59|eu/ezu0t3e7//ywdkzBk0xenp/9fZ9FvkBonn7/48sWPCOII8uzlrTKJCvL/79QgYXn1I3L45Pj"</definedName>
    <definedName name="EPMWorkbookOptions_6" hidden="1">"yzbf/v0|S/zfZuC9efm0Td|/e/fv7|/u3t3B7/3|0cF|8dEy6B5X|7b2f1zbOpwebuJ/fFq5Hjt37O7daaVCYP1fk|GGRg5b2f0QOX3n8/8AD|n|Xfbv12kjExH36YHfn4ODB7U3cvfcwcbv3P71/nk/Ot|9/Otvf3t87f7h9cD/Pt3eyfG9/Nnmw/2By7/8lJu5DVv0V8P8rOfUbpsn/H0zd/3uE9/aryxHJff|Vhv3//4kuKBjy6PG3d1|fnn"</definedName>
    <definedName name="EPMWorkbookOptions_7" hidden="1">"z7/|tM|o0S5MXpm7MXJ/9fJ8n/i|T2q6dnb86efn3R3dnZP9h5j8zp/f8fSq7QMOTVs6e//89rqxslyuuTb//|r79Nf7/|EVm6ZHlz/OZHVOlI0MtXp5Ra/P86Vf7fo|1Pvvr64dX7O2mfvoeq//9KCvErxBH0v69eP/3/Olt|MA1Ojv8/T4P/94jmmze/z8vTH6JwPngP4fz/iB/GJAxtyMOHD/|/zqLfIDXevPn/h0/6/x6p/cnTH6ZBPfj/n"</definedName>
    <definedName name="EPMWorkbookOptions_8" hidden="1">"8wSAUMe/cmXO7v/X|fPb44YP2|XW/qkePP7Hx//f50a/|9RXF|cHr/|iuLwH6L2evj/P|1lqCj|8O/z5v/z/vA3Q4if|BEhhBAvT1|dffn07Gc7X23Q|X87NXb3vvjRktt7NQqwiTd6fPd4tSqLadYSHPt58KlpTtCq5ZIQp8|eZm3GH/sfvqm6g3/8Kj|v82b|5fLLVb48Os/KJn98N/yQ252UeVYD6JfL19llblp2P|a2363qt5OqekuKu2Uy"</definedName>
    <definedName name="EPMWorkbookOptions_9" hidden="1">"mtb9L8L2VzOdtcdnzU9mdZFNyvyLvL5wEHqf/8aJA/vlSqjx/wQAAP///C/TRTBDAAA="</definedName>
    <definedName name="ER_Table">[69]Tables!$A$3:$C$13</definedName>
    <definedName name="erase" localSheetId="4" hidden="1">{#N/A,#N/A,TRUE,"TOTAL DISTRIBUTION";#N/A,#N/A,TRUE,"SOUTH";#N/A,#N/A,TRUE,"NORTHEAST";#N/A,#N/A,TRUE,"WEST"}</definedName>
    <definedName name="erase" hidden="1">{#N/A,#N/A,TRUE,"TOTAL DISTRIBUTION";#N/A,#N/A,TRUE,"SOUTH";#N/A,#N/A,TRUE,"NORTHEAST";#N/A,#N/A,TRUE,"WEST"}</definedName>
    <definedName name="ert4e" localSheetId="4" hidden="1">{#N/A,#N/A,TRUE,"TOTAL DISTRIBUTION";#N/A,#N/A,TRUE,"SOUTH";#N/A,#N/A,TRUE,"NORTHEAST";#N/A,#N/A,TRUE,"WEST"}</definedName>
    <definedName name="ert4e" hidden="1">{#N/A,#N/A,TRUE,"TOTAL DISTRIBUTION";#N/A,#N/A,TRUE,"SOUTH";#N/A,#N/A,TRUE,"NORTHEAST";#N/A,#N/A,TRUE,"WEST"}</definedName>
    <definedName name="ESI">'[3]SUMMARY-OLD'!#REF!</definedName>
    <definedName name="esireport">'[40]All Companies'!$D$1:$H$118,'[40]All Companies'!$L$1:$M$118,'[40]All Companies'!$N$1:$O$118,'[40]All Companies'!$P$1:$Q$118,'[40]All Companies'!$R$1:$T$118,'[40]All Companies'!$U$1:$W$118,'[40]All Companies'!$X$1:$Y$118,'[40]All Companies'!$Z$1:$AA$118</definedName>
    <definedName name="Ess_300">#REF!</definedName>
    <definedName name="Ess_304">#REF!</definedName>
    <definedName name="Ess_Database">#REF!</definedName>
    <definedName name="ESY12">[1]ISFPLSUB!#REF!</definedName>
    <definedName name="ESYA">[1]ISFPLSUB!#REF!</definedName>
    <definedName name="ESYTD">[1]ISFPLSUB!#REF!</definedName>
    <definedName name="ESYY">[1]ISFPLSUB!#REF!</definedName>
    <definedName name="EXAMP">#REF!</definedName>
    <definedName name="exc">#REF!</definedName>
    <definedName name="Excel_BuiltIn_Print_Area_6">#REF!</definedName>
    <definedName name="Excel_BuiltIn_Print_Area_7">#REF!</definedName>
    <definedName name="exp">#REF!</definedName>
    <definedName name="EXP_OFFSET">#REF!</definedName>
    <definedName name="_xlnm.Extract">[4]SITRP!#REF!</definedName>
    <definedName name="Extract_MI">[4]SITRP!#REF!</definedName>
    <definedName name="f" localSheetId="4" hidden="1">{#N/A,#N/A,TRUE,"TOTAL DISTRIBUTION";#N/A,#N/A,TRUE,"SOUTH";#N/A,#N/A,TRUE,"NORTHEAST";#N/A,#N/A,TRUE,"WEST"}</definedName>
    <definedName name="f" hidden="1">{#N/A,#N/A,TRUE,"TOTAL DISTRIBUTION";#N/A,#N/A,TRUE,"SOUTH";#N/A,#N/A,TRUE,"NORTHEAST";#N/A,#N/A,TRUE,"WEST"}</definedName>
    <definedName name="f_acct_top" localSheetId="4">[70]Final!#REF!</definedName>
    <definedName name="f_acct_top">[71]Final!#REF!</definedName>
    <definedName name="f_roi" localSheetId="4">[70]Final!#REF!</definedName>
    <definedName name="f_roi">[71]Final!#REF!</definedName>
    <definedName name="FDAROH" localSheetId="4">#REF!</definedName>
    <definedName name="FDAROH">#REF!</definedName>
    <definedName name="FDARRL" localSheetId="4">#REF!</definedName>
    <definedName name="FDARRL">#REF!</definedName>
    <definedName name="FDRT" localSheetId="4">#REF!</definedName>
    <definedName name="FDRT">#REF!</definedName>
    <definedName name="feb">#REF!</definedName>
    <definedName name="fed_other">[72]BalancesNew!#REF!</definedName>
    <definedName name="FERC" localSheetId="4">#REF!</definedName>
    <definedName name="FERC">#REF!</definedName>
    <definedName name="FERCTAX" localSheetId="4">#REF!</definedName>
    <definedName name="FERCTAX">#REF!</definedName>
    <definedName name="fg" localSheetId="4" hidden="1">{#N/A,#N/A,FALSE,"T COST";#N/A,#N/A,FALSE,"COST_FH"}</definedName>
    <definedName name="fg" hidden="1">{#N/A,#N/A,FALSE,"T COST";#N/A,#N/A,FALSE,"COST_FH"}</definedName>
    <definedName name="FILE">#REF!</definedName>
    <definedName name="financials">#REF!</definedName>
    <definedName name="financials97">#REF!</definedName>
    <definedName name="financials98">#REF!</definedName>
    <definedName name="financials99">#REF!</definedName>
    <definedName name="findwrn" localSheetId="4" hidden="1">{#N/A,#N/A,TRUE,"TOTAL DISTRIBUTION";#N/A,#N/A,TRUE,"SOUTH";#N/A,#N/A,TRUE,"NORTHEAST";#N/A,#N/A,TRUE,"WEST"}</definedName>
    <definedName name="findwrn" hidden="1">{#N/A,#N/A,TRUE,"TOTAL DISTRIBUTION";#N/A,#N/A,TRUE,"SOUTH";#N/A,#N/A,TRUE,"NORTHEAST";#N/A,#N/A,TRUE,"WEST"}</definedName>
    <definedName name="findwrnor" localSheetId="4" hidden="1">{#N/A,#N/A,TRUE,"TOTAL DSBN";#N/A,#N/A,TRUE,"WEST";#N/A,#N/A,TRUE,"SOUTH";#N/A,#N/A,TRUE,"NORTHEAST"}</definedName>
    <definedName name="findwrnor" hidden="1">{#N/A,#N/A,TRUE,"TOTAL DSBN";#N/A,#N/A,TRUE,"WEST";#N/A,#N/A,TRUE,"SOUTH";#N/A,#N/A,TRUE,"NORTHEAST"}</definedName>
    <definedName name="FINISH" localSheetId="4" hidden="1">{#N/A,#N/A,TRUE,"TOTAL DISTRIBUTION";#N/A,#N/A,TRUE,"SOUTH";#N/A,#N/A,TRUE,"NORTHEAST";#N/A,#N/A,TRUE,"WEST"}</definedName>
    <definedName name="FINISH" hidden="1">{#N/A,#N/A,TRUE,"TOTAL DISTRIBUTION";#N/A,#N/A,TRUE,"SOUTH";#N/A,#N/A,TRUE,"NORTHEAST";#N/A,#N/A,TRUE,"WEST"}</definedName>
    <definedName name="FIVE">#REF!</definedName>
    <definedName name="fixedcost">#REF!</definedName>
    <definedName name="FormatSelection">#REF!</definedName>
    <definedName name="fpc_pur">#REF!</definedName>
    <definedName name="fpl">#REF!</definedName>
    <definedName name="fplds">#REF!</definedName>
    <definedName name="fplitxinc">#REF!</definedName>
    <definedName name="FPLPAIDS">#REF!</definedName>
    <definedName name="fplreport">'[40]All Companies'!$D$1:$H$92,'[40]All Companies'!$L$1:$M$92,'[40]All Companies'!$N$1:$O$92,'[40]All Companies'!$P$1:$Q$92,'[40]All Companies'!$R$1:$T$92,'[40]All Companies'!$U$1:$W$92,'[40]All Companies'!$X$1:$Y$92,'[40]All Companies'!$Z$1:$AA$92</definedName>
    <definedName name="FPSC">#REF!</definedName>
    <definedName name="FPSCTAX">#REF!</definedName>
    <definedName name="FUEL2" localSheetId="4">'[37]#REF'!$N$21:$O$52</definedName>
    <definedName name="FUEL2">'[38]#REF'!$N$21:$O$52</definedName>
    <definedName name="FUND">#REF!</definedName>
    <definedName name="FUNINC">#REF!</definedName>
    <definedName name="G">#REF!</definedName>
    <definedName name="GAAP_Other">[72]BalancesNew!#REF!</definedName>
    <definedName name="gas_offpeak" localSheetId="4">#REF!</definedName>
    <definedName name="gas_offpeak">#REF!</definedName>
    <definedName name="gas_onpeak" localSheetId="4">#REF!</definedName>
    <definedName name="gas_onpeak">#REF!</definedName>
    <definedName name="GASADD" localSheetId="4">#REF!</definedName>
    <definedName name="GASADD">#REF!</definedName>
    <definedName name="GENSLRT">#REF!</definedName>
    <definedName name="gh" localSheetId="4" hidden="1">{"view1",#N/A,FALSE,"ON AIR"}</definedName>
    <definedName name="gh" hidden="1">{"view1",#N/A,FALSE,"ON AIR"}</definedName>
    <definedName name="gh_1" localSheetId="4" hidden="1">{"view1",#N/A,FALSE,"ON AIR"}</definedName>
    <definedName name="gh_1" hidden="1">{"view1",#N/A,FALSE,"ON AIR"}</definedName>
    <definedName name="GP_COMPSTUD_Sheet">'[2]Cost of Capital Worksheet'!#REF!</definedName>
    <definedName name="GP_Cost_of_Capital">#REF!</definedName>
    <definedName name="GP_Sheet1">#REF!</definedName>
    <definedName name="GROSS">#REF!</definedName>
    <definedName name="group">#REF!</definedName>
    <definedName name="GRPCALC">#REF!</definedName>
    <definedName name="GRPTI">#REF!</definedName>
    <definedName name="GUY">[4]SITRP!#REF!</definedName>
    <definedName name="H">#REF!</definedName>
    <definedName name="HDLGSTI">#REF!</definedName>
    <definedName name="HELD">#REF!</definedName>
    <definedName name="hg" localSheetId="4" hidden="1">{#N/A,#N/A,FALSE,"MARKET"}</definedName>
    <definedName name="hg" hidden="1">{#N/A,#N/A,FALSE,"MARKET"}</definedName>
    <definedName name="hg_1" localSheetId="4" hidden="1">{#N/A,#N/A,FALSE,"MARKET"}</definedName>
    <definedName name="hg_1" hidden="1">{#N/A,#N/A,FALSE,"MARKET"}</definedName>
    <definedName name="high" localSheetId="4" hidden="1">{#N/A,#N/A,TRUE,"TOTAL DSBN";#N/A,#N/A,TRUE,"WEST";#N/A,#N/A,TRUE,"SOUTH";#N/A,#N/A,TRUE,"NORTHEAST"}</definedName>
    <definedName name="high" hidden="1">{#N/A,#N/A,TRUE,"TOTAL DSBN";#N/A,#N/A,TRUE,"WEST";#N/A,#N/A,TRUE,"SOUTH";#N/A,#N/A,TRUE,"NORTHEAST"}</definedName>
    <definedName name="HighSum" localSheetId="4" hidden="1">{#N/A,#N/A,TRUE,"TOTAL DISTRIBUTION";#N/A,#N/A,TRUE,"SOUTH";#N/A,#N/A,TRUE,"NORTHEAST";#N/A,#N/A,TRUE,"WEST"}</definedName>
    <definedName name="HighSum" hidden="1">{#N/A,#N/A,TRUE,"TOTAL DISTRIBUTION";#N/A,#N/A,TRUE,"SOUTH";#N/A,#N/A,TRUE,"NORTHEAST";#N/A,#N/A,TRUE,"WEST"}</definedName>
    <definedName name="HISTORICAL_YEAR_DATE">'[66]A-1 2013'!$I$7</definedName>
    <definedName name="HISTORICAL_YEAR_X" localSheetId="4">#REF!</definedName>
    <definedName name="HISTORICAL_YEAR_X">#REF!</definedName>
    <definedName name="HISTORY">[1]ISFPLSUB!#REF!</definedName>
    <definedName name="HLDGSCALC">#REF!</definedName>
    <definedName name="howToChange">#REF!</definedName>
    <definedName name="howToCheck">#REF!</definedName>
    <definedName name="hwpcoc">#REF!</definedName>
    <definedName name="hwpcoc2">#REF!</definedName>
    <definedName name="hyp8txinc">#REF!</definedName>
    <definedName name="hyp9txinc">#REF!</definedName>
    <definedName name="i_amount">[73]sys_data!$L$2:$L$25000</definedName>
    <definedName name="i_group">[73]sys_data!$E$2:$E$25000</definedName>
    <definedName name="i_month">[73]sys_data!$D$2:$D$25000</definedName>
    <definedName name="i_period">[73]sys_data!$K$2:$K$25000</definedName>
    <definedName name="i_scen">[73]sys_data!$A$2:$A$25000</definedName>
    <definedName name="i_yr">[73]sys_data!$C$2:$C$25000</definedName>
    <definedName name="ID_sorted" localSheetId="4">#REF!</definedName>
    <definedName name="ID_sorted">#REF!</definedName>
    <definedName name="impetxinc">'[40]All Companies'!#REF!</definedName>
    <definedName name="incomestatement">#REF!</definedName>
    <definedName name="incr">[72]MMaint!A2=0</definedName>
    <definedName name="INCSTA">[4]A194!#REF!</definedName>
    <definedName name="IND" localSheetId="4">#REF!</definedName>
    <definedName name="IND">#REF!</definedName>
    <definedName name="index" localSheetId="4">#REF!</definedName>
    <definedName name="index">#REF!</definedName>
    <definedName name="InfoPane" localSheetId="4">#REF!</definedName>
    <definedName name="InfoPane">#REF!</definedName>
    <definedName name="InformationPane">#REF!</definedName>
    <definedName name="InfpPane">#REF!</definedName>
    <definedName name="INP5">[4]SITRP!#REF!</definedName>
    <definedName name="INPUT5">[4]SITRP!#REF!</definedName>
    <definedName name="INPUTC">#REF!</definedName>
    <definedName name="INPUTS">#REF!</definedName>
    <definedName name="INS">#REF!</definedName>
    <definedName name="insvc">'[74]in svc pt'!$A$3:$B$201</definedName>
    <definedName name="INTCALC" localSheetId="4">#REF!</definedName>
    <definedName name="INTCALC">#REF!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ULATED_PENSION_OBLIGATION" hidden="1">"c2244"</definedName>
    <definedName name="IQ_ACQ_COST_SUB" hidden="1">"c2125"</definedName>
    <definedName name="IQ_ADVERTISING" hidden="1">"c2246"</definedName>
    <definedName name="IQ_ALLOW_DOUBT_ACCT" hidden="1">"c2092"</definedName>
    <definedName name="IQ_AMT_OUT" hidden="1">"c2145"</definedName>
    <definedName name="IQ_ARPU" hidden="1">"c2126"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VG_BANK_ASSETS" hidden="1">"c2072"</definedName>
    <definedName name="IQ_AVG_BANK_LOANS" hidden="1">"c2073"</definedName>
    <definedName name="IQ_BENCHMARK_SECURITY" hidden="1">"c2154"</definedName>
    <definedName name="IQ_BENCHMARK_SPRD" hidden="1">"c2153"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OARD_MEMBER_BACKGROUND" hidden="1">"c2101"</definedName>
    <definedName name="IQ_BOND_COUPON" hidden="1">"c2183"</definedName>
    <definedName name="IQ_BOND_COUPON_TYPE" hidden="1">"c2184"</definedName>
    <definedName name="IQ_BOND_PRICE" hidden="1">"c2162"</definedName>
    <definedName name="IQ_CALL_FEATURE" hidden="1">"c2197"</definedName>
    <definedName name="IQ_CALLABLE" hidden="1">"c2196"</definedName>
    <definedName name="IQ_CAPITALIZED_INTEREST" hidden="1">"c2076"</definedName>
    <definedName name="IQ_CASH_SHARE" hidden="1">"c1911"</definedName>
    <definedName name="IQ_CH">110000</definedName>
    <definedName name="IQ_CHANGE_NET_WORKING_CAPITAL" hidden="1">"c1909"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_ADJ" hidden="1">"c2115"</definedName>
    <definedName name="IQ_COMPANY_STATUS" hidden="1">"c2097"</definedName>
    <definedName name="IQ_COMPANY_TYPE" hidden="1">"c2096"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VERED_POPS" hidden="1">"c2124"</definedName>
    <definedName name="IQ_CQ">5000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Y">10000</definedName>
    <definedName name="IQ_DAILY">500000</definedName>
    <definedName name="IQ_DATED_DATE" hidden="1">"c2185"</definedName>
    <definedName name="IQ_DAY_COUNT" hidden="1">"c2161"</definedName>
    <definedName name="IQ_DEFERRED_DOMESTIC_TAXES" hidden="1">"c2077"</definedName>
    <definedName name="IQ_DEFERRED_FOREIGN_TAXES" hidden="1">"c2078"</definedName>
    <definedName name="IQ_DILUT_EPS_NORM" hidden="1">"c1903"</definedName>
    <definedName name="IQ_DILUT_NI" hidden="1">"c2079"</definedName>
    <definedName name="IQ_DIV_PAYMENT_DATE" hidden="1">"c2205"</definedName>
    <definedName name="IQ_DIV_RECORD_DATE" hidden="1">"c2204"</definedName>
    <definedName name="IQ_DURATION" hidden="1">"c2181"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T_INCL_MARGIN" hidden="1">"c387"</definedName>
    <definedName name="IQ_EFFECT_TAX_RATE" hidden="1">"c1899"</definedName>
    <definedName name="IQ_EPS_NORM" hidden="1">"c1902"</definedName>
    <definedName name="IQ_EVAL_DATE" hidden="1">"c2180"</definedName>
    <definedName name="IQ_EXERCISED" hidden="1">"c406"</definedName>
    <definedName name="IQ_FEDFUNDS_SOLD" hidden="1">"c2256"</definedName>
    <definedName name="IQ_FH">100000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M_RIGHTS" hidden="1">"c2254"</definedName>
    <definedName name="IQ_FIRST_INT_DATE" hidden="1">"c2186"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GA_EXP" hidden="1">"c2241"</definedName>
    <definedName name="IQ_GROSS_SPRD" hidden="1">"c2155"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INT_EXP_LTD" hidden="1">"c2086"</definedName>
    <definedName name="IQ_INTEREST_CASH_DEPOSITS" hidden="1">"c2255"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_DATE" hidden="1">"c2109"</definedName>
    <definedName name="IQ_LATESTK" hidden="1">1000</definedName>
    <definedName name="IQ_LATESTQ" hidden="1">500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TM">2000</definedName>
    <definedName name="IQ_LTMMONTH" hidden="1">120000</definedName>
    <definedName name="IQ_MAINT_REPAIR" hidden="1">"c2087"</definedName>
    <definedName name="IQ_MARKET_CAP_LFCF" hidden="1">"c2209"</definedName>
    <definedName name="IQ_MARKETING" hidden="1">"c2239"</definedName>
    <definedName name="IQ_MATURITY_DATE" hidden="1">"c2146"</definedName>
    <definedName name="IQ_MINORITY_INTEREST_TOTAL" hidden="1">"c1905"</definedName>
    <definedName name="IQ_MONTH">15000</definedName>
    <definedName name="IQ_MORTGAGE_SERV_RIGHTS" hidden="1">"c2242"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ONUTIL_REV" hidden="1">"c2089"</definedName>
    <definedName name="IQ_NTM">6000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PTIONS_EXERCISED" hidden="1">"c2116"</definedName>
    <definedName name="IQ_ORDER_BACKLOG" hidden="1">"c2090"</definedName>
    <definedName name="IQ_OTHER_ASSETS_SERV_RIGHTS" hidden="1">"c2243"</definedName>
    <definedName name="IQ_OTHER_OUTSTANDING_BS_DATE" hidden="1">"c1972"</definedName>
    <definedName name="IQ_OTHER_OUTSTANDING_FILING_DATE" hidden="1">"c1974"</definedName>
    <definedName name="IQ_OWNERSHIP" hidden="1">"c2160"</definedName>
    <definedName name="IQ_PAYOUT_RATIO" hidden="1">"c1900"</definedName>
    <definedName name="IQ_PE_NORMALIZED" hidden="1">"c2207"</definedName>
    <definedName name="IQ_PLL" hidden="1">"c2114"</definedName>
    <definedName name="IQ_PMT_FREQ" hidden="1">"c2236"</definedName>
    <definedName name="IQ_POSTPAID_CHURN" hidden="1">"c2121"</definedName>
    <definedName name="IQ_POSTPAID_SUBS" hidden="1">"c2118"</definedName>
    <definedName name="IQ_PREPAID_CHURN" hidden="1">"c2120"</definedName>
    <definedName name="IQ_PREPAID_SUBS" hidden="1">"c2117"</definedName>
    <definedName name="IQ_PRINCIPAL_AMT" hidden="1">"c2157"</definedName>
    <definedName name="IQ_PROJECTED_PENSION_OBLIGATION" hidden="1">"c1292"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VISION_DATE_" hidden="1">39036.4994560185</definedName>
    <definedName name="IQ_SALES_MARKETING" hidden="1">"c2240"</definedName>
    <definedName name="IQ_SECURITY_LEVEL" hidden="1">"c2159"</definedName>
    <definedName name="IQ_SECURITY_NOTES" hidden="1">"c2202"</definedName>
    <definedName name="IQ_SECURITY_TYPE" hidden="1">"c2158"</definedName>
    <definedName name="IQ_SGA_MARGIN" hidden="1">"c1898"</definedName>
    <definedName name="IQ_STW" hidden="1">"c2166"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EV_UFCF" hidden="1">"c2208"</definedName>
    <definedName name="IQ_TODAY" hidden="1">0</definedName>
    <definedName name="IQ_TOTAL_CHURN" hidden="1">"c2122"</definedName>
    <definedName name="IQ_TOTAL_EMPLOYEES" hidden="1">"c1522"</definedName>
    <definedName name="IQ_TOTAL_NON_REC" hidden="1">"c1444"</definedName>
    <definedName name="IQ_TOTAL_OUTSTANDING_BS_DATE" hidden="1">"c1022"</definedName>
    <definedName name="IQ_TOTAL_OUTSTANDING_FILING_DATE" hidden="1">"c2107"</definedName>
    <definedName name="IQ_TOTAL_PROVED_RESERVES_OIL" hidden="1">"c2040"</definedName>
    <definedName name="IQ_TOTAL_REV_SHARE" hidden="1">"c1912"</definedName>
    <definedName name="IQ_TOTAL_SUBS" hidden="1">"c2119"</definedName>
    <definedName name="IQ_TRADING_CURRENCY" hidden="1">"c2212"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LEVERED_FCF" hidden="1">"c1908"</definedName>
    <definedName name="IQ_UNUSUAL_EXP" hidden="1">"c1456"</definedName>
    <definedName name="IQ_UTIL_REV" hidden="1">"c2091"</definedName>
    <definedName name="IQ_WEEK">50000</definedName>
    <definedName name="IQ_XDIV_DATE" hidden="1">"c2203"</definedName>
    <definedName name="IQ_YEARHIGH_DATE" hidden="1">"c2250"</definedName>
    <definedName name="IQ_YEARLOW_DATE" hidden="1">"c2251"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TARSJUN">#REF!</definedName>
    <definedName name="jan">#REF!</definedName>
    <definedName name="JE_S">#REF!</definedName>
    <definedName name="JEs">[75]JEs!$H$4,[75]JEs!$H$55,[75]JEs!$H$107,[75]JEs!$H$156,[75]JEs!$H$205,[75]JEs!$H$254,[75]JEs!$H$304,[75]JEs!$H$351,[75]JEs!$H$399,[75]JEs!$H$448,[75]JEs!$H$495,[75]JEs!$H$541,[75]JEs!$H$587,[75]JEs!$H$636,[75]JEs!$H$685,[75]JEs!$H$729,[75]JEs!$H$772,[75]JEs!$H$817,[75]JEs!$H$862,[75]JEs!$H$907</definedName>
    <definedName name="jonetxinc" localSheetId="4">'[43]All Companies'!#REF!</definedName>
    <definedName name="jonetxinc">'[43]All Companies'!#REF!</definedName>
    <definedName name="jpg" localSheetId="4" hidden="1">{"detail305",#N/A,FALSE,"BI-305"}</definedName>
    <definedName name="jpg" hidden="1">{"detail305",#N/A,FALSE,"BI-305"}</definedName>
    <definedName name="july">#REF!</definedName>
    <definedName name="Jun2K4K7200">#REF!</definedName>
    <definedName name="june">#REF!</definedName>
    <definedName name="JV1_38_90">#REF!</definedName>
    <definedName name="kerntxinc">'[43]All Companies'!#REF!</definedName>
    <definedName name="keys">#REF!</definedName>
    <definedName name="KL" localSheetId="4" hidden="1">{"summary",#N/A,FALSE,"PCR DIRECTORY"}</definedName>
    <definedName name="KL" hidden="1">{"summary",#N/A,FALSE,"PCR DIRECTORY"}</definedName>
    <definedName name="KWH_Data">#REF!</definedName>
    <definedName name="l_BalanceSheetDetail_30300512">#REF!</definedName>
    <definedName name="l_CashFlowActuals_31080090">#REF!</definedName>
    <definedName name="l_CashFlowStatement_31080510">#REF!</definedName>
    <definedName name="l_ConOutput_31104884">#REF!</definedName>
    <definedName name="l_DiagnosticsRulesofThumb_31106195">#REF!</definedName>
    <definedName name="l_FinancialSummary_30300934">#REF!</definedName>
    <definedName name="l_GULFAdditionalGrossReceiptsTaxRevenue_30793485">#REF!</definedName>
    <definedName name="l_GULFAdditionalGrossReceiptsTaxRevenueFeeder_31539084">#REF!</definedName>
    <definedName name="l_GULFBalanceSheet_30773272">#REF!</definedName>
    <definedName name="l_GULFBalanceSheetWashoutEntries_31101084">#REF!</definedName>
    <definedName name="l_GULFBilledRevenueSummary_31269885">#REF!</definedName>
    <definedName name="l_GULFBondsDetailReport_31167684">#REF!</definedName>
    <definedName name="l_GULFBudretBondsPreferred_31072884">#REF!</definedName>
    <definedName name="l_GULFBudretCapacityAdjustmentsforNOI_31134686">#REF!</definedName>
    <definedName name="l_GULFBudretChecks_31689084">#REF!</definedName>
    <definedName name="l_GULFBudretCustomerDeposits_31185286">#REF!</definedName>
    <definedName name="l_GULFBudretEnergyConservationCostRecovery_31141281">#REF!</definedName>
    <definedName name="l_GULFBudretEnvironmentalRecoveryClause_31141084">#REF!</definedName>
    <definedName name="l_GULFBudretFinancialModel12MTD_31146884">#REF!</definedName>
    <definedName name="l_GULFBudretFuelClause_31129484">#REF!</definedName>
    <definedName name="l_GULFBudretHurricaneAdjustments_31140084">#REF!</definedName>
    <definedName name="l_GULFBudretInputsReport_31126710">#REF!</definedName>
    <definedName name="l_GULFBudretJurisdictionalFactorforROR_31235884">#REF!</definedName>
    <definedName name="l_GULFBudretJurisdictionalSeperationFactors_31186288">#REF!</definedName>
    <definedName name="l_GULFBudretLongTermDebtPreferredStockSummary_31176382">#REF!</definedName>
    <definedName name="l_GULFBudretMiscellaneous_31176284">#REF!</definedName>
    <definedName name="l_GULFBudretNOI_31255700">#REF!</definedName>
    <definedName name="l_GULFBudretNOIAdjustments_31184884">#REF!</definedName>
    <definedName name="l_GULFBudretNOIJurisReturn_31243884">#REF!</definedName>
    <definedName name="l_GULFBudretNOIRegulatoryAdjustments_31184911">#REF!</definedName>
    <definedName name="l_GULFBudretNonUtilityAdjustmentstoRateBase_31126084">#REF!</definedName>
    <definedName name="l_GULFBudretOtherCalc_31248484">#REF!</definedName>
    <definedName name="l_GULFBudretOtherWorkingCapital_31140518">#REF!</definedName>
    <definedName name="l_GULFBudretProRataAdjustmentsforCapitalStructure_31127333">#REF!</definedName>
    <definedName name="l_GULFBudretProRataAdjustmentsforCapitalStructureexclTCI_31127333">#REF!</definedName>
    <definedName name="l_GULFBudretProRataAdjustmentsforCapStructureinclTCI_31538484">#REF!</definedName>
    <definedName name="l_GULFBudretRateBaseandCapitalStructureperBooks_31071884">#REF!</definedName>
    <definedName name="l_GULFBudretRetailTargeting_31471484">#REF!</definedName>
    <definedName name="l_GULFBudretROERECON_31264884">#REF!</definedName>
    <definedName name="l_GULFBudretRORSummary_31229684">#REF!</definedName>
    <definedName name="l_GULFBudretShortTermDebt_31183684">#REF!</definedName>
    <definedName name="l_GULFBudretSpecialCapitalStructureAdjustments_31140321">#REF!</definedName>
    <definedName name="l_GULFBudretSpecialRateBaseAdjustment_31140310">#REF!</definedName>
    <definedName name="l_GULFBudretUnitPowerSalesAdjustments_31133526">#REF!</definedName>
    <definedName name="l_GULFBudretWorkingCapitalTotalsForWCAdjustments_31140484">#REF!</definedName>
    <definedName name="l_GULFCapacityRevenue_30676284">#REF!</definedName>
    <definedName name="l_GULFCPIIndex_30754084">#REF!</definedName>
    <definedName name="l_GULFEnvironmentalInterface_30760284">#REF!</definedName>
    <definedName name="l_GULFFuelModuleEnergy_30743917">#REF!</definedName>
    <definedName name="l_GULFFuelModuleInputs_30743084">#REF!</definedName>
    <definedName name="l_GULFFuelModuleOutput_30747514">#REF!</definedName>
    <definedName name="l_GULFFuelModuleReconciliation_30746668">#REF!</definedName>
    <definedName name="l_GULFFuelModuleRetlFuel_30743806">#REF!</definedName>
    <definedName name="l_GULFIncomeStatement_30773084">#REF!</definedName>
    <definedName name="l_GULFMiscellaneousFuelAdjustments_30789484">#REF!</definedName>
    <definedName name="l_GULFMiscellaneousOtherItems_30799284">#REF!</definedName>
    <definedName name="l_GULFMiscellaneousRevenue_30680484">#REF!</definedName>
    <definedName name="l_GULFMiscServiceRevenues_30684684">#REF!</definedName>
    <definedName name="l_GULFOtherIncome_30726284">#REF!</definedName>
    <definedName name="l_GULFOtherInterestExpense_30730684">#REF!</definedName>
    <definedName name="l_GULFOtherTaxes_30739086">#REF!</definedName>
    <definedName name="l_GULFOutputtoBudret_31005884">#REF!</definedName>
    <definedName name="l_GULFPlancaseAdjustmentReport_30788284">#REF!</definedName>
    <definedName name="l_GULFReaquiredDebtReport_31174285">#REF!</definedName>
    <definedName name="l_GULFRegulatoryAdjustmentsFeeder_31884884">#REF!</definedName>
    <definedName name="l_GULFRegulatoryAssetLiability109s_30798484">#REF!</definedName>
    <definedName name="l_GULFRentalRevenues_30678484">#REF!</definedName>
    <definedName name="l_GULFRevenueStatistics_40771400">#REF!</definedName>
    <definedName name="l_GULFTaxesOther_30794884">#REF!</definedName>
    <definedName name="l_GULFTerritorialRevenues_30656089">#REF!</definedName>
    <definedName name="l_GULFWholesaleRevenues_30681484">#REF!</definedName>
    <definedName name="l_GULFZeroOutBalance_30794694">#REF!</definedName>
    <definedName name="l_ImputedDebtInputs_30885684">#REF!</definedName>
    <definedName name="l_IncomeStatementDetailSECView_30279626">#REF!</definedName>
    <definedName name="l_OMExpense_30310014">#REF!</definedName>
    <definedName name="l_PlanningScenarioAssumptions_31585084">#REF!</definedName>
    <definedName name="l_Statistics_31687685">#REF!</definedName>
    <definedName name="labor2001">#REF!</definedName>
    <definedName name="labor2002">#REF!</definedName>
    <definedName name="labor2003">#REF!</definedName>
    <definedName name="labor2004">#REF!</definedName>
    <definedName name="labor2005">#REF!</definedName>
    <definedName name="landscape_print">#REF!</definedName>
    <definedName name="LEDGER_MONTH">'[39]Cap Structure Adj'!$B:$B</definedName>
    <definedName name="LFKWH">#REF!</definedName>
    <definedName name="LIST">#REF!</definedName>
    <definedName name="loads">#REF!</definedName>
    <definedName name="LOLD">1</definedName>
    <definedName name="LOLD_Table">7</definedName>
    <definedName name="LRIC12">[1]ISFPLSUB!#REF!</definedName>
    <definedName name="LRICA">[1]ISFPLSUB!#REF!</definedName>
    <definedName name="LRICY">[1]ISFPLSUB!#REF!</definedName>
    <definedName name="LRICYTD">[1]ISFPLSUB!#REF!</definedName>
    <definedName name="MACROS">'[4]Storm Fund Earn Gross Up'!#REF!</definedName>
    <definedName name="MANUALINPT" localSheetId="4">#REF!</definedName>
    <definedName name="MANUALINPT">#REF!</definedName>
    <definedName name="mar" localSheetId="4">#REF!</definedName>
    <definedName name="mar">#REF!</definedName>
    <definedName name="march_01_capital_accrual">'[76]CAPITAL ACCRUAL CALC JAN01'!$A$1:$F$41</definedName>
    <definedName name="MARY" localSheetId="4" hidden="1">{#N/A,#N/A,TRUE,"TOTAL DISTRIBUTION";#N/A,#N/A,TRUE,"SOUTH";#N/A,#N/A,TRUE,"NORTHEAST";#N/A,#N/A,TRUE,"WEST"}</definedName>
    <definedName name="MARY" hidden="1">{#N/A,#N/A,TRUE,"TOTAL DISTRIBUTION";#N/A,#N/A,TRUE,"SOUTH";#N/A,#N/A,TRUE,"NORTHEAST";#N/A,#N/A,TRUE,"WEST"}</definedName>
    <definedName name="may">#REF!</definedName>
    <definedName name="MENU">#REF!</definedName>
    <definedName name="midcols" localSheetId="4">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</definedName>
    <definedName name="midcols">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</definedName>
    <definedName name="MIKE" localSheetId="4" hidden="1">{"detail305",#N/A,FALSE,"BI-305"}</definedName>
    <definedName name="MIKE" hidden="1">{"detail305",#N/A,FALSE,"BI-305"}</definedName>
    <definedName name="mkwh_stats1">#REF!</definedName>
    <definedName name="mkwh_stats2">#REF!</definedName>
    <definedName name="mnth_range">#REF!</definedName>
    <definedName name="Month">#REF!</definedName>
    <definedName name="Month2">#REF!</definedName>
    <definedName name="MONTHLY">#REF!</definedName>
    <definedName name="MONTHS">#N/A</definedName>
    <definedName name="MonthSelectionRange">#REF!</definedName>
    <definedName name="Monthy2">#REF!</definedName>
    <definedName name="MonthYear">#REF!</definedName>
    <definedName name="monttxinc">'[40]All Companies'!#REF!</definedName>
    <definedName name="MTD_May_31__2011">#REF!</definedName>
    <definedName name="mthincst2003">#REF!</definedName>
    <definedName name="mthincstmt2002">#REF!</definedName>
    <definedName name="NA" localSheetId="4" hidden="1">{#N/A,#N/A,FALSE,"Expenses";#N/A,#N/A,FALSE,"Revenue"}</definedName>
    <definedName name="NA" hidden="1">{#N/A,#N/A,FALSE,"Expenses";#N/A,#N/A,FALSE,"Revenue"}</definedName>
    <definedName name="nada" localSheetId="4" hidden="1">{2;#N/A;"R13C16:R17C16";#N/A;"R13C14:R17C15";FALSE;FALSE;FALSE;95;#N/A;#N/A;"R13C19";#N/A;FALSE;FALSE;FALSE;FALSE;#N/A;"";#N/A;FALSE;"";"";#N/A;#N/A;#N/A}</definedName>
    <definedName name="nada" hidden="1">{2;#N/A;"R13C16:R17C16";#N/A;"R13C14:R17C15";FALSE;FALSE;FALSE;95;#N/A;#N/A;"R13C19";#N/A;FALSE;FALSE;FALSE;FALSE;#N/A;"";#N/A;FALSE;"";"";#N/A;#N/A;#N/A}</definedName>
    <definedName name="nada_1" localSheetId="4" hidden="1">{2;#N/A;"R13C16:R17C16";#N/A;"R13C14:R17C15";FALSE;FALSE;FALSE;95;#N/A;#N/A;"R13C19";#N/A;FALSE;FALSE;FALSE;FALSE;#N/A;"";#N/A;FALSE;"";"";#N/A;#N/A;#N/A}</definedName>
    <definedName name="nada_1" hidden="1">{2;#N/A;"R13C16:R17C16";#N/A;"R13C14:R17C15";FALSE;FALSE;FALSE;95;#N/A;#N/A;"R13C19";#N/A;FALSE;FALSE;FALSE;FALSE;#N/A;"";#N/A;FALSE;"";"";#N/A;#N/A;#N/A}</definedName>
    <definedName name="naec1">#REF!</definedName>
    <definedName name="naec2">#REF!</definedName>
    <definedName name="naeccoc">#REF!</definedName>
    <definedName name="NAECCOC2">#REF!</definedName>
    <definedName name="Name">#REF!</definedName>
    <definedName name="NAMES">#REF!</definedName>
    <definedName name="NavPane">#REF!</definedName>
    <definedName name="Net_Generation">#REF!</definedName>
    <definedName name="Net_Income">#REF!</definedName>
    <definedName name="New" localSheetId="4">'[77]Monthly Expenditures'!$A$2:$R$66</definedName>
    <definedName name="New">'[78]Monthly Expenditures'!$A$2:$R$66</definedName>
    <definedName name="New_8">'[79]Monthly Expenditures'!$A$2:$R$66</definedName>
    <definedName name="New_9">'[79]Monthly Expenditures'!$A$2:$R$66</definedName>
    <definedName name="new_name">[80]tbl_festub_details!$A$1:$AZ$1067</definedName>
    <definedName name="newacct">[81]Sheet2!$K$2:$K$4</definedName>
    <definedName name="newdata">[82]ytd!$A$2:$B$115</definedName>
    <definedName name="NewName" localSheetId="4" hidden="1">{"Assumptions",#N/A,FALSE,"Sheet1";"Main Report",#N/A,FALSE,"Sheet1";"Results",#N/A,FALSE,"Sheet1";"Advances",#N/A,FALSE,"Sheet1"}</definedName>
    <definedName name="NewName" hidden="1">{"Assumptions",#N/A,FALSE,"Sheet1";"Main Report",#N/A,FALSE,"Sheet1";"Results",#N/A,FALSE,"Sheet1";"Advances",#N/A,FALSE,"Sheet1"}</definedName>
    <definedName name="NewName_1" localSheetId="4" hidden="1">{"Assumptions",#N/A,FALSE,"Sheet1";"Main Report",#N/A,FALSE,"Sheet1";"Results",#N/A,FALSE,"Sheet1";"Advances",#N/A,FALSE,"Sheet1"}</definedName>
    <definedName name="NewName_1" hidden="1">{"Assumptions",#N/A,FALSE,"Sheet1";"Main Report",#N/A,FALSE,"Sheet1";"Results",#N/A,FALSE,"Sheet1";"Advances",#N/A,FALSE,"Sheet1"}</definedName>
    <definedName name="newtable">[83]table!$A$1:$B$287</definedName>
    <definedName name="none" localSheetId="4" hidden="1">{#N/A,#N/A,TRUE,"TOTAL DISTRIBUTION";#N/A,#N/A,TRUE,"SOUTH";#N/A,#N/A,TRUE,"NORTHEAST";#N/A,#N/A,TRUE,"WEST"}</definedName>
    <definedName name="none" hidden="1">{#N/A,#N/A,TRUE,"TOTAL DISTRIBUTION";#N/A,#N/A,TRUE,"SOUTH";#N/A,#N/A,TRUE,"NORTHEAST";#N/A,#N/A,TRUE,"WEST"}</definedName>
    <definedName name="NonUtil_06Actual_Essbase">#REF!</definedName>
    <definedName name="nov">#REF!</definedName>
    <definedName name="NOV_83">#REF!</definedName>
    <definedName name="NUAMOUNT">'[39]NON UTILITY'!$C:$C</definedName>
    <definedName name="NUITEM_LIST">'[39]NON UTILITY'!$B:$B</definedName>
    <definedName name="NULEDGER_MONTH">'[39]NON UTILITY'!$A:$A</definedName>
    <definedName name="numqtrs" localSheetId="4">#REF!</definedName>
    <definedName name="numqtrs">#REF!</definedName>
    <definedName name="OBC" localSheetId="4">#REF!</definedName>
    <definedName name="OBC">#REF!</definedName>
    <definedName name="OBO" localSheetId="4">[4]A194!#REF!</definedName>
    <definedName name="OBO">[4]A194!#REF!</definedName>
    <definedName name="OBODEFTX" localSheetId="4">'[84]0394OBF.XLS'!#REF!</definedName>
    <definedName name="OBODEFTX">'[84]0394OBF.XLS'!#REF!</definedName>
    <definedName name="OFF" localSheetId="4">'[37]#REF'!$L$10</definedName>
    <definedName name="OFF">'[38]#REF'!$L$10</definedName>
    <definedName name="off_peak_days">#REF!</definedName>
    <definedName name="offpeak_days">#REF!</definedName>
    <definedName name="oiladd">#REF!</definedName>
    <definedName name="OldDblClickSetting">#REF!</definedName>
    <definedName name="OldOptions">#REF!</definedName>
    <definedName name="OldRMouseSetting">#REF!</definedName>
    <definedName name="OM_06Actual_Essbase">#REF!</definedName>
    <definedName name="ON" localSheetId="4">'[37]#REF'!#REF!</definedName>
    <definedName name="ON">'[38]#REF'!#REF!</definedName>
    <definedName name="on_peak_days">#REF!</definedName>
    <definedName name="ONE">#REF!</definedName>
    <definedName name="operatingrevenue">#REF!</definedName>
    <definedName name="operexp">#REF!</definedName>
    <definedName name="operexp97">#REF!</definedName>
    <definedName name="operexp98">#REF!</definedName>
    <definedName name="operexp99">#REF!</definedName>
    <definedName name="operrev97">#REF!</definedName>
    <definedName name="operrev98">#REF!</definedName>
    <definedName name="operrev99">#REF!</definedName>
    <definedName name="ORIGACCR">'[85]1999 ACCRUAL'!$A$2:$B$13</definedName>
    <definedName name="ormetxinc">'[40]All Companies'!#REF!</definedName>
    <definedName name="OTHER">#REF!</definedName>
    <definedName name="OTHINC">[4]A194!#REF!</definedName>
    <definedName name="Otl_Dims" localSheetId="4">#REF!</definedName>
    <definedName name="Otl_Dims">#REF!</definedName>
    <definedName name="outbasis_esi">[72]BalancesNew!#REF!</definedName>
    <definedName name="outbasis_other">[72]BalancesNew!#REF!</definedName>
    <definedName name="OUTPUT" localSheetId="4">#REF!</definedName>
    <definedName name="OUTPUT">#REF!</definedName>
    <definedName name="OUTPUT5">[4]SITRP!#REF!</definedName>
    <definedName name="OUTPUTC">#REF!</definedName>
    <definedName name="Own">#REF!</definedName>
    <definedName name="P1_">'[86]Overhauls, pg 2'!#REF!</definedName>
    <definedName name="P10_" localSheetId="4">#REF!</definedName>
    <definedName name="P10_">#REF!</definedName>
    <definedName name="P11_" localSheetId="4">#REF!</definedName>
    <definedName name="P11_">#REF!</definedName>
    <definedName name="P12_" localSheetId="4">#REF!</definedName>
    <definedName name="P12_">#REF!</definedName>
    <definedName name="P2_">#REF!</definedName>
    <definedName name="P3_">#REF!</definedName>
    <definedName name="P4_">#REF!</definedName>
    <definedName name="P5_">#REF!</definedName>
    <definedName name="P6_">#REF!</definedName>
    <definedName name="P7_">#REF!</definedName>
    <definedName name="P8_">#REF!</definedName>
    <definedName name="P9_">#REF!</definedName>
    <definedName name="PAGE_1_END">#REF!</definedName>
    <definedName name="PAGE_1_START">'[66]A-1 2013'!$I$17</definedName>
    <definedName name="PAGE_10_END" localSheetId="4">#REF!</definedName>
    <definedName name="PAGE_10_END">#REF!</definedName>
    <definedName name="PAGE_10_START" localSheetId="4">#REF!</definedName>
    <definedName name="PAGE_10_START">#REF!</definedName>
    <definedName name="PAGE_11_END" localSheetId="4">#REF!</definedName>
    <definedName name="PAGE_11_END">#REF!</definedName>
    <definedName name="PAGE_11_START">#REF!</definedName>
    <definedName name="PAGE_12_END">#REF!</definedName>
    <definedName name="PAGE_12_START">#REF!</definedName>
    <definedName name="PAGE_13_END">#REF!</definedName>
    <definedName name="PAGE_13_START">#REF!</definedName>
    <definedName name="PAGE_14_END">#REF!</definedName>
    <definedName name="PAGE_14_START">#REF!</definedName>
    <definedName name="PAGE_15_END">'[66]C-4 2013'!#REF!</definedName>
    <definedName name="PAGE_15_START">'[66]C-4 2013'!#REF!</definedName>
    <definedName name="PAGE_2_END" localSheetId="4">#REF!</definedName>
    <definedName name="PAGE_2_END">#REF!</definedName>
    <definedName name="PAGE_2_START" localSheetId="4">#REF!</definedName>
    <definedName name="PAGE_2_START">#REF!</definedName>
    <definedName name="PAGE_3_END" localSheetId="4">#REF!</definedName>
    <definedName name="PAGE_3_END">#REF!</definedName>
    <definedName name="PAGE_3_START">#REF!</definedName>
    <definedName name="PAGE_4_END">#REF!</definedName>
    <definedName name="PAGE_4_START">#REF!</definedName>
    <definedName name="PAGE_5_END">#REF!</definedName>
    <definedName name="PAGE_5_START">#REF!</definedName>
    <definedName name="PAGE_6_END">#REF!</definedName>
    <definedName name="PAGE_6_START">#REF!</definedName>
    <definedName name="PAGE_7_END">#REF!</definedName>
    <definedName name="PAGE_7_START">#REF!</definedName>
    <definedName name="PAGE_8_END">#REF!</definedName>
    <definedName name="PAGE_8_START">#REF!</definedName>
    <definedName name="PAGE_9_END">#REF!</definedName>
    <definedName name="PAGE_9_START">#REF!</definedName>
    <definedName name="PAGE1">[4]FTI!#REF!</definedName>
    <definedName name="PAGE10" localSheetId="4">'[87]NUKEX Jul2011-Dec2012'!#REF!</definedName>
    <definedName name="PAGE10">'[88]NUKEX Jul2011-Dec2012'!#REF!</definedName>
    <definedName name="PAGE11" localSheetId="4">'[87]NUKEX Jul2011-Dec2012'!#REF!</definedName>
    <definedName name="PAGE11">'[88]NUKEX Jul2011-Dec2012'!#REF!</definedName>
    <definedName name="PAGE12" localSheetId="4">'[87]NUKEX Jul2011-Dec2012'!#REF!</definedName>
    <definedName name="PAGE12">'[88]NUKEX Jul2011-Dec2012'!#REF!</definedName>
    <definedName name="page1a" localSheetId="4">'[89]1997 PSA'!#REF!</definedName>
    <definedName name="page1a">'[90]1997 PSA'!#REF!</definedName>
    <definedName name="PAGE2">#N/A</definedName>
    <definedName name="PAGE21">'[4]Storm Fund Earn Gross Up'!#REF!</definedName>
    <definedName name="PAGE2VIEWS" localSheetId="4">#REF!</definedName>
    <definedName name="PAGE2VIEWS">#REF!</definedName>
    <definedName name="PAGE3">[1]ISFPLSUB!#REF!</definedName>
    <definedName name="PAGE4" localSheetId="4">'[87]NUKEX Jul2011-Dec2012'!#REF!</definedName>
    <definedName name="PAGE4">'[88]NUKEX Jul2011-Dec2012'!#REF!</definedName>
    <definedName name="PAGE5" localSheetId="4">'[87]NUKEX Jul2011-Dec2012'!#REF!</definedName>
    <definedName name="PAGE5">'[88]NUKEX Jul2011-Dec2012'!#REF!</definedName>
    <definedName name="PAGE6" localSheetId="4">'[87]NUKEX Jul2011-Dec2012'!#REF!</definedName>
    <definedName name="PAGE6">'[88]NUKEX Jul2011-Dec2012'!#REF!</definedName>
    <definedName name="PAGE7" localSheetId="4">'[87]NUKEX Jul2011-Dec2012'!#REF!</definedName>
    <definedName name="PAGE7">'[88]NUKEX Jul2011-Dec2012'!#REF!</definedName>
    <definedName name="PAGE8" localSheetId="4">'[87]NUKEX Jul2011-Dec2012'!#REF!</definedName>
    <definedName name="PAGE8">'[88]NUKEX Jul2011-Dec2012'!#REF!</definedName>
    <definedName name="PAGE9" localSheetId="4">'[87]NUKEX Jul2011-Dec2012'!#REF!</definedName>
    <definedName name="PAGE9">'[88]NUKEX Jul2011-Dec2012'!#REF!</definedName>
    <definedName name="PageDim1" localSheetId="4">#REF!</definedName>
    <definedName name="PageDim1">#REF!</definedName>
    <definedName name="Pal_Workbook_GUID" hidden="1">"8JHMH9DXSMHNF44G668W66ZD"</definedName>
    <definedName name="panel">#REF!</definedName>
    <definedName name="parea">'[40]All Companies'!$D$6:$L$49,'[40]All Companies'!$M$6:$M$49,'[40]All Companies'!$N$6:$O$49,'[40]All Companies'!$Q$6:$R$49,'[40]All Companies'!$S$6:$T$49,'[40]All Companies'!$U$6:$W$49,'[40]All Companies'!$X$6:$Y$49,'[40]All Companies'!$D$54:$L$118,'[40]All Companies'!$M$54:$M$118,'[40]All Companies'!$N$54:$O$118,'[40]All Companies'!$Q$54:$R$118,'[40]All Companies'!$S$54:$T$118,'[40]All Companies'!$U$54:$W$118,'[40]All Companies'!$X$54:$Y$118,'[40]All Companies'!#REF!</definedName>
    <definedName name="pareaold">'[40]All Companies'!$D$6:$L$49,'[40]All Companies'!$M$6:$M$49,'[40]All Companies'!$N$6:$O$49,'[40]All Companies'!$Q$6:$R$49,'[40]All Companies'!$S$6:$T$49,'[40]All Companies'!$U$6:$W$49,'[40]All Companies'!$X$6:$Y$49,'[40]All Companies'!$D$54:$L$118,'[40]All Companies'!$M$54:$M$118,'[40]All Companies'!$N$54:$O$118,'[40]All Companies'!$Q$54:$R$118,'[40]All Companies'!$S$54:$T$118,'[40]All Companies'!$U$54:$W$118,'[40]All Companies'!$X$54:$Y$118,'[40]All Companies'!#REF!</definedName>
    <definedName name="Partialyr">[72]Assume1!$K$29</definedName>
    <definedName name="Password" localSheetId="4">#REF!</definedName>
    <definedName name="Password">#REF!</definedName>
    <definedName name="PEAK" localSheetId="4">#REF!</definedName>
    <definedName name="PEAK">#REF!</definedName>
    <definedName name="peaks" localSheetId="4">#REF!</definedName>
    <definedName name="peaks">#REF!</definedName>
    <definedName name="PERIOD">#REF!</definedName>
    <definedName name="PG1">#N/A</definedName>
    <definedName name="PG2">#N/A</definedName>
    <definedName name="PG3">#N/A</definedName>
    <definedName name="PGD" localSheetId="4" hidden="1">{"detail305",#N/A,FALSE,"BI-305"}</definedName>
    <definedName name="PGD" hidden="1">{"detail305",#N/A,FALSE,"BI-305"}</definedName>
    <definedName name="pig_dig5" localSheetId="4" hidden="1">{#N/A,#N/A,FALSE,"T COST";#N/A,#N/A,FALSE,"COST_FH"}</definedName>
    <definedName name="pig_dig5" hidden="1">{#N/A,#N/A,FALSE,"T COST";#N/A,#N/A,FALSE,"COST_FH"}</definedName>
    <definedName name="pig_dog" localSheetId="4" hidden="1">{2;#N/A;"R13C16:R17C16";#N/A;"R13C14:R17C15";FALSE;FALSE;FALSE;95;#N/A;#N/A;"R13C19";#N/A;FALSE;FALSE;FALSE;FALSE;#N/A;"";#N/A;FALSE;"";"";#N/A;#N/A;#N/A}</definedName>
    <definedName name="pig_dog" hidden="1">{2;#N/A;"R13C16:R17C16";#N/A;"R13C14:R17C15";FALSE;FALSE;FALSE;95;#N/A;#N/A;"R13C19";#N/A;FALSE;FALSE;FALSE;FALSE;#N/A;"";#N/A;FALSE;"";"";#N/A;#N/A;#N/A}</definedName>
    <definedName name="pig_dog\" localSheetId="4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pig_dog2" localSheetId="4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localSheetId="4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localSheetId="4" hidden="1">{#N/A,#N/A,FALSE,"SUMMARY";#N/A,#N/A,FALSE,"INPUTDATA";#N/A,#N/A,FALSE,"Condenser Performance"}</definedName>
    <definedName name="pig_dog4" hidden="1">{#N/A,#N/A,FALSE,"SUMMARY";#N/A,#N/A,FALSE,"INPUTDATA";#N/A,#N/A,FALSE,"Condenser Performance"}</definedName>
    <definedName name="pig_dog6" localSheetId="4" hidden="1">{#N/A,#N/A,FALSE,"INPUTDATA";#N/A,#N/A,FALSE,"SUMMARY";#N/A,#N/A,FALSE,"CTAREP";#N/A,#N/A,FALSE,"CTBREP";#N/A,#N/A,FALSE,"TURBEFF";#N/A,#N/A,FALSE,"Condenser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localSheetId="4" hidden="1">{#N/A,#N/A,FALSE,"INPUTDATA";#N/A,#N/A,FALSE,"SUMMARY"}</definedName>
    <definedName name="pig_dog7" hidden="1">{#N/A,#N/A,FALSE,"INPUTDATA";#N/A,#N/A,FALSE,"SUMMARY"}</definedName>
    <definedName name="pig_dog8" localSheetId="4" hidden="1">{#N/A,#N/A,FALSE,"INPUTDATA";#N/A,#N/A,FALSE,"SUMMARY";#N/A,#N/A,FALSE,"CTAREP";#N/A,#N/A,FALSE,"CTBREP";#N/A,#N/A,FALSE,"PMG4ST86";#N/A,#N/A,FALSE,"TURBEFF";#N/A,#N/A,FALSE,"Condenser Performance"}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m">#REF!</definedName>
    <definedName name="pmm" localSheetId="4" hidden="1">{"summary",#N/A,FALSE,"PCR DIRECTORY"}</definedName>
    <definedName name="pmm" hidden="1">{"summary",#N/A,FALSE,"PCR DIRECTORY"}</definedName>
    <definedName name="PMT" localSheetId="4" hidden="1">{"detail305",#N/A,FALSE,"BI-305"}</definedName>
    <definedName name="PMT" hidden="1">{"detail305",#N/A,FALSE,"BI-305"}</definedName>
    <definedName name="PMX" localSheetId="4" hidden="1">{"detail305",#N/A,FALSE,"BI-305"}</definedName>
    <definedName name="PMX" hidden="1">{"detail305",#N/A,FALSE,"BI-305"}</definedName>
    <definedName name="posdtxinc">#REF!</definedName>
    <definedName name="PPage">#REF!</definedName>
    <definedName name="PPage1">#REF!</definedName>
    <definedName name="PPage2">#REF!</definedName>
    <definedName name="Ppas">#REF!</definedName>
    <definedName name="PRAXIS">#REF!</definedName>
    <definedName name="Prel_Estimate_for_Final">#REF!</definedName>
    <definedName name="PRELIMINARY_DETAIL_on_Summary_data">#REF!</definedName>
    <definedName name="Preliminary_Estimate">#REF!</definedName>
    <definedName name="Prev_Mth_Capacity" localSheetId="4">'[59]B5 Rates'!$B$6</definedName>
    <definedName name="Prev_Mth_Capacity">'[60]B5 Rates'!$B$6</definedName>
    <definedName name="Prev_Mth_ECRC" localSheetId="4">'[59]B5 Rates'!$B$7</definedName>
    <definedName name="Prev_Mth_ECRC">'[60]B5 Rates'!$B$7</definedName>
    <definedName name="Prev_Mth_Fuel" localSheetId="4">'[59]B5 Rates'!$B$8</definedName>
    <definedName name="Prev_Mth_Fuel">'[60]B5 Rates'!$B$8</definedName>
    <definedName name="Prev_Mth_General" localSheetId="4">'[59]B5 Rates'!$B$9</definedName>
    <definedName name="Prev_Mth_General">'[60]B5 Rates'!$B$9</definedName>
    <definedName name="PRhandicap">#REF!</definedName>
    <definedName name="PRINT">[4]FTI!#REF!</definedName>
    <definedName name="_xlnm.Print_Area">#REF!</definedName>
    <definedName name="PRINT_AREA_MI">#REF!</definedName>
    <definedName name="print_sheet">#REF!</definedName>
    <definedName name="_xlnm.Print_Titles" localSheetId="4">'Page 4 C-1 Calculation Factors'!$A:$B,'Page 4 C-1 Calculation Factors'!$3:$8</definedName>
    <definedName name="PRINT_TITLES_MI" localSheetId="4">'[37]#REF'!$A$1:$IV$9</definedName>
    <definedName name="PRINT_TITLES_MI">'[38]#REF'!$A$1:$IV$9</definedName>
    <definedName name="PRINT1" localSheetId="4">'[37]#REF'!$L$5:$M$58</definedName>
    <definedName name="PRINT1">'[38]#REF'!$L$5:$M$58</definedName>
    <definedName name="PrintArea">#REF!</definedName>
    <definedName name="PRINTC">#REF!</definedName>
    <definedName name="printfpli">'[40]All Companies'!$S$6:$Z$49,'[40]All Companies'!$S$54:$Z$118,'[40]All Companies'!#REF!</definedName>
    <definedName name="PRIOR">[1]JVTAX.XLS!#REF!</definedName>
    <definedName name="PRIOR_YEAR_DATE">#REF!</definedName>
    <definedName name="PRIOR_YEAR_X">#REF!</definedName>
    <definedName name="PRNMACRO">#REF!</definedName>
    <definedName name="Profile">[91]PROFILES!$A$10:$B$15</definedName>
    <definedName name="proj_info" localSheetId="4">[35]sys_proj!$C$1:$I$23</definedName>
    <definedName name="proj_info">[36]sys_proj!$C$1:$I$23</definedName>
    <definedName name="Project" localSheetId="4">[92]stratadata!$A$2:$A$25</definedName>
    <definedName name="Project">[93]stratadata!$A$2:$A$25</definedName>
    <definedName name="project_top" localSheetId="4">[70]Final!#REF!</definedName>
    <definedName name="project_top">[71]Final!#REF!</definedName>
    <definedName name="ProjectScenario">[72]Assume1!$B$13</definedName>
    <definedName name="ProjectStrata" localSheetId="4">[92]stratadata!$A$2:$B$25</definedName>
    <definedName name="ProjectStrata">[93]stratadata!$A$2:$B$25</definedName>
    <definedName name="ProjectTitle">[72]Assume1!$E$12</definedName>
    <definedName name="Proposed" localSheetId="4" hidden="1">{#N/A,#N/A,TRUE,"TOTAL DISTRIBUTION";#N/A,#N/A,TRUE,"SOUTH";#N/A,#N/A,TRUE,"NORTHEAST";#N/A,#N/A,TRUE,"WEST"}</definedName>
    <definedName name="Proposed" hidden="1">{#N/A,#N/A,TRUE,"TOTAL DISTRIBUTION";#N/A,#N/A,TRUE,"SOUTH";#N/A,#N/A,TRUE,"NORTHEAST";#N/A,#N/A,TRUE,"WEST"}</definedName>
    <definedName name="prtrecon" localSheetId="4">'[40]All Companies'!#REF!,'[40]All Companies'!#REF!,'[40]All Companies'!#REF!,'[40]All Companies'!#REF!</definedName>
    <definedName name="prtrecon">'[40]All Companies'!#REF!,'[40]All Companies'!#REF!,'[40]All Companies'!#REF!,'[40]All Companies'!#REF!</definedName>
    <definedName name="psnh1">#REF!</definedName>
    <definedName name="psnh2">#REF!</definedName>
    <definedName name="psnhcoc">#REF!</definedName>
    <definedName name="PSNHCOC2">#REF!</definedName>
    <definedName name="PURCHASE">#REF!</definedName>
    <definedName name="PURE">[4]SITRP!#REF!</definedName>
    <definedName name="PUREC">[4]SITRP!#REF!</definedName>
    <definedName name="Purpose">#REF!</definedName>
    <definedName name="qqq" localSheetId="4" hidden="1">{"Martin Oct94_Mar95",#N/A,FALSE,"Martin Oct94 - Mar95"}</definedName>
    <definedName name="qqq" hidden="1">{"Martin Oct94_Mar95",#N/A,FALSE,"Martin Oct94 - Mar95"}</definedName>
    <definedName name="QUALTEC">'[3]SUMMARY-OLD'!#REF!</definedName>
    <definedName name="QUALTEC_QUALITY_SERVICES__INC.">#REF!</definedName>
    <definedName name="Quarter">#REF!</definedName>
    <definedName name="RAIL">#REF!</definedName>
    <definedName name="rate_schedule">'[40]All Companies'!#REF!</definedName>
    <definedName name="RATES" localSheetId="4">'[37]#REF'!#REF!</definedName>
    <definedName name="RATES">'[38]#REF'!#REF!</definedName>
    <definedName name="REALPROP">#REF!</definedName>
    <definedName name="RECAP">#REF!</definedName>
    <definedName name="RECON">#REF!</definedName>
    <definedName name="Reconciliation">#REF!</definedName>
    <definedName name="ref">[94]ref!$A$20:$C$144</definedName>
    <definedName name="Rem">'[41]Restoration - Detail'!$D$34</definedName>
    <definedName name="RepAllFormat">#REF!</definedName>
    <definedName name="RepAllHead">#REF!</definedName>
    <definedName name="RepDataFormat">#REF!</definedName>
    <definedName name="RepDataMoney">'[95]Incr Hedg'!#REF!</definedName>
    <definedName name="RepDataMoney1">'[95]Incr Hedg'!#REF!</definedName>
    <definedName name="RepDataMoney2">'[95]Incr Hedg'!#REF!</definedName>
    <definedName name="RepDataMoney3">'[95]Incr Hedg'!#REF!</definedName>
    <definedName name="RepDataMoney4">'[95]Incr Hedg'!#REF!</definedName>
    <definedName name="RepDataPercent">'[95]Incr Hedg'!#REF!</definedName>
    <definedName name="RepDataPercent1">'[95]Incr Hedg'!#REF!</definedName>
    <definedName name="RepDataPercent2">'[95]Incr Hedg'!#REF!</definedName>
    <definedName name="RepDataPercent3">'[95]Incr Hedg'!#REF!</definedName>
    <definedName name="RepDelete">'[95]Incr Hedg'!#REF!</definedName>
    <definedName name="REPORT" localSheetId="4">#REF!</definedName>
    <definedName name="REPORT">#REF!</definedName>
    <definedName name="REPORT_DATE" localSheetId="4">#REF!</definedName>
    <definedName name="REPORT_DATE">#REF!</definedName>
    <definedName name="Report1Layout" localSheetId="4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epPercent">#REF!</definedName>
    <definedName name="RES">#REF!</definedName>
    <definedName name="reserves">#REF!</definedName>
    <definedName name="RESP1">#REF!</definedName>
    <definedName name="rev" localSheetId="4" hidden="1">{#N/A,#N/A,TRUE,"TOTAL DISTRIBUTION";#N/A,#N/A,TRUE,"SOUTH";#N/A,#N/A,TRUE,"NORTHEAST";#N/A,#N/A,TRUE,"WEST"}</definedName>
    <definedName name="rev" hidden="1">{#N/A,#N/A,TRUE,"TOTAL DISTRIBUTION";#N/A,#N/A,TRUE,"SOUTH";#N/A,#N/A,TRUE,"NORTHEAST";#N/A,#N/A,TRUE,"WEST"}</definedName>
    <definedName name="REVENUERPT" localSheetId="4">'[54]FPSC TU'!#REF!</definedName>
    <definedName name="REVENUERPT">'[55]FPSC TU'!#REF!</definedName>
    <definedName name="REVENUERPT_1">'[56]FPSC TU'!#REF!</definedName>
    <definedName name="REVENUERPT_2">'[56]FPSC TU'!#REF!</definedName>
    <definedName name="REVENUERPT_6">'[56]FPSC TU'!#REF!</definedName>
    <definedName name="REVENUERPT_7">'[56]FPSC TU'!#REF!</definedName>
    <definedName name="revised" localSheetId="4" hidden="1">{#N/A,#N/A,TRUE,"TOTAL DSBN";#N/A,#N/A,TRUE,"WEST";#N/A,#N/A,TRUE,"SOUTH";#N/A,#N/A,TRUE,"NORTHEAST"}</definedName>
    <definedName name="revised" hidden="1">{#N/A,#N/A,TRUE,"TOTAL DSBN";#N/A,#N/A,TRUE,"WEST";#N/A,#N/A,TRUE,"SOUTH";#N/A,#N/A,TRUE,"NORTHEAST"}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ita" localSheetId="4" hidden="1">{#N/A,#N/A,TRUE,"TOTAL DISTRIBUTION";#N/A,#N/A,TRUE,"SOUTH";#N/A,#N/A,TRUE,"NORTHEAST";#N/A,#N/A,TRUE,"WEST"}</definedName>
    <definedName name="rita" hidden="1">{#N/A,#N/A,TRUE,"TOTAL DISTRIBUTION";#N/A,#N/A,TRUE,"SOUTH";#N/A,#N/A,TRUE,"NORTHEAST";#N/A,#N/A,TRUE,"WEST"}</definedName>
    <definedName name="roi_ct3_id">#REF!</definedName>
    <definedName name="roi_debt">#REF!</definedName>
    <definedName name="roi_depr">#REF!</definedName>
    <definedName name="roi_equity">#REF!</definedName>
    <definedName name="ROIC_data">#REF!</definedName>
    <definedName name="RoundDigits">[96]Inputs!$G$1</definedName>
    <definedName name="RoundingOption" localSheetId="4">#REF!</definedName>
    <definedName name="RoundingOption">#REF!</definedName>
    <definedName name="row_blank" localSheetId="4">'[48]R-Sched Sample'!#REF!,'[48]R-Sched Sample'!$A$14:$IV$14,'[48]R-Sched Sample'!$A$21:$IV$21,'[48]R-Sched Sample'!$A$28:$IV$28,'[48]R-Sched Sample'!$A$31:$IV$31,'[48]R-Sched Sample'!$A$39:$IV$39,'[48]R-Sched Sample'!$A$45:$IV$45</definedName>
    <definedName name="row_blank">'[49]R-Sched Sample'!#REF!,'[49]R-Sched Sample'!$A$14:$IV$14,'[49]R-Sched Sample'!$A$21:$IV$21,'[49]R-Sched Sample'!$A$28:$IV$28,'[49]R-Sched Sample'!$A$31:$IV$31,'[49]R-Sched Sample'!$A$39:$IV$39,'[49]R-Sched Sample'!$A$45:$IV$45</definedName>
    <definedName name="row_data" localSheetId="4">'[48]R-Sched Sample'!$A$7:$IV$11,'[48]R-Sched Sample'!$A$8:$IV$12,'[48]R-Sched Sample'!$A$15:$IV$19,'[48]R-Sched Sample'!$A$22:$IV$26,'[48]R-Sched Sample'!$A$29:$IV$30,'[48]R-Sched Sample'!$A$33:$IV$37,'[48]R-Sched Sample'!$A$40:$IV$43</definedName>
    <definedName name="row_data">'[49]R-Sched Sample'!$A$7:$IV$11,'[49]R-Sched Sample'!$A$8:$IV$12,'[49]R-Sched Sample'!$A$15:$IV$19,'[49]R-Sched Sample'!$A$22:$IV$26,'[49]R-Sched Sample'!$A$29:$IV$30,'[49]R-Sched Sample'!$A$33:$IV$37,'[49]R-Sched Sample'!$A$40:$IV$43</definedName>
    <definedName name="row_header" localSheetId="4">'[48]R-Sched Sample'!#REF!,'[48]R-Sched Sample'!#REF!,'[48]R-Sched Sample'!#REF!,'[48]R-Sched Sample'!$H$5,'[48]R-Sched Sample'!#REF!,'[48]R-Sched Sample'!$A$5:$IV$5,'[48]R-Sched Sample'!#REF!,'[48]R-Sched Sample'!#REF!,'[48]R-Sched Sample'!#REF!,'[48]R-Sched Sample'!$H$5,'[48]R-Sched Sample'!#REF!,'[48]R-Sched Sample'!$A$6:$IV$6,'[48]R-Sched Sample'!$A$32:$IV$32</definedName>
    <definedName name="row_header">'[49]R-Sched Sample'!#REF!,'[49]R-Sched Sample'!#REF!,'[49]R-Sched Sample'!#REF!,'[49]R-Sched Sample'!$H$5,'[49]R-Sched Sample'!#REF!,'[49]R-Sched Sample'!$A$5:$IV$5,'[49]R-Sched Sample'!#REF!,'[49]R-Sched Sample'!#REF!,'[49]R-Sched Sample'!#REF!,'[49]R-Sched Sample'!$H$5,'[49]R-Sched Sample'!#REF!,'[49]R-Sched Sample'!$A$6:$IV$6,'[49]R-Sched Sample'!$A$32:$IV$32</definedName>
    <definedName name="rp_efoh_puf_yrs_rp_efoh_puf_yrs_List">#REF!</definedName>
    <definedName name="Rpt1_RequiredRev">#REF!</definedName>
    <definedName name="RTAX">#REF!</definedName>
    <definedName name="RTSLABEL" localSheetId="4">'[37]#REF'!#REF!</definedName>
    <definedName name="RTSLABEL">'[38]#REF'!#REF!</definedName>
    <definedName name="S">#REF!</definedName>
    <definedName name="s_year" localSheetId="4">[35]sys_header!$G$2:$G$14</definedName>
    <definedName name="s_year">[36]sys_header!$G$2:$G$14</definedName>
    <definedName name="S1V76" localSheetId="4">#REF!</definedName>
    <definedName name="S1V76">#REF!</definedName>
    <definedName name="sada" localSheetId="4" hidden="1">{"summary",#N/A,FALSE,"PCR DIRECTORY"}</definedName>
    <definedName name="sada" hidden="1">{"summary",#N/A,FALSE,"PCR DIRECTORY"}</definedName>
    <definedName name="SALES">#REF!</definedName>
    <definedName name="SAPBEXdnldView" hidden="1">"4FF00RAMDPJZ88O2AGW5D406R"</definedName>
    <definedName name="SAPBEXhrIndnt" hidden="1">1</definedName>
    <definedName name="SAPBEXrevision" hidden="1">0</definedName>
    <definedName name="SAPBEXrevision_1" hidden="1">0</definedName>
    <definedName name="SAPBEXsysID" hidden="1">"GP1"</definedName>
    <definedName name="SAPBEXwbID" hidden="1">"4EHVVTWW5NJH9YQ89TMHA90XF"</definedName>
    <definedName name="SAPCrosstab1">#REF!</definedName>
    <definedName name="SAPsysID" hidden="1">"708C5W7SBKP804JT78WJ0JNKI"</definedName>
    <definedName name="SAPwbID" hidden="1">"ARS"</definedName>
    <definedName name="SCALC">#REF!</definedName>
    <definedName name="Scenario">[67]Admin!$C$3</definedName>
    <definedName name="Scenario_Name">[67]Scenarios!$B:$B</definedName>
    <definedName name="SCH" localSheetId="4">#REF!</definedName>
    <definedName name="SCH">#REF!</definedName>
    <definedName name="SCH1" localSheetId="4">#REF!</definedName>
    <definedName name="SCH1">#REF!</definedName>
    <definedName name="SCH2" localSheetId="4">#REF!</definedName>
    <definedName name="SCH2">#REF!</definedName>
    <definedName name="SCHC22P1">#REF!</definedName>
    <definedName name="SCHC22P2">#REF!</definedName>
    <definedName name="Scherer" localSheetId="4">'[97]Final Fuel Sch 2001'!#REF!</definedName>
    <definedName name="Scherer">'[98]Final Fuel Sch 2001'!#REF!</definedName>
    <definedName name="SCHM" localSheetId="4">#REF!</definedName>
    <definedName name="SCHM">#REF!</definedName>
    <definedName name="SecOps_OM_06Actual_Essbase" localSheetId="4">#REF!</definedName>
    <definedName name="SecOps_OM_06Actual_Essbase">#REF!</definedName>
    <definedName name="SelectedDate">[67]Input!$E$7</definedName>
    <definedName name="sematxinc">'[40]All Companies'!#REF!</definedName>
    <definedName name="sencount" hidden="1">1</definedName>
    <definedName name="sep">#REF!</definedName>
    <definedName name="Sequence_Code">[67]Admin!$J$3</definedName>
    <definedName name="serp" localSheetId="4">#REF!</definedName>
    <definedName name="serp">#REF!</definedName>
    <definedName name="Server" localSheetId="4">#REF!</definedName>
    <definedName name="Server">#REF!</definedName>
    <definedName name="SIDE">'[3]SUMMARY-OLD'!$A$2:$A$30</definedName>
    <definedName name="siertxinc">'[40]All Companies'!#REF!</definedName>
    <definedName name="sign_date">'[99]October additions to ppd comm'!#REF!</definedName>
    <definedName name="Sites" localSheetId="4" hidden="1">{#N/A,#N/A,TRUE,"TOTAL DISTRIBUTION";#N/A,#N/A,TRUE,"SOUTH";#N/A,#N/A,TRUE,"NORTHEAST";#N/A,#N/A,TRUE,"WEST"}</definedName>
    <definedName name="Sites" hidden="1">{#N/A,#N/A,TRUE,"TOTAL DISTRIBUTION";#N/A,#N/A,TRUE,"SOUTH";#N/A,#N/A,TRUE,"NORTHEAST";#N/A,#N/A,TRUE,"WEST"}</definedName>
    <definedName name="Sitesdate" localSheetId="4" hidden="1">{#N/A,#N/A,TRUE,"TOTAL DSBN";#N/A,#N/A,TRUE,"WEST";#N/A,#N/A,TRUE,"SOUTH";#N/A,#N/A,TRUE,"NORTHEAST"}</definedName>
    <definedName name="Sitesdate" hidden="1">{#N/A,#N/A,TRUE,"TOTAL DSBN";#N/A,#N/A,TRUE,"WEST";#N/A,#N/A,TRUE,"SOUTH";#N/A,#N/A,TRUE,"NORTHEAST"}</definedName>
    <definedName name="skyrtxinc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ource">#REF!</definedName>
    <definedName name="spec">[100]Detail!#REF!</definedName>
    <definedName name="SRCA" localSheetId="4">#REF!</definedName>
    <definedName name="SRCA">#REF!</definedName>
    <definedName name="SRCM" localSheetId="4">#REF!</definedName>
    <definedName name="SRCM">#REF!</definedName>
    <definedName name="STAROH" localSheetId="4">#REF!</definedName>
    <definedName name="STAROH">#REF!</definedName>
    <definedName name="STARRL">#REF!</definedName>
    <definedName name="startupgas">#REF!</definedName>
    <definedName name="state_other">[72]BalancesNew!#REF!</definedName>
    <definedName name="Stats_App" localSheetId="4">#REF!</definedName>
    <definedName name="Stats_App">#REF!</definedName>
    <definedName name="Stats_Data" localSheetId="4">#REF!</definedName>
    <definedName name="Stats_Data">#REF!</definedName>
    <definedName name="Stats_DB" localSheetId="4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I">#REF!</definedName>
    <definedName name="STRATAKEY" localSheetId="4">[92]STRATAKEY!$G$2:$H$155</definedName>
    <definedName name="STRATAKEY">[93]STRATAKEY!$G$2:$H$155</definedName>
    <definedName name="Stratification_of_Cost" localSheetId="4">#REF!</definedName>
    <definedName name="Stratification_of_Cost">#REF!</definedName>
    <definedName name="STRT" localSheetId="4">#REF!</definedName>
    <definedName name="STRT">#REF!</definedName>
    <definedName name="SUBSEQUENT_YEAR_DATE">'[66]A-1 2013'!$I$8</definedName>
    <definedName name="SUBSEQUENT_YEAR_X">'[66]A-1 2013'!$H$8</definedName>
    <definedName name="SUE" localSheetId="4" hidden="1">{#N/A,#N/A,TRUE,"TOTAL DISTRIBUTION";#N/A,#N/A,TRUE,"SOUTH";#N/A,#N/A,TRUE,"NORTHEAST";#N/A,#N/A,TRUE,"WEST"}</definedName>
    <definedName name="SUE" hidden="1">{#N/A,#N/A,TRUE,"TOTAL DISTRIBUTION";#N/A,#N/A,TRUE,"SOUTH";#N/A,#N/A,TRUE,"NORTHEAST";#N/A,#N/A,TRUE,"WEST"}</definedName>
    <definedName name="sum">#REF!</definedName>
    <definedName name="SUMM">#REF!</definedName>
    <definedName name="SUMMARY">#REF!</definedName>
    <definedName name="sumtran2">#REF!</definedName>
    <definedName name="sumtrans">#REF!</definedName>
    <definedName name="SumUDA">#REF!</definedName>
    <definedName name="T" localSheetId="4">'[54]NFE 518 (FEB)'!#REF!</definedName>
    <definedName name="T">'[55]NFE 518 (FEB)'!#REF!</definedName>
    <definedName name="T_1">'[56]NFE 518 (FEB)'!#REF!</definedName>
    <definedName name="T_2">'[56]NFE 518 (FEB)'!#REF!</definedName>
    <definedName name="T_6">'[56]NFE 518 (FEB)'!#REF!</definedName>
    <definedName name="T_7">'[56]NFE 518 (FEB)'!#REF!</definedName>
    <definedName name="Table">'[101]Paste FERD Download here'!$A:$C</definedName>
    <definedName name="TAMI" localSheetId="4" hidden="1">{"summary",#N/A,FALSE,"PCR DIRECTORY"}</definedName>
    <definedName name="TAMI" hidden="1">{"summary",#N/A,FALSE,"PCR DIRECTORY"}</definedName>
    <definedName name="tax">#REF!</definedName>
    <definedName name="Taxsection">#REF!</definedName>
    <definedName name="tbl_festub_ack">#REF!</definedName>
    <definedName name="tbl_festub_details">#REF!</definedName>
    <definedName name="teast" localSheetId="4" hidden="1">{#N/A,#N/A,TRUE,"TOTAL DSBN";#N/A,#N/A,TRUE,"WEST";#N/A,#N/A,TRUE,"SOUTH";#N/A,#N/A,TRUE,"NORTHEAST"}</definedName>
    <definedName name="teast" hidden="1">{#N/A,#N/A,TRUE,"TOTAL DSBN";#N/A,#N/A,TRUE,"WEST";#N/A,#N/A,TRUE,"SOUTH";#N/A,#N/A,TRUE,"NORTHEAST"}</definedName>
    <definedName name="TEMPINV">#REF!</definedName>
    <definedName name="temppt">'[40]All Companies'!$D$6:$L$49,'[40]All Companies'!$M$6:$M$49,'[40]All Companies'!$N$6:$Q$49,'[40]All Companies'!$R$6:$Z$49,'[40]All Companies'!$S$6:$U$49,'[40]All Companies'!$V$6:$W$49,'[40]All Companies'!$X$6:$Y$49,'[40]All Companies'!$D$54:$L$118,'[40]All Companies'!$M$54:$M$118,'[40]All Companies'!$N$54:$Q$118,'[40]All Companies'!$R$54:$R$118,'[40]All Companies'!$S$54:$U$118,'[40]All Companies'!$V$54:$W$118,'[40]All Companies'!$X$54:$Y$118</definedName>
    <definedName name="TEN">#REF!</definedName>
    <definedName name="test" localSheetId="4" hidden="1">{"detail305",#N/A,FALSE,"BI-305"}</definedName>
    <definedName name="test" hidden="1">{"detail305",#N/A,FALSE,"BI-305"}</definedName>
    <definedName name="test." localSheetId="4" hidden="1">{#N/A,#N/A,TRUE,"TOTAL DISTRIBUTION";#N/A,#N/A,TRUE,"SOUTH";#N/A,#N/A,TRUE,"NORTHEAST";#N/A,#N/A,TRUE,"WEST"}</definedName>
    <definedName name="test." hidden="1">{#N/A,#N/A,TRUE,"TOTAL DISTRIBUTION";#N/A,#N/A,TRUE,"SOUTH";#N/A,#N/A,TRUE,"NORTHEAST";#N/A,#N/A,TRUE,"WEST"}</definedName>
    <definedName name="TEST_YEAR_DATE">#REF!</definedName>
    <definedName name="TEST_YEAR_X">#REF!</definedName>
    <definedName name="TEST0">#REF!</definedName>
    <definedName name="TEST1">'[102]YTD 2009'!#REF!</definedName>
    <definedName name="TEST10" localSheetId="4">#REF!</definedName>
    <definedName name="TEST10">#REF!</definedName>
    <definedName name="TEST11" localSheetId="4">#REF!</definedName>
    <definedName name="TEST11">#REF!</definedName>
    <definedName name="TEST12" localSheetId="4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ing" localSheetId="4" hidden="1">{"detail305",#N/A,FALSE,"BI-305"}</definedName>
    <definedName name="testing" hidden="1">{"detail305",#N/A,FALSE,"BI-305"}</definedName>
    <definedName name="testing2" localSheetId="4" hidden="1">{"detail305",#N/A,FALSE,"BI-305"}</definedName>
    <definedName name="testing2" hidden="1">{"detail305",#N/A,FALSE,"BI-305"}</definedName>
    <definedName name="TESTKEYS">#REF!</definedName>
    <definedName name="TESTVKEY">#REF!</definedName>
    <definedName name="testwe" localSheetId="4" hidden="1">{#N/A,#N/A,TRUE,"TOTAL DSBN";#N/A,#N/A,TRUE,"WEST";#N/A,#N/A,TRUE,"SOUTH";#N/A,#N/A,TRUE,"NORTHEAST"}</definedName>
    <definedName name="testwe" hidden="1">{#N/A,#N/A,TRUE,"TOTAL DSBN";#N/A,#N/A,TRUE,"WEST";#N/A,#N/A,TRUE,"SOUTH";#N/A,#N/A,TRUE,"NORTHEAST"}</definedName>
    <definedName name="th">#REF!</definedName>
    <definedName name="thjty" localSheetId="4" hidden="1">{#N/A,#N/A,TRUE,"TOTAL DSBN";#N/A,#N/A,TRUE,"WEST";#N/A,#N/A,TRUE,"SOUTH";#N/A,#N/A,TRUE,"NORTHEAST"}</definedName>
    <definedName name="thjty" hidden="1">{#N/A,#N/A,TRUE,"TOTAL DSBN";#N/A,#N/A,TRUE,"WEST";#N/A,#N/A,TRUE,"SOUTH";#N/A,#N/A,TRUE,"NORTHEAST"}</definedName>
    <definedName name="THREE">#REF!</definedName>
    <definedName name="TI">#REF!</definedName>
    <definedName name="titles">'[40]All Companies'!$1:$5,'[40]All Companies'!$A:$A</definedName>
    <definedName name="TOP">#REF!</definedName>
    <definedName name="tot_cost">#REF!</definedName>
    <definedName name="Total_Co">#REF!</definedName>
    <definedName name="totaltrans">#REF!</definedName>
    <definedName name="TRUPCALC">#REF!</definedName>
    <definedName name="TRUPVAR">#REF!</definedName>
    <definedName name="Ttt">#REF!,#REF!,#REF!</definedName>
    <definedName name="TURNER">'[3]SUMMARY-OLD'!#REF!</definedName>
    <definedName name="Turner2">[103]ENTRY!#REF!</definedName>
    <definedName name="two" localSheetId="4">#REF!</definedName>
    <definedName name="two">#REF!</definedName>
    <definedName name="TXREC" localSheetId="4">#REF!</definedName>
    <definedName name="TXREC">#REF!</definedName>
    <definedName name="TYPE" localSheetId="4">#REF!</definedName>
    <definedName name="TYPE">#REF!</definedName>
    <definedName name="u" localSheetId="4" hidden="1">{#N/A,#N/A,FALSE,"Expenses";#N/A,#N/A,FALSE,"Revenue"}</definedName>
    <definedName name="u" hidden="1">{#N/A,#N/A,FALSE,"Expenses";#N/A,#N/A,FALSE,"Revenue"}</definedName>
    <definedName name="UI_Entity_Groups">#REF!</definedName>
    <definedName name="UI_Reports">#REF!</definedName>
    <definedName name="UI_Scenario_List">#REF!</definedName>
    <definedName name="UI_Scenarios">[67]Scenarios!$B:$F</definedName>
    <definedName name="UnitClass" localSheetId="4">#REF!</definedName>
    <definedName name="UnitClass">#REF!</definedName>
    <definedName name="unitclassstrata" localSheetId="4">[92]stratadata!$G$2:$H$57</definedName>
    <definedName name="unitclassstrata">[93]stratadata!$G$2:$H$57</definedName>
    <definedName name="unlock_NonOp" localSheetId="4">'[48]Sched 4'!$B$7:$B$23,'[48]Sched 4'!#REF!,'[48]Sched 4'!$C$7:$C$23,'[48]Sched 4'!$A$3:$IV$4</definedName>
    <definedName name="unlock_NonOp">'[49]Sched 4'!$B$7:$B$23,'[49]Sched 4'!#REF!,'[49]Sched 4'!$C$7:$C$23,'[49]Sched 4'!$A$3:$IV$4</definedName>
    <definedName name="User" localSheetId="4">#REF!</definedName>
    <definedName name="User">#REF!</definedName>
    <definedName name="UserPageMember1" localSheetId="4">#REF!</definedName>
    <definedName name="UserPageMember1">#REF!</definedName>
    <definedName name="UserParameters">#REF!</definedName>
    <definedName name="UTLPROP">#REF!</definedName>
    <definedName name="UTLSLRT">#REF!</definedName>
    <definedName name="Variance">#REF!</definedName>
    <definedName name="Variance_1">'[104]Monthly Expenditures'!$A$2:$R$55</definedName>
    <definedName name="Variance_2">'[104]Monthly Expenditures'!$A$2:$R$55</definedName>
    <definedName name="Variance_3">'[104]Monthly Expenditures'!$A$2:$R$55</definedName>
    <definedName name="Variance_4">'[104]Monthly Expenditures'!$A$2:$R$55</definedName>
    <definedName name="Variance_5">'[104]Monthly Expenditures'!$A$2:$R$55</definedName>
    <definedName name="Variance_6" localSheetId="4">#REF!</definedName>
    <definedName name="Variance_6">#REF!</definedName>
    <definedName name="Variance_7" localSheetId="4">#REF!</definedName>
    <definedName name="Variance_7">#REF!</definedName>
    <definedName name="Variance_8" localSheetId="4">#REF!</definedName>
    <definedName name="Variance_8">#REF!</definedName>
    <definedName name="Version">[67]Admin!$H$3</definedName>
    <definedName name="victtxinc" localSheetId="4">#REF!</definedName>
    <definedName name="victtxinc">#REF!</definedName>
    <definedName name="votingshare" localSheetId="4">#REF!</definedName>
    <definedName name="votingshare">#REF!</definedName>
    <definedName name="W1X42" localSheetId="4">#REF!</definedName>
    <definedName name="W1X42">#REF!</definedName>
    <definedName name="waterfall">#REF!</definedName>
    <definedName name="wavylws" localSheetId="4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_1" localSheetId="4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_1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esttxinc">'[40]All Companies'!#REF!</definedName>
    <definedName name="what" localSheetId="4" hidden="1">{#N/A,#N/A,TRUE,"TOTAL DISTRIBUTION";#N/A,#N/A,TRUE,"SOUTH";#N/A,#N/A,TRUE,"NORTHEAST";#N/A,#N/A,TRUE,"WEST"}</definedName>
    <definedName name="what" hidden="1">{#N/A,#N/A,TRUE,"TOTAL DISTRIBUTION";#N/A,#N/A,TRUE,"SOUTH";#N/A,#N/A,TRUE,"NORTHEAST";#N/A,#N/A,TRUE,"WEST"}</definedName>
    <definedName name="whnos" localSheetId="4" hidden="1">{#N/A,#N/A,TRUE,"TOTAL DSBN";#N/A,#N/A,TRUE,"WEST";#N/A,#N/A,TRUE,"SOUTH";#N/A,#N/A,TRUE,"NORTHEAST"}</definedName>
    <definedName name="whnos" hidden="1">{#N/A,#N/A,TRUE,"TOTAL DSBN";#N/A,#N/A,TRUE,"WEST";#N/A,#N/A,TRUE,"SOUTH";#N/A,#N/A,TRUE,"NORTHEAST"}</definedName>
    <definedName name="why" localSheetId="4" hidden="1">{#N/A,#N/A,TRUE,"TOTAL DSBN";#N/A,#N/A,TRUE,"WEST";#N/A,#N/A,TRUE,"SOUTH";#N/A,#N/A,TRUE,"NORTHEAST"}</definedName>
    <definedName name="why" hidden="1">{#N/A,#N/A,TRUE,"TOTAL DSBN";#N/A,#N/A,TRUE,"WEST";#N/A,#N/A,TRUE,"SOUTH";#N/A,#N/A,TRUE,"NORTHEAST"}</definedName>
    <definedName name="why?" localSheetId="4" hidden="1">{#N/A,#N/A,TRUE,"TOTAL DSBN";#N/A,#N/A,TRUE,"WEST";#N/A,#N/A,TRUE,"SOUTH";#N/A,#N/A,TRUE,"NORTHEAST"}</definedName>
    <definedName name="why?" hidden="1">{#N/A,#N/A,TRUE,"TOTAL DSBN";#N/A,#N/A,TRUE,"WEST";#N/A,#N/A,TRUE,"SOUTH";#N/A,#N/A,TRUE,"NORTHEAST"}</definedName>
    <definedName name="wishlws" localSheetId="4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_1" localSheetId="4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_1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KSH">#REF!</definedName>
    <definedName name="WKSHEET">#REF!</definedName>
    <definedName name="wmeco1">#REF!</definedName>
    <definedName name="wmeco2">#REF!</definedName>
    <definedName name="wmecococ">#REF!</definedName>
    <definedName name="WMECOCOC2">#REF!</definedName>
    <definedName name="wo">#REF!</definedName>
    <definedName name="woorder">'[105]DESCRIPTION TABLE'!#REF!</definedName>
    <definedName name="workingcapitalloan" localSheetId="4">#REF!</definedName>
    <definedName name="workingcapitalloan">#REF!</definedName>
    <definedName name="WorkOrders" localSheetId="4">#REF!</definedName>
    <definedName name="WorkOrders">#REF!</definedName>
    <definedName name="wpdesc" localSheetId="4">#REF!</definedName>
    <definedName name="wpdesc">#REF!</definedName>
    <definedName name="wrn.3cases." localSheetId="4" hidden="1">{#N/A,"Base",FALSE,"Dividend";#N/A,"Conservative",FALSE,"Dividend";#N/A,"Downside",FALSE,"Dividend"}</definedName>
    <definedName name="wrn.3cases." hidden="1">{#N/A,"Base",FALSE,"Dividend";#N/A,"Conservative",FALSE,"Dividend";#N/A,"Downside",FALSE,"Dividend"}</definedName>
    <definedName name="wrn.3cases._1" localSheetId="4" hidden="1">{#N/A,"Base",FALSE,"Dividend";#N/A,"Conservative",FALSE,"Dividend";#N/A,"Downside",FALSE,"Dividend"}</definedName>
    <definedName name="wrn.3cases._1" hidden="1">{#N/A,"Base",FALSE,"Dividend";#N/A,"Conservative",FALSE,"Dividend";#N/A,"Downside",FALSE,"Dividend"}</definedName>
    <definedName name="wrn.95cap." localSheetId="4" hidden="1">{#N/A,#N/A,FALSE,"95CAPGRY"}</definedName>
    <definedName name="wrn.95cap." hidden="1">{#N/A,#N/A,FALSE,"95CAPGRY"}</definedName>
    <definedName name="wrn.96._.ju._.forecat." localSheetId="4" hidden="1">{#N/A,#N/A,FALSE,"Expenses";#N/A,#N/A,FALSE,"Revenue"}</definedName>
    <definedName name="wrn.96._.ju._.forecat." hidden="1">{#N/A,#N/A,FALSE,"Expenses";#N/A,#N/A,FALSE,"Revenue"}</definedName>
    <definedName name="wrn.97maint.xls." localSheetId="4" hidden="1">{#N/A,#N/A,TRUE,"TOTAL DISTRIBUTION";#N/A,#N/A,TRUE,"SOUTH";#N/A,#N/A,TRUE,"NORTHEAST";#N/A,#N/A,TRUE,"WEST"}</definedName>
    <definedName name="wrn.97maint.xls." hidden="1">{#N/A,#N/A,TRUE,"TOTAL DISTRIBUTION";#N/A,#N/A,TRUE,"SOUTH";#N/A,#N/A,TRUE,"NORTHEAST";#N/A,#N/A,TRUE,"WEST"}</definedName>
    <definedName name="wrn.97OR.XLs." localSheetId="4" hidden="1">{#N/A,#N/A,TRUE,"TOTAL DSBN";#N/A,#N/A,TRUE,"WEST";#N/A,#N/A,TRUE,"SOUTH";#N/A,#N/A,TRUE,"NORTHEAST"}</definedName>
    <definedName name="wrn.97OR.XLs." hidden="1">{#N/A,#N/A,TRUE,"TOTAL DSBN";#N/A,#N/A,TRUE,"WEST";#N/A,#N/A,TRUE,"SOUTH";#N/A,#N/A,TRUE,"NORTHEAST"}</definedName>
    <definedName name="wrn.Accretion." localSheetId="4" hidden="1">{"Accretion",#N/A,FALSE,"Assum"}</definedName>
    <definedName name="wrn.Accretion." hidden="1">{"Accretion",#N/A,FALSE,"Assum"}</definedName>
    <definedName name="wrn.Accretion._1" localSheetId="4" hidden="1">{"Accretion",#N/A,FALSE,"Assum"}</definedName>
    <definedName name="wrn.Accretion._1" hidden="1">{"Accretion",#N/A,FALSE,"Assum"}</definedName>
    <definedName name="wrn.ACTUAL._.ALL._.PAGES." localSheetId="4" hidden="1">{"ACTUAL",#N/A,FALSE,"OVER_UND"}</definedName>
    <definedName name="wrn.ACTUAL._.ALL._.PAGES." hidden="1">{"ACTUAL",#N/A,FALSE,"OVER_UND"}</definedName>
    <definedName name="wrn.Ad._.Sales._.Op._.Exp." localSheetId="4" hidden="1">{#N/A,#N/A,FALSE,"ADSALES"}</definedName>
    <definedName name="wrn.Ad._.Sales._.Op._.Exp." hidden="1">{#N/A,#N/A,FALSE,"ADSALES"}</definedName>
    <definedName name="wrn.Ad._.Sales._.Op._.Exp._1" localSheetId="4" hidden="1">{#N/A,#N/A,FALSE,"ADSALES"}</definedName>
    <definedName name="wrn.Ad._.Sales._.Op._.Exp._1" hidden="1">{#N/A,#N/A,FALSE,"ADSALES"}</definedName>
    <definedName name="wrn.Aff._.Sales._.Oper._.Exp." localSheetId="4" hidden="1">{#N/A,#N/A,FALSE,"AFFSALES"}</definedName>
    <definedName name="wrn.Aff._.Sales._.Oper._.Exp." hidden="1">{#N/A,#N/A,FALSE,"AFFSALES"}</definedName>
    <definedName name="wrn.Aff._.Sales._.Oper._.Exp._1" localSheetId="4" hidden="1">{#N/A,#N/A,FALSE,"AFFSALES"}</definedName>
    <definedName name="wrn.Aff._.Sales._.Oper._.Exp._1" hidden="1">{#N/A,#N/A,FALSE,"AFFSALES"}</definedName>
    <definedName name="wrn.AFUDC." localSheetId="4" hidden="1">{#N/A,#N/A,FALSE,"AFDC"}</definedName>
    <definedName name="wrn.AFUDC." hidden="1">{#N/A,#N/A,FALSE,"AFDC"}</definedName>
    <definedName name="wrn.afudc1" localSheetId="4" hidden="1">{#N/A,#N/A,FALSE,"AFDC"}</definedName>
    <definedName name="wrn.afudc1" hidden="1">{#N/A,#N/A,FALSE,"AFDC"}</definedName>
    <definedName name="wrn.ALL." localSheetId="4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localSheetId="4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._1" localSheetId="4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1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_PERIODS." localSheetId="4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localSheetId="4" hidden="1">{"APAGE1",#N/A,FALSE,"JAN95_OU"}</definedName>
    <definedName name="wrn.APAGE1." hidden="1">{"APAGE1",#N/A,FALSE,"JAN95_OU"}</definedName>
    <definedName name="wrn.APAGE2." localSheetId="4" hidden="1">{"APAGE2",#N/A,FALSE,"JAN95_OU"}</definedName>
    <definedName name="wrn.APAGE2." hidden="1">{"APAGE2",#N/A,FALSE,"JAN95_OU"}</definedName>
    <definedName name="wrn.APAGE3." localSheetId="4" hidden="1">{"APAGE3",#N/A,FALSE,"JAN95_OU"}</definedName>
    <definedName name="wrn.APAGE3." hidden="1">{"APAGE3",#N/A,FALSE,"JAN95_OU"}</definedName>
    <definedName name="wrn.Apr94_Sep95." localSheetId="4" hidden="1">{"Apr95_Sep95",#N/A,FALSE,"Actual Estimt (Apr 95 - Sep 95)"}</definedName>
    <definedName name="wrn.Apr94_Sep95." hidden="1">{"Apr95_Sep95",#N/A,FALSE,"Actual Estimt (Apr 95 - Sep 95)"}</definedName>
    <definedName name="wrn.Apr95_Sep95." localSheetId="4" hidden="1">{"Apr95_Sep95",#N/A,FALSE,"Actual~Estimt (Apr 95 - Sep 95)";"Apr95_Sep95",#N/A,FALSE,#N/A;"Apr95_Sep95",#N/A,FALSE,#N/A;"Apr95_Sep95",#N/A,FALSE,#N/A;"Apr95_Sep95",#N/A,FALSE,#N/A}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Assumptions." localSheetId="4" hidden="1">{"Assumptions",#N/A,FALSE,"Assum"}</definedName>
    <definedName name="wrn.Assumptions." hidden="1">{"Assumptions",#N/A,FALSE,"Assum"}</definedName>
    <definedName name="wrn.Assumptions._1" localSheetId="4" hidden="1">{"Assumptions",#N/A,FALSE,"Assum"}</definedName>
    <definedName name="wrn.Assumptions._1" hidden="1">{"Assumptions",#N/A,FALSE,"Assum"}</definedName>
    <definedName name="wrn.Board._.Forecast." localSheetId="4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_1" localSheetId="4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_1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OKS." localSheetId="4" hidden="1">{#N/A,#N/A,FALSE,"Low NOx_Bks";#N/A,#N/A,FALSE,"ContEmis_Bks ";#N/A,#N/A,FALSE,"ClnClos_B";#N/A,#N/A,FALSE,"StorTks_B";#N/A,#N/A,FALSE,"RelPip_B";#N/A,#N/A,FALSE,"OilSpill_B";#N/A,#N/A,FALSE,"RelStorm_B";#N/A,#N/A,FALSE,"Scherer_B"}</definedName>
    <definedName name="wrn.BOOKS." hidden="1">{#N/A,#N/A,FALSE,"Low NOx_Bks";#N/A,#N/A,FALSE,"ContEmis_Bks ";#N/A,#N/A,FALSE,"ClnClos_B";#N/A,#N/A,FALSE,"StorTks_B";#N/A,#N/A,FALSE,"RelPip_B";#N/A,#N/A,FALSE,"OilSpill_B";#N/A,#N/A,FALSE,"RelStorm_B";#N/A,#N/A,FALSE,"Scherer_B"}</definedName>
    <definedName name="wrn.Component._.Analy." localSheetId="4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_1" localSheetId="4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_1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localSheetId="4" hidden="1">{#N/A,#N/A,FALSE,"SUMMARY";#N/A,#N/A,FALSE,"INPUTDATA";#N/A,#N/A,FALSE,"Condenser Performance"}</definedName>
    <definedName name="wrn.Condenser._.Summary." hidden="1">{#N/A,#N/A,FALSE,"SUMMARY";#N/A,#N/A,FALSE,"INPUTDATA";#N/A,#N/A,FALSE,"Condenser Performance"}</definedName>
    <definedName name="wrn.Condenser._.Summary._1" localSheetId="4" hidden="1">{#N/A,#N/A,FALSE,"SUMMARY";#N/A,#N/A,FALSE,"INPUTDATA";#N/A,#N/A,FALSE,"Condenser Performance"}</definedName>
    <definedName name="wrn.Condenser._.Summary._1" hidden="1">{#N/A,#N/A,FALSE,"SUMMARY";#N/A,#N/A,FALSE,"INPUTDATA";#N/A,#N/A,FALSE,"Condenser Performance"}</definedName>
    <definedName name="wrn.COST." localSheetId="4" hidden="1">{#N/A,#N/A,FALSE,"T COST";#N/A,#N/A,FALSE,"COST_FH"}</definedName>
    <definedName name="wrn.COST." hidden="1">{#N/A,#N/A,FALSE,"T COST";#N/A,#N/A,FALSE,"COST_FH"}</definedName>
    <definedName name="wrn.COST._1" localSheetId="4" hidden="1">{#N/A,#N/A,FALSE,"T COST";#N/A,#N/A,FALSE,"COST_FH"}</definedName>
    <definedName name="wrn.COST._1" hidden="1">{#N/A,#N/A,FALSE,"T COST";#N/A,#N/A,FALSE,"COST_FH"}</definedName>
    <definedName name="wrn.Detail._.Support._.and._.Summary." localSheetId="4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FRT." localSheetId="4" hidden="1">{"EFRT Pg 1",#N/A,FALSE,"EFRT (2)";"EFRT Pg 2",#N/A,FALSE,"EFRT (2)"}</definedName>
    <definedName name="wrn.EFRT." hidden="1">{"EFRT Pg 1",#N/A,FALSE,"EFRT (2)";"EFRT Pg 2",#N/A,FALSE,"EFRT (2)"}</definedName>
    <definedName name="wrn.Engr._.Summary." localSheetId="4" hidden="1">{#N/A,#N/A,FALSE,"INPUTDATA";#N/A,#N/A,FALSE,"SUMMARY";#N/A,#N/A,FALSE,"CTAREP";#N/A,#N/A,FALSE,"CTBREP";#N/A,#N/A,FALSE,"TURBEFF";#N/A,#N/A,FALSE,"Condenser Performance"}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ngr._.Summary._1" localSheetId="4" hidden="1">{#N/A,#N/A,FALSE,"INPUTDATA";#N/A,#N/A,FALSE,"SUMMARY";#N/A,#N/A,FALSE,"CTAREP";#N/A,#N/A,FALSE,"CTBREP";#N/A,#N/A,FALSE,"TURBEFF";#N/A,#N/A,FALSE,"Condenser Performance"}</definedName>
    <definedName name="wrn.Engr._.Summary._1" hidden="1">{#N/A,#N/A,FALSE,"INPUTDATA";#N/A,#N/A,FALSE,"SUMMARY";#N/A,#N/A,FALSE,"CTAREP";#N/A,#N/A,FALSE,"CTBREP";#N/A,#N/A,FALSE,"TURBEFF";#N/A,#N/A,FALSE,"Condenser Performance"}</definedName>
    <definedName name="wrn.Exec._.Summary." localSheetId="4" hidden="1">{#N/A,#N/A,FALSE,"INPUTDATA";#N/A,#N/A,FALSE,"SUMMARY"}</definedName>
    <definedName name="wrn.Exec._.Summary." hidden="1">{#N/A,#N/A,FALSE,"INPUTDATA";#N/A,#N/A,FALSE,"SUMMARY"}</definedName>
    <definedName name="wrn.Exec._.Summary._1" localSheetId="4" hidden="1">{#N/A,#N/A,FALSE,"INPUTDATA";#N/A,#N/A,FALSE,"SUMMARY"}</definedName>
    <definedName name="wrn.Exec._.Summary._1" hidden="1">{#N/A,#N/A,FALSE,"INPUTDATA";#N/A,#N/A,FALSE,"SUMMARY"}</definedName>
    <definedName name="wrn.Exec1._.Summary" localSheetId="4" hidden="1">{#N/A,#N/A,FALSE,"INPUTDATA";#N/A,#N/A,FALSE,"SUMMARY"}</definedName>
    <definedName name="wrn.Exec1._.Summary" hidden="1">{#N/A,#N/A,FALSE,"INPUTDATA";#N/A,#N/A,FALSE,"SUMMARY"}</definedName>
    <definedName name="wrn.FCB." localSheetId="4" hidden="1">{"FCB_ALL",#N/A,FALSE,"FCB"}</definedName>
    <definedName name="wrn.FCB." hidden="1">{"FCB_ALL",#N/A,FALSE,"FCB"}</definedName>
    <definedName name="wrn.FCB._1" localSheetId="4" hidden="1">{"FCB_ALL",#N/A,FALSE,"FCB"}</definedName>
    <definedName name="wrn.FCB._1" hidden="1">{"FCB_ALL",#N/A,FALSE,"FCB"}</definedName>
    <definedName name="wrn.fcb2" localSheetId="4" hidden="1">{"FCB_ALL",#N/A,FALSE,"FCB"}</definedName>
    <definedName name="wrn.fcb2" hidden="1">{"FCB_ALL",#N/A,FALSE,"FCB"}</definedName>
    <definedName name="wrn.fcb2_1" localSheetId="4" hidden="1">{"FCB_ALL",#N/A,FALSE,"FCB"}</definedName>
    <definedName name="wrn.fcb2_1" hidden="1">{"FCB_ALL",#N/A,FALSE,"FCB"}</definedName>
    <definedName name="wrn.FILING." localSheetId="4" hidden="1">{#N/A,#N/A,FALSE,"Low NOx_F";#N/A,#N/A,FALSE,"ContEmis_F";#N/A,#N/A,FALSE,"ClnClos_F";#N/A,#N/A,FALSE,"StorTks_F";#N/A,#N/A,FALSE,"RelPip_F";#N/A,#N/A,FALSE,"OilSpill_F";#N/A,#N/A,FALSE,"RelStorm_F";#N/A,#N/A,FALSE,"Scherer_F"}</definedName>
    <definedName name="wrn.FILING." hidden="1">{#N/A,#N/A,FALSE,"Low NOx_F";#N/A,#N/A,FALSE,"ContEmis_F";#N/A,#N/A,FALSE,"ClnClos_F";#N/A,#N/A,FALSE,"StorTks_F";#N/A,#N/A,FALSE,"RelPip_F";#N/A,#N/A,FALSE,"OilSpill_F";#N/A,#N/A,FALSE,"RelStorm_F";#N/A,#N/A,FALSE,"Scherer_F"}</definedName>
    <definedName name="wrn.FPL._.Cnsl._.Inc._.State._.Pg._.3A." localSheetId="4" hidden="1">{"FPL Consol Inc State Pg 3A",#N/A,FALSE,"ISFPLSUB"}</definedName>
    <definedName name="wrn.FPL._.Cnsl._.Inc._.State._.Pg._.3A." hidden="1">{"FPL Consol Inc State Pg 3A",#N/A,FALSE,"ISFPLSUB"}</definedName>
    <definedName name="wrn.FPL._.Cnsl._.Inc._.State._.Pg._.3M." localSheetId="4" hidden="1">{"FPL Consol Inc State Pg 3M",#N/A,FALSE,"ISFPLSUB"}</definedName>
    <definedName name="wrn.FPL._.Cnsl._.Inc._.State._.Pg._.3M." hidden="1">{"FPL Consol Inc State Pg 3M",#N/A,FALSE,"ISFPLSUB"}</definedName>
    <definedName name="wrn.FPL._.Cnsl._.Inc._.State._.Pg._.3Y." localSheetId="4" hidden="1">{"FPL Consol Inc State Pg 3Y",#N/A,FALSE,"ISFPLSUB"}</definedName>
    <definedName name="wrn.FPL._.Cnsl._.Inc._.State._.Pg._.3Y." hidden="1">{"FPL Consol Inc State Pg 3Y",#N/A,FALSE,"ISFPLSUB"}</definedName>
    <definedName name="wrn.fpl._.Con" localSheetId="4" hidden="1">{"Fpl Consol Pg 1",#N/A,FALSE,"FPL Consolidated";"FPL Consol Pg 2",#N/A,FALSE,"FPL Consolidated"}</definedName>
    <definedName name="wrn.fpl._.Con" hidden="1">{"Fpl Consol Pg 1",#N/A,FALSE,"FPL Consolidated";"FPL Consol Pg 2",#N/A,FALSE,"FPL Consolidated"}</definedName>
    <definedName name="wrn.FPL._.Consolidated." localSheetId="4" hidden="1">{"Fpl Consol Pg 1",#N/A,FALSE,"FPL Consolidated";"FPL Consol Pg 2",#N/A,FALSE,"FPL Consolidated"}</definedName>
    <definedName name="wrn.FPL._.Consolidated." hidden="1">{"Fpl Consol Pg 1",#N/A,FALSE,"FPL Consolidated";"FPL Consol Pg 2",#N/A,FALSE,"FPL Consolidated"}</definedName>
    <definedName name="wrn.Full._.Report." localSheetId="4" hidden="1">{"Assumptions",#N/A,FALSE,"Sheet1";"Main Report",#N/A,FALSE,"Sheet1";"Results",#N/A,FALSE,"Sheet1";"Advances",#N/A,FALSE,"Sheet1"}</definedName>
    <definedName name="wrn.Full._.Report." hidden="1">{"Assumptions",#N/A,FALSE,"Sheet1";"Main Report",#N/A,FALSE,"Sheet1";"Results",#N/A,FALSE,"Sheet1";"Advances",#N/A,FALSE,"Sheet1"}</definedName>
    <definedName name="wrn.Full._.Report._1" localSheetId="4" hidden="1">{"Assumptions",#N/A,FALSE,"Sheet1";"Main Report",#N/A,FALSE,"Sheet1";"Results",#N/A,FALSE,"Sheet1";"Advances",#N/A,FALSE,"Sheet1"}</definedName>
    <definedName name="wrn.Full._.Report._1" hidden="1">{"Assumptions",#N/A,FALSE,"Sheet1";"Main Report",#N/A,FALSE,"Sheet1";"Results",#N/A,FALSE,"Sheet1";"Advances",#N/A,FALSE,"Sheet1"}</definedName>
    <definedName name="wrn.input._.and._.output." localSheetId="4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_1" localSheetId="4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_1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LANDMGMT." localSheetId="4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NDMGMT.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ud._.Apr94._.Sep94." localSheetId="4" hidden="1">{"Apr94_Sep94",#N/A,FALSE,"Apr 94 - Sep 94"}</definedName>
    <definedName name="wrn.Laud._.Apr94._.Sep94." hidden="1">{"Apr94_Sep94",#N/A,FALSE,"Apr 94 - Sep 94"}</definedName>
    <definedName name="wrn.Laud._.Apr95._.Sep95." localSheetId="4" hidden="1">{"Apr95_Sep95",#N/A,FALSE,"Apr 95 - Sep 95"}</definedName>
    <definedName name="wrn.Laud._.Apr95._.Sep95." hidden="1">{"Apr95_Sep95",#N/A,FALSE,"Apr 95 - Sep 95"}</definedName>
    <definedName name="wrn.Laud._.Oct93._.Mar94." localSheetId="4" hidden="1">{"Oct93_Mar94",#N/A,FALSE,"Oct 93 - Mar 94"}</definedName>
    <definedName name="wrn.Laud._.Oct93._.Mar94." hidden="1">{"Oct93_Mar94",#N/A,FALSE,"Oct 93 - Mar 94"}</definedName>
    <definedName name="wrn.Laud._.Oct94._.Mar95." localSheetId="4" hidden="1">{"Oct94_Mar95",#N/A,FALSE,"Oct 94 - Mar 95"}</definedName>
    <definedName name="wrn.Laud._.Oct94._.Mar95." hidden="1">{"Oct94_Mar95",#N/A,FALSE,"Oct 94 - Mar 95"}</definedName>
    <definedName name="wrn.Laud._.Oct95._.Mar96." localSheetId="4" hidden="1">{"Oct95_Mar96",#N/A,FALSE,"Oct 95 - Mar 96"}</definedName>
    <definedName name="wrn.Laud._.Oct95._.Mar96." hidden="1">{"Oct95_Mar96",#N/A,FALSE,"Oct 95 - Mar 96"}</definedName>
    <definedName name="wrn.LITIGATION." localSheetId="4" hidden="1">{"LI AFUDC DEBT 10282",#N/A,FALSE,"TXFORCST.XLS";"LIT AFUDC 10280",#N/A,FALSE,"TXFORCST.XLS";"LIT DEPR EXP 10281",#N/A,FALSE,"TXFORCST.XLS"}</definedName>
    <definedName name="wrn.LITIGATION." hidden="1">{"LI AFUDC DEBT 10282",#N/A,FALSE,"TXFORCST.XLS";"LIT AFUDC 10280",#N/A,FALSE,"TXFORCST.XLS";"LIT DEPR EXP 10281",#N/A,FALSE,"TXFORCST.XLS"}</definedName>
    <definedName name="wrn.Market._.Op._.Exp." localSheetId="4" hidden="1">{#N/A,#N/A,FALSE,"MARKET"}</definedName>
    <definedName name="wrn.Market._.Op._.Exp." hidden="1">{#N/A,#N/A,FALSE,"MARKET"}</definedName>
    <definedName name="wrn.Market._.Op._.Exp._1" localSheetId="4" hidden="1">{#N/A,#N/A,FALSE,"MARKET"}</definedName>
    <definedName name="wrn.Market._.Op._.Exp._1" hidden="1">{#N/A,#N/A,FALSE,"MARKET"}</definedName>
    <definedName name="wrn.Market._.Share._.Report." localSheetId="4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_1" localSheetId="4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_1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tin._.Apr94_Sep94." localSheetId="4" hidden="1">{"Martin Apr94_Sep94",#N/A,FALSE,"Martin Apr94 - Sep94"}</definedName>
    <definedName name="wrn.Martin._.Apr94_Sep94." hidden="1">{"Martin Apr94_Sep94",#N/A,FALSE,"Martin Apr94 - Sep94"}</definedName>
    <definedName name="wrn.Martin._.Apr95_Sep95." localSheetId="4" hidden="1">{"Martin Apr95_Sep95",#N/A,FALSE,"Martin Apr95 - Sep95"}</definedName>
    <definedName name="wrn.Martin._.Apr95_Sep95." hidden="1">{"Martin Apr95_Sep95",#N/A,FALSE,"Martin Apr95 - Sep95"}</definedName>
    <definedName name="wrn.Martin._.Oct93_Mar94." localSheetId="4" hidden="1">{"Martin Oct93_Mar94",#N/A,FALSE,"Martin Oct93 - Mar94"}</definedName>
    <definedName name="wrn.Martin._.Oct93_Mar94." hidden="1">{"Martin Oct93_Mar94",#N/A,FALSE,"Martin Oct93 - Mar94"}</definedName>
    <definedName name="wrn.Martin._.Oct94_Mar95." localSheetId="4" hidden="1">{"Martin Oct94_Mar95",#N/A,FALSE,"Martin Oct94 - Mar95"}</definedName>
    <definedName name="wrn.Martin._.Oct94_Mar95." hidden="1">{"Martin Oct94_Mar95",#N/A,FALSE,"Martin Oct94 - Mar95"}</definedName>
    <definedName name="wrn.Martin._.Oct95_Mar96." localSheetId="4" hidden="1">{"Martin Oct95_Mar96",#N/A,FALSE,"Martin Oct95 - Mar96"}</definedName>
    <definedName name="wrn.Martin._.Oct95_Mar96." hidden="1">{"Martin Oct95_Mar96",#N/A,FALSE,"Martin Oct95 - Mar96"}</definedName>
    <definedName name="wrn.MONTH_QTR_YTD." localSheetId="4" hidden="1">{"MTH_QTR_YTD",#N/A,FALSE,"Summary";"VAR_MTH_QTR_YTD",#N/A,FALSE,"Summary"}</definedName>
    <definedName name="wrn.MONTH_QTR_YTD." hidden="1">{"MTH_QTR_YTD",#N/A,FALSE,"Summary";"VAR_MTH_QTR_YTD",#N/A,FALSE,"Summary"}</definedName>
    <definedName name="wrn.MONTH_YTD." localSheetId="4" hidden="1">{"MTH_YTD",#N/A,FALSE,"Summary";"VAR_MTH_YTD",#N/A,FALSE,"Summary"}</definedName>
    <definedName name="wrn.MONTH_YTD." hidden="1">{"MTH_YTD",#N/A,FALSE,"Summary";"VAR_MTH_YTD",#N/A,FALSE,"Summary"}</definedName>
    <definedName name="wrn.OBO._.12._.MO._.ENDED." localSheetId="4" hidden="1">{"OBO 12 Month Ended",#N/A,FALSE,"OBO 12 Months"}</definedName>
    <definedName name="wrn.OBO._.12._.MO._.ENDED." hidden="1">{"OBO 12 Month Ended",#N/A,FALSE,"OBO 12 Months"}</definedName>
    <definedName name="wrn.OBO._.MONTHLY." localSheetId="4" hidden="1">{"obo monthly",#N/A,FALSE,"OBO Monthly"}</definedName>
    <definedName name="wrn.OBO._.MONTHLY." hidden="1">{"obo monthly",#N/A,FALSE,"OBO Monthly"}</definedName>
    <definedName name="wrn.OBO._.Summary." localSheetId="4" hidden="1">{"OBO Deferred Tax Sum",#N/A,FALSE,"OBO DEF TAX"}</definedName>
    <definedName name="wrn.OBO._.Summary." hidden="1">{"OBO Deferred Tax Sum",#N/A,FALSE,"OBO DEF TAX"}</definedName>
    <definedName name="wrn.Oct93_Mar94." localSheetId="4" hidden="1">{"Oct93_Mar94",#N/A,FALSE,"Actuals (Oct 93 - Mar 94)"}</definedName>
    <definedName name="wrn.Oct93_Mar94." hidden="1">{"Oct93_Mar94",#N/A,FALSE,"Actuals (Oct 93 - Mar 94)"}</definedName>
    <definedName name="wrn.Oct94_Mar95." localSheetId="4" hidden="1">{"Oct94_Mar95",#N/A,FALSE,"Actuals (Oct 94 - Mar 95)"}</definedName>
    <definedName name="wrn.Oct94_Mar95." hidden="1">{"Oct94_Mar95",#N/A,FALSE,"Actuals (Oct 94 - Mar 95)"}</definedName>
    <definedName name="wrn.Oct95_Mar96." localSheetId="4" hidden="1">{"Oct95_Mar96",#N/A,FALSE,"Estimates (Oct 95 - Mar 96)"}</definedName>
    <definedName name="wrn.Oct95_Mar96." hidden="1">{"Oct95_Mar96",#N/A,FALSE,"Estimates (Oct 95 - Mar 96)"}</definedName>
    <definedName name="wrn.On._.Air._.Op._.Exp." localSheetId="4" hidden="1">{"view1",#N/A,FALSE,"ON AIR"}</definedName>
    <definedName name="wrn.On._.Air._.Op._.Exp." hidden="1">{"view1",#N/A,FALSE,"ON AIR"}</definedName>
    <definedName name="wrn.On._.Air._.Op._.Exp._1" localSheetId="4" hidden="1">{"view1",#N/A,FALSE,"ON AIR"}</definedName>
    <definedName name="wrn.On._.Air._.Op._.Exp._1" hidden="1">{"view1",#N/A,FALSE,"ON AIR"}</definedName>
    <definedName name="wrn.oth._.inc._.tax._.exp._.fpl._.consol." localSheetId="4" hidden="1">{"Oth inc tx exp fpl consol",#N/A,FALSE,"Other Inc Tax Exp - FPL Consol"}</definedName>
    <definedName name="wrn.oth._.inc._.tax._.exp._.fpl._.consol." hidden="1">{"Oth inc tx exp fpl consol",#N/A,FALSE,"Other Inc Tax Exp - FPL Consol"}</definedName>
    <definedName name="wrn.Out._.of._.Period." localSheetId="4" hidden="1">{"Out of Period",#N/A,FALSE,"Out of Period"}</definedName>
    <definedName name="wrn.Out._.of._.Period." hidden="1">{"Out of Period",#N/A,FALSE,"Out of Period"}</definedName>
    <definedName name="wrn.PPAGE2." localSheetId="4" hidden="1">{"PPAGE2",#N/A,FALSE,"JAN95_OU"}</definedName>
    <definedName name="wrn.PPAGE2." hidden="1">{"PPAGE2",#N/A,FALSE,"JAN95_OU"}</definedName>
    <definedName name="wrn.PPAGE3." localSheetId="4" hidden="1">{"PPAGE3",#N/A,FALSE,"JAN95_OU"}</definedName>
    <definedName name="wrn.PPAGE3." hidden="1">{"PPAGE3",#N/A,FALSE,"JAN95_OU"}</definedName>
    <definedName name="wrn.PRELIMINARY._.ALL._.PAGES." localSheetId="4" hidden="1">{"PRELIMINARY",#N/A,FALSE,"MAR95_OU"}</definedName>
    <definedName name="wrn.PRELIMINARY._.ALL._.PAGES." hidden="1">{"PRELIMINARY",#N/A,FALSE,"MAR95_OU"}</definedName>
    <definedName name="wrn.print._.graphs." localSheetId="4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graphs._1" localSheetId="4" hidden="1">{"cap_structure",#N/A,FALSE,"Graph-Mkt Cap";"price",#N/A,FALSE,"Graph-Price";"ebit",#N/A,FALSE,"Graph-EBITDA";"ebitda",#N/A,FALSE,"Graph-EBITDA"}</definedName>
    <definedName name="wrn.print._.graphs._1" hidden="1">{"cap_structure",#N/A,FALSE,"Graph-Mkt Cap";"price",#N/A,FALSE,"Graph-Price";"ebit",#N/A,FALSE,"Graph-EBITDA";"ebitda",#N/A,FALSE,"Graph-EBITDA"}</definedName>
    <definedName name="wrn.print._.raw._.data._.entry." localSheetId="4" hidden="1">{"inputs raw data",#N/A,TRUE,"INPUT"}</definedName>
    <definedName name="wrn.print._.raw._.data._.entry." hidden="1">{"inputs raw data",#N/A,TRUE,"INPUT"}</definedName>
    <definedName name="wrn.print._.raw._.data._.entry._1" localSheetId="4" hidden="1">{"inputs raw data",#N/A,TRUE,"INPUT"}</definedName>
    <definedName name="wrn.print._.raw._.data._.entry._1" hidden="1">{"inputs raw data",#N/A,TRUE,"INPUT"}</definedName>
    <definedName name="wrn.print._.summary._.sheets." localSheetId="4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._.summary._.sheets._1" localSheetId="4" hidden="1">{"summary1",#N/A,TRUE,"Comps";"summary2",#N/A,TRUE,"Comps";"summary3",#N/A,TRUE,"Comps"}</definedName>
    <definedName name="wrn.print._.summary._.sheets._1" hidden="1">{"summary1",#N/A,TRUE,"Comps";"summary2",#N/A,TRUE,"Comps";"summary3",#N/A,TRUE,"Comps"}</definedName>
    <definedName name="wrn.print._.summary._.sheets.2" localSheetId="4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._.summary._.sheets.2_1" localSheetId="4" hidden="1">{"summary1",#N/A,TRUE,"Comps";"summary2",#N/A,TRUE,"Comps";"summary3",#N/A,TRUE,"Comps"}</definedName>
    <definedName name="wrn.print._.summary._.sheets.2_1" hidden="1">{"summary1",#N/A,TRUE,"Comps";"summary2",#N/A,TRUE,"Comps";"summary3",#N/A,TRUE,"Comps"}</definedName>
    <definedName name="wrn.Print_Buyer." localSheetId="4" hidden="1">{#N/A,"DR",FALSE,"increm pf";#N/A,"MAMSI",FALSE,"increm pf";#N/A,"MAXI",FALSE,"increm pf";#N/A,"PCAM",FALSE,"increm pf";#N/A,"PHSV",FALSE,"increm pf";#N/A,"SIE",FALSE,"increm pf"}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Buyer._1" localSheetId="4" hidden="1">{#N/A,"DR",FALSE,"increm pf";#N/A,"MAMSI",FALSE,"increm pf";#N/A,"MAXI",FALSE,"increm pf";#N/A,"PCAM",FALSE,"increm pf";#N/A,"PHSV",FALSE,"increm pf";#N/A,"SIE",FALSE,"increm pf"}</definedName>
    <definedName name="wrn.Print_Buyer._1" hidden="1">{#N/A,"DR",FALSE,"increm pf";#N/A,"MAMSI",FALSE,"increm pf";#N/A,"MAXI",FALSE,"increm pf";#N/A,"PCAM",FALSE,"increm pf";#N/A,"PHSV",FALSE,"increm pf";#N/A,"SIE",FALSE,"increm pf"}</definedName>
    <definedName name="wrn.Print_Target." localSheetId="4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_1" localSheetId="4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_1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Reconcil._.Bk._.Depr._.to._.47G." localSheetId="4" hidden="1">{"By Account",#N/A,FALSE,"Reconcil Deprec Book to Tax   ";"Correction of JV 47G",#N/A,FALSE,"Reconcil Deprec Book to Tax   ";"Recalculation of JV 47G",#N/A,FALSE,"Reconcil Deprec Book to Tax   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Research._.Op._.Exp." localSheetId="4" hidden="1">{#N/A,#N/A,FALSE,"RESEARCH"}</definedName>
    <definedName name="wrn.Research._.Op._.Exp." hidden="1">{#N/A,#N/A,FALSE,"RESEARCH"}</definedName>
    <definedName name="wrn.Research._.Op._.Exp._1" localSheetId="4" hidden="1">{#N/A,#N/A,FALSE,"RESEARCH"}</definedName>
    <definedName name="wrn.Research._.Op._.Exp._1" hidden="1">{#N/A,#N/A,FALSE,"RESEARCH"}</definedName>
    <definedName name="wrn.Return._.on._.Capital." localSheetId="4" hidden="1">{"Summary Schedule",#N/A,FALSE,"Sheet1";"Divisional Support",#N/A,FALSE,"Sheet2";"Corporate Support",#N/A,FALSE,"Sheet3"}</definedName>
    <definedName name="wrn.Return._.on._.Capital." hidden="1">{"Summary Schedule",#N/A,FALSE,"Sheet1";"Divisional Support",#N/A,FALSE,"Sheet2";"Corporate Support",#N/A,FALSE,"Sheet3"}</definedName>
    <definedName name="wrn.Return._.on._.Capital._1" localSheetId="4" hidden="1">{"Summary Schedule",#N/A,FALSE,"Sheet1";"Divisional Support",#N/A,FALSE,"Sheet2";"Corporate Support",#N/A,FALSE,"Sheet3"}</definedName>
    <definedName name="wrn.Return._.on._.Capital._1" hidden="1">{"Summary Schedule",#N/A,FALSE,"Sheet1";"Divisional Support",#N/A,FALSE,"Sheet2";"Corporate Support",#N/A,FALSE,"Sheet3"}</definedName>
    <definedName name="wrn.Scherer._.Apr95_Sep95." localSheetId="4" hidden="1">{"Schr Apr95_Oct95",#N/A,FALSE,"Scherer Apr95-Sep95"}</definedName>
    <definedName name="wrn.Scherer._.Apr95_Sep95." hidden="1">{"Schr Apr95_Oct95",#N/A,FALSE,"Scherer Apr95-Sep95"}</definedName>
    <definedName name="wrn.Scherer._.Oct94_Mar95." localSheetId="4" hidden="1">{"Schr Oct94_Mar95",#N/A,FALSE,"Scherer Oct94-Mar95"}</definedName>
    <definedName name="wrn.Scherer._.Oct94_Mar95." hidden="1">{"Schr Oct94_Mar95",#N/A,FALSE,"Scherer Oct94-Mar95"}</definedName>
    <definedName name="wrn.Scherer._.Oct95_Mar96." localSheetId="4" hidden="1">{"Schr Oct95_Mar96",#N/A,FALSE,"Scherer Oct95-Mar96"}</definedName>
    <definedName name="wrn.Scherer._.Oct95_Mar96." hidden="1">{"Schr Oct95_Mar96",#N/A,FALSE,"Scherer Oct95-Mar96"}</definedName>
    <definedName name="wrn.STAND_ALONE_BOTH." localSheetId="4" hidden="1">{"FCB_ALL",#N/A,FALSE,"FCB";"GREY_ALL",#N/A,FALSE,"GREY"}</definedName>
    <definedName name="wrn.STAND_ALONE_BOTH." hidden="1">{"FCB_ALL",#N/A,FALSE,"FCB";"GREY_ALL",#N/A,FALSE,"GREY"}</definedName>
    <definedName name="wrn.STAND_ALONE_BOTH._1" localSheetId="4" hidden="1">{"FCB_ALL",#N/A,FALSE,"FCB";"GREY_ALL",#N/A,FALSE,"GREY"}</definedName>
    <definedName name="wrn.STAND_ALONE_BOTH._1" hidden="1">{"FCB_ALL",#N/A,FALSE,"FCB";"GREY_ALL",#N/A,FALSE,"GREY"}</definedName>
    <definedName name="wrn.Statement._.of._.Income._.Taxes." localSheetId="4" hidden="1">{"Consolidated",#N/A,FALSE,"SITRP";"FPL Pure",#N/A,FALSE,"SITRP";"FPL Subsidiaries Consol",#N/A,FALSE,"SITRP"}</definedName>
    <definedName name="wrn.Statement._.of._.Income._.Taxes." hidden="1">{"Consolidated",#N/A,FALSE,"SITRP";"FPL Pure",#N/A,FALSE,"SITRP";"FPL Subsidiaries Consol",#N/A,FALSE,"SITRP"}</definedName>
    <definedName name="wrn.SUM._.OF._.UNIT._.3." localSheetId="4" hidden="1">{#N/A,#N/A,FALSE,"INPUTDATA";#N/A,#N/A,FALSE,"SUMMARY";#N/A,#N/A,FALSE,"CTAREP";#N/A,#N/A,FALSE,"CTBREP";#N/A,#N/A,FALSE,"PMG4ST86";#N/A,#N/A,FALSE,"TURBEFF";#N/A,#N/A,FALSE,"Condenser Performance"}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SUM._.OF._.UNIT._.3._1" localSheetId="4" hidden="1">{#N/A,#N/A,FALSE,"INPUTDATA";#N/A,#N/A,FALSE,"SUMMARY";#N/A,#N/A,FALSE,"CTAREP";#N/A,#N/A,FALSE,"CTBREP";#N/A,#N/A,FALSE,"PMG4ST86";#N/A,#N/A,FALSE,"TURBEFF";#N/A,#N/A,FALSE,"Condenser Performance"}</definedName>
    <definedName name="wrn.SUM._.OF._.UNIT._.3._1" hidden="1">{#N/A,#N/A,FALSE,"INPUTDATA";#N/A,#N/A,FALSE,"SUMMARY";#N/A,#N/A,FALSE,"CTAREP";#N/A,#N/A,FALSE,"CTBREP";#N/A,#N/A,FALSE,"PMG4ST86";#N/A,#N/A,FALSE,"TURBEFF";#N/A,#N/A,FALSE,"Condenser Performance"}</definedName>
    <definedName name="wrn.Trans._.Op._.Exp." localSheetId="4" hidden="1">{#N/A,#N/A,FALSE,"TRANS"}</definedName>
    <definedName name="wrn.Trans._.Op._.Exp." hidden="1">{#N/A,#N/A,FALSE,"TRANS"}</definedName>
    <definedName name="wrn.Trans._.Op._.Exp._1" localSheetId="4" hidden="1">{#N/A,#N/A,FALSE,"TRANS"}</definedName>
    <definedName name="wrn.Trans._.Op._.Exp._1" hidden="1">{#N/A,#N/A,FALSE,"TRANS"}</definedName>
    <definedName name="wrn.UTIL." localSheetId="4" hidden="1">{"Twelve Mo Ended Pg 2",#N/A,TRUE,"Utility";"YTD Adj _ Pg 1",#N/A,TRUE,"Utility"}</definedName>
    <definedName name="wrn.UTIL." hidden="1">{"Twelve Mo Ended Pg 2",#N/A,TRUE,"Utility";"YTD Adj _ Pg 1",#N/A,TRUE,"Utility"}</definedName>
    <definedName name="wvu.inputs._.raw._.data.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_1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_1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_1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_1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_1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_1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_1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_1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yoming">'[106](C-3) Middle Tier'!$A$11:$A$52</definedName>
    <definedName name="xpg" localSheetId="4" hidden="1">{"detail305",#N/A,FALSE,"BI-305"}</definedName>
    <definedName name="xpg" hidden="1">{"detail305",#N/A,FALSE,"BI-305"}</definedName>
    <definedName name="xx" localSheetId="4" hidden="1">{2;#N/A;"R13C16:R17C16";#N/A;"R13C14:R17C15";FALSE;FALSE;FALSE;95;#N/A;#N/A;"R13C19";#N/A;FALSE;FALSE;FALSE;FALSE;#N/A;"";#N/A;FALSE;"";"";#N/A;#N/A;#N/A}</definedName>
    <definedName name="xx" hidden="1">{2;#N/A;"R13C16:R17C16";#N/A;"R13C14:R17C15";FALSE;FALSE;FALSE;95;#N/A;#N/A;"R13C19";#N/A;FALSE;FALSE;FALSE;FALSE;#N/A;"";#N/A;FALSE;"";"";#N/A;#N/A;#N/A}</definedName>
    <definedName name="xxx.detail" localSheetId="4" hidden="1">{"detail305",#N/A,FALSE,"BI-305"}</definedName>
    <definedName name="xxx.detail" hidden="1">{"detail305",#N/A,FALSE,"BI-305"}</definedName>
    <definedName name="xxx.detail_1" localSheetId="4" hidden="1">{"detail305",#N/A,FALSE,"BI-305"}</definedName>
    <definedName name="xxx.detail_1" hidden="1">{"detail305",#N/A,FALSE,"BI-305"}</definedName>
    <definedName name="xxx.directory" localSheetId="4" hidden="1">{"summary",#N/A,FALSE,"PCR DIRECTORY"}</definedName>
    <definedName name="xxx.directory" hidden="1">{"summary",#N/A,FALSE,"PCR DIRECTORY"}</definedName>
    <definedName name="xxx.directory_1" localSheetId="4" hidden="1">{"summary",#N/A,FALSE,"PCR DIRECTORY"}</definedName>
    <definedName name="xxx.directory_1" hidden="1">{"summary",#N/A,FALSE,"PCR DIRECTORY"}</definedName>
    <definedName name="xxxxx" localSheetId="4" hidden="1">{2;#N/A;"R13C16:R17C16";#N/A;"R13C14:R17C15";FALSE;FALSE;FALSE;95;#N/A;#N/A;"R13C19";#N/A;FALSE;FALSE;FALSE;FALSE;#N/A;"";#N/A;FALSE;"";"";#N/A;#N/A;#N/A}</definedName>
    <definedName name="xxxxx" hidden="1">{2;#N/A;"R13C16:R17C16";#N/A;"R13C14:R17C15";FALSE;FALSE;FALSE;95;#N/A;#N/A;"R13C19";#N/A;FALSE;FALSE;FALSE;FALSE;#N/A;"";#N/A;FALSE;"";"";#N/A;#N/A;#N/A}</definedName>
    <definedName name="xxxxxx" localSheetId="4" hidden="1">{#N/A,#N/A,TRUE,"TOTAL DSBN";#N/A,#N/A,TRUE,"WEST";#N/A,#N/A,TRUE,"SOUTH";#N/A,#N/A,TRUE,"NORTHEAST"}</definedName>
    <definedName name="xxxxxx" hidden="1">{#N/A,#N/A,TRUE,"TOTAL DSBN";#N/A,#N/A,TRUE,"WEST";#N/A,#N/A,TRUE,"SOUTH";#N/A,#N/A,TRUE,"NORTHEAST"}</definedName>
    <definedName name="Year">#REF!</definedName>
    <definedName name="Year2">#REF!</definedName>
    <definedName name="ytd">#REF!</definedName>
    <definedName name="YTDA">[1]ISFPLSUB!#REF!</definedName>
    <definedName name="Yyyy" localSheetId="4">#REF!,#REF!,#REF!,#REF!</definedName>
    <definedName name="Yyyy">#REF!,#REF!,#REF!,#REF!</definedName>
    <definedName name="zzz" localSheetId="4" hidden="1">{"detail305",#N/A,FALSE,"BI-305"}</definedName>
    <definedName name="zzz" hidden="1">{"detail305",#N/A,FALSE,"BI-305"}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1" i="3" l="1"/>
  <c r="L101" i="3"/>
  <c r="K101" i="3"/>
  <c r="J101" i="3"/>
  <c r="I101" i="3"/>
  <c r="H101" i="3"/>
  <c r="G101" i="3"/>
  <c r="F101" i="3"/>
  <c r="E101" i="3"/>
  <c r="D101" i="3"/>
  <c r="M61" i="3"/>
  <c r="L61" i="3"/>
  <c r="K61" i="3"/>
  <c r="J61" i="3"/>
  <c r="I61" i="3"/>
  <c r="H61" i="3"/>
  <c r="G61" i="3"/>
  <c r="F61" i="3"/>
  <c r="E61" i="3"/>
  <c r="D61" i="3"/>
  <c r="M21" i="3"/>
  <c r="L21" i="3"/>
  <c r="K21" i="3"/>
  <c r="J21" i="3"/>
  <c r="I21" i="3"/>
  <c r="H21" i="3"/>
  <c r="G21" i="3"/>
  <c r="F21" i="3"/>
  <c r="E21" i="3"/>
  <c r="D21" i="3"/>
  <c r="K23" i="6"/>
  <c r="I23" i="6"/>
  <c r="G23" i="6"/>
  <c r="C21" i="3" s="1"/>
  <c r="F23" i="6"/>
  <c r="E23" i="6"/>
  <c r="C9" i="3" s="1"/>
  <c r="H22" i="6"/>
  <c r="M22" i="6" s="1"/>
  <c r="H21" i="6"/>
  <c r="M21" i="6" s="1"/>
  <c r="H20" i="6"/>
  <c r="L20" i="6" s="1"/>
  <c r="H19" i="6"/>
  <c r="L19" i="6" s="1"/>
  <c r="H18" i="6"/>
  <c r="L18" i="6" s="1"/>
  <c r="H17" i="6"/>
  <c r="H16" i="6"/>
  <c r="H15" i="6"/>
  <c r="L15" i="6" s="1"/>
  <c r="H14" i="6"/>
  <c r="L14" i="6" s="1"/>
  <c r="H13" i="6"/>
  <c r="L13" i="6" s="1"/>
  <c r="H12" i="6"/>
  <c r="M12" i="6" s="1"/>
  <c r="H11" i="6"/>
  <c r="L11" i="6" s="1"/>
  <c r="H10" i="6"/>
  <c r="M10" i="6" s="1"/>
  <c r="H9" i="6"/>
  <c r="M9" i="6" s="1"/>
  <c r="C15" i="3" l="1"/>
  <c r="C50" i="3"/>
  <c r="C51" i="3"/>
  <c r="C61" i="3"/>
  <c r="C100" i="3"/>
  <c r="C106" i="3" s="1"/>
  <c r="C94" i="3"/>
  <c r="C14" i="3"/>
  <c r="C49" i="3"/>
  <c r="C60" i="3"/>
  <c r="C95" i="3"/>
  <c r="C10" i="3"/>
  <c r="C54" i="3"/>
  <c r="C101" i="3"/>
  <c r="C11" i="3"/>
  <c r="F67" i="3" s="1"/>
  <c r="C55" i="3"/>
  <c r="C89" i="3"/>
  <c r="C90" i="3"/>
  <c r="C20" i="3"/>
  <c r="C91" i="3"/>
  <c r="H23" i="6"/>
  <c r="F136" i="4"/>
  <c r="H136" i="4" s="1"/>
  <c r="F135" i="4"/>
  <c r="H135" i="4" s="1"/>
  <c r="F134" i="4"/>
  <c r="H134" i="4" s="1"/>
  <c r="F133" i="4"/>
  <c r="H133" i="4" s="1"/>
  <c r="F132" i="4"/>
  <c r="H132" i="4" s="1"/>
  <c r="F131" i="4"/>
  <c r="H131" i="4" s="1"/>
  <c r="F130" i="4"/>
  <c r="H130" i="4" s="1"/>
  <c r="F129" i="4"/>
  <c r="H129" i="4" s="1"/>
  <c r="F128" i="4"/>
  <c r="H128" i="4" s="1"/>
  <c r="F127" i="4"/>
  <c r="H127" i="4" s="1"/>
  <c r="F126" i="4"/>
  <c r="H126" i="4" s="1"/>
  <c r="F125" i="4"/>
  <c r="H125" i="4" s="1"/>
  <c r="F124" i="4"/>
  <c r="H124" i="4" s="1"/>
  <c r="F123" i="4"/>
  <c r="H123" i="4" s="1"/>
  <c r="F122" i="4"/>
  <c r="H122" i="4" s="1"/>
  <c r="F121" i="4"/>
  <c r="H121" i="4" s="1"/>
  <c r="F120" i="4"/>
  <c r="H120" i="4" s="1"/>
  <c r="F119" i="4"/>
  <c r="H119" i="4" s="1"/>
  <c r="F118" i="4"/>
  <c r="H118" i="4" s="1"/>
  <c r="F117" i="4"/>
  <c r="H117" i="4" s="1"/>
  <c r="F116" i="4"/>
  <c r="H116" i="4" s="1"/>
  <c r="F115" i="4"/>
  <c r="H115" i="4" s="1"/>
  <c r="F114" i="4"/>
  <c r="H114" i="4" s="1"/>
  <c r="F113" i="4"/>
  <c r="H113" i="4" s="1"/>
  <c r="F112" i="4"/>
  <c r="H112" i="4" s="1"/>
  <c r="F111" i="4"/>
  <c r="H111" i="4" s="1"/>
  <c r="F110" i="4"/>
  <c r="H110" i="4" s="1"/>
  <c r="F109" i="4"/>
  <c r="H109" i="4" s="1"/>
  <c r="F108" i="4"/>
  <c r="H108" i="4" s="1"/>
  <c r="F107" i="4"/>
  <c r="H107" i="4" s="1"/>
  <c r="F106" i="4"/>
  <c r="H106" i="4" s="1"/>
  <c r="F105" i="4"/>
  <c r="H105" i="4" s="1"/>
  <c r="F104" i="4"/>
  <c r="H104" i="4" s="1"/>
  <c r="F103" i="4"/>
  <c r="H103" i="4" s="1"/>
  <c r="F102" i="4"/>
  <c r="H102" i="4" s="1"/>
  <c r="F101" i="4"/>
  <c r="H101" i="4" s="1"/>
  <c r="F100" i="4"/>
  <c r="H100" i="4" s="1"/>
  <c r="F99" i="4"/>
  <c r="H99" i="4" s="1"/>
  <c r="F98" i="4"/>
  <c r="H98" i="4" s="1"/>
  <c r="F97" i="4"/>
  <c r="H97" i="4" s="1"/>
  <c r="F96" i="4"/>
  <c r="H96" i="4" s="1"/>
  <c r="F95" i="4"/>
  <c r="H95" i="4" s="1"/>
  <c r="F94" i="4"/>
  <c r="H94" i="4" s="1"/>
  <c r="F93" i="4"/>
  <c r="H93" i="4" s="1"/>
  <c r="F92" i="4"/>
  <c r="H92" i="4" s="1"/>
  <c r="F91" i="4"/>
  <c r="H91" i="4" s="1"/>
  <c r="F90" i="4"/>
  <c r="H90" i="4" s="1"/>
  <c r="F89" i="4"/>
  <c r="H89" i="4" s="1"/>
  <c r="F88" i="4"/>
  <c r="H88" i="4" s="1"/>
  <c r="F87" i="4"/>
  <c r="H87" i="4" s="1"/>
  <c r="F86" i="4"/>
  <c r="H86" i="4" s="1"/>
  <c r="F85" i="4"/>
  <c r="H85" i="4" s="1"/>
  <c r="F84" i="4"/>
  <c r="H84" i="4" s="1"/>
  <c r="F83" i="4"/>
  <c r="H83" i="4" s="1"/>
  <c r="F82" i="4"/>
  <c r="H82" i="4" s="1"/>
  <c r="F81" i="4"/>
  <c r="H81" i="4" s="1"/>
  <c r="F80" i="4"/>
  <c r="H80" i="4" s="1"/>
  <c r="F79" i="4"/>
  <c r="H79" i="4" s="1"/>
  <c r="F78" i="4"/>
  <c r="H78" i="4" s="1"/>
  <c r="F77" i="4"/>
  <c r="H77" i="4" s="1"/>
  <c r="F76" i="4"/>
  <c r="H76" i="4" s="1"/>
  <c r="F75" i="4"/>
  <c r="H75" i="4" s="1"/>
  <c r="F74" i="4"/>
  <c r="H74" i="4" s="1"/>
  <c r="F73" i="4"/>
  <c r="H73" i="4" s="1"/>
  <c r="F72" i="4"/>
  <c r="H72" i="4" s="1"/>
  <c r="F71" i="4"/>
  <c r="H71" i="4" s="1"/>
  <c r="F70" i="4"/>
  <c r="H70" i="4" s="1"/>
  <c r="F69" i="4"/>
  <c r="H69" i="4" s="1"/>
  <c r="F68" i="4"/>
  <c r="H68" i="4" s="1"/>
  <c r="F67" i="4"/>
  <c r="H67" i="4" s="1"/>
  <c r="F66" i="4"/>
  <c r="H66" i="4" s="1"/>
  <c r="F65" i="4"/>
  <c r="H65" i="4" s="1"/>
  <c r="F64" i="4"/>
  <c r="H64" i="4" s="1"/>
  <c r="F63" i="4"/>
  <c r="H63" i="4" s="1"/>
  <c r="F62" i="4"/>
  <c r="H62" i="4" s="1"/>
  <c r="F61" i="4"/>
  <c r="H61" i="4" s="1"/>
  <c r="F60" i="4"/>
  <c r="H60" i="4" s="1"/>
  <c r="F59" i="4"/>
  <c r="H59" i="4" s="1"/>
  <c r="F58" i="4"/>
  <c r="H58" i="4" s="1"/>
  <c r="F57" i="4"/>
  <c r="H57" i="4" s="1"/>
  <c r="F56" i="4"/>
  <c r="H56" i="4" s="1"/>
  <c r="F55" i="4"/>
  <c r="H55" i="4" s="1"/>
  <c r="F54" i="4"/>
  <c r="H54" i="4" s="1"/>
  <c r="F53" i="4"/>
  <c r="H53" i="4" s="1"/>
  <c r="F52" i="4"/>
  <c r="H52" i="4" s="1"/>
  <c r="F51" i="4"/>
  <c r="H51" i="4" s="1"/>
  <c r="F50" i="4"/>
  <c r="H50" i="4" s="1"/>
  <c r="F49" i="4"/>
  <c r="H49" i="4" s="1"/>
  <c r="F48" i="4"/>
  <c r="H48" i="4" s="1"/>
  <c r="F47" i="4"/>
  <c r="H47" i="4" s="1"/>
  <c r="F46" i="4"/>
  <c r="H46" i="4" s="1"/>
  <c r="F45" i="4"/>
  <c r="H45" i="4" s="1"/>
  <c r="F44" i="4"/>
  <c r="H44" i="4" s="1"/>
  <c r="F43" i="4"/>
  <c r="H43" i="4" s="1"/>
  <c r="F42" i="4"/>
  <c r="H42" i="4" s="1"/>
  <c r="F41" i="4"/>
  <c r="H41" i="4" s="1"/>
  <c r="F40" i="4"/>
  <c r="H40" i="4" s="1"/>
  <c r="F39" i="4"/>
  <c r="H39" i="4" s="1"/>
  <c r="F38" i="4"/>
  <c r="H38" i="4" s="1"/>
  <c r="F37" i="4"/>
  <c r="H37" i="4" s="1"/>
  <c r="F36" i="4"/>
  <c r="H36" i="4" s="1"/>
  <c r="F35" i="4"/>
  <c r="H35" i="4" s="1"/>
  <c r="F34" i="4"/>
  <c r="H34" i="4" s="1"/>
  <c r="F33" i="4"/>
  <c r="H33" i="4" s="1"/>
  <c r="F32" i="4"/>
  <c r="H32" i="4" s="1"/>
  <c r="F31" i="4"/>
  <c r="H31" i="4" s="1"/>
  <c r="F30" i="4"/>
  <c r="H30" i="4" s="1"/>
  <c r="F29" i="4"/>
  <c r="H29" i="4" s="1"/>
  <c r="F28" i="4"/>
  <c r="H28" i="4" s="1"/>
  <c r="F27" i="4"/>
  <c r="H27" i="4" s="1"/>
  <c r="F26" i="4"/>
  <c r="H26" i="4" s="1"/>
  <c r="F25" i="4"/>
  <c r="H25" i="4" s="1"/>
  <c r="F24" i="4"/>
  <c r="H24" i="4" s="1"/>
  <c r="F23" i="4"/>
  <c r="H23" i="4" s="1"/>
  <c r="F22" i="4"/>
  <c r="H22" i="4" s="1"/>
  <c r="F21" i="4"/>
  <c r="H21" i="4" s="1"/>
  <c r="F20" i="4"/>
  <c r="H20" i="4" s="1"/>
  <c r="F19" i="4"/>
  <c r="H19" i="4" s="1"/>
  <c r="F18" i="4"/>
  <c r="H18" i="4" s="1"/>
  <c r="F17" i="4"/>
  <c r="H17" i="4" s="1"/>
  <c r="F16" i="4"/>
  <c r="H16" i="4" s="1"/>
  <c r="F15" i="4"/>
  <c r="H15" i="4" s="1"/>
  <c r="F14" i="4"/>
  <c r="H14" i="4" s="1"/>
  <c r="F13" i="4"/>
  <c r="H13" i="4" s="1"/>
  <c r="F12" i="4"/>
  <c r="H12" i="4" s="1"/>
  <c r="F11" i="4"/>
  <c r="H11" i="4" s="1"/>
  <c r="F10" i="4"/>
  <c r="H10" i="4" s="1"/>
  <c r="F9" i="4"/>
  <c r="H9" i="4" s="1"/>
  <c r="F8" i="4"/>
  <c r="H8" i="4" s="1"/>
  <c r="F7" i="4"/>
  <c r="H7" i="4" s="1"/>
  <c r="K6" i="4"/>
  <c r="F6" i="4"/>
  <c r="H6" i="4" s="1"/>
  <c r="C6" i="4"/>
  <c r="B6" i="4"/>
  <c r="F5" i="4"/>
  <c r="H5" i="4" s="1"/>
  <c r="C26" i="3" l="1"/>
  <c r="C105" i="3"/>
  <c r="C107" i="3"/>
  <c r="C112" i="3" s="1"/>
  <c r="C117" i="3" s="1"/>
  <c r="D27" i="3"/>
  <c r="M107" i="3"/>
  <c r="F107" i="3"/>
  <c r="K107" i="3"/>
  <c r="I27" i="3"/>
  <c r="M27" i="3"/>
  <c r="C22" i="3"/>
  <c r="C27" i="3"/>
  <c r="C32" i="3" s="1"/>
  <c r="C37" i="3" s="1"/>
  <c r="C66" i="3"/>
  <c r="C62" i="3"/>
  <c r="C65" i="3"/>
  <c r="E27" i="3"/>
  <c r="K67" i="3"/>
  <c r="F27" i="3"/>
  <c r="C25" i="3"/>
  <c r="H67" i="3"/>
  <c r="C102" i="3"/>
  <c r="J107" i="3"/>
  <c r="D107" i="3"/>
  <c r="C108" i="3"/>
  <c r="I107" i="3"/>
  <c r="G107" i="3"/>
  <c r="L107" i="3"/>
  <c r="L27" i="3"/>
  <c r="D67" i="3"/>
  <c r="I67" i="3"/>
  <c r="E107" i="3"/>
  <c r="G67" i="3"/>
  <c r="M67" i="3"/>
  <c r="J67" i="3"/>
  <c r="H27" i="3"/>
  <c r="K27" i="3"/>
  <c r="C67" i="3"/>
  <c r="C72" i="3" s="1"/>
  <c r="C77" i="3" s="1"/>
  <c r="H107" i="3"/>
  <c r="E67" i="3"/>
  <c r="G27" i="3"/>
  <c r="J27" i="3"/>
  <c r="L67" i="3"/>
  <c r="B7" i="4"/>
  <c r="C7" i="4"/>
  <c r="K7" i="4"/>
  <c r="C28" i="3" l="1"/>
  <c r="C31" i="3" s="1"/>
  <c r="C40" i="3"/>
  <c r="C111" i="3"/>
  <c r="C120" i="3"/>
  <c r="C68" i="3"/>
  <c r="C8" i="4"/>
  <c r="B8" i="4"/>
  <c r="K8" i="4"/>
  <c r="C41" i="3" l="1"/>
  <c r="C36" i="3"/>
  <c r="C71" i="3"/>
  <c r="C80" i="3"/>
  <c r="C121" i="3"/>
  <c r="C116" i="3"/>
  <c r="K9" i="4"/>
  <c r="C9" i="4"/>
  <c r="B9" i="4"/>
  <c r="C81" i="3" l="1"/>
  <c r="C76" i="3"/>
  <c r="K10" i="4"/>
  <c r="B10" i="4"/>
  <c r="C10" i="4"/>
  <c r="B11" i="4" l="1"/>
  <c r="C11" i="4"/>
  <c r="K11" i="4"/>
  <c r="B12" i="4" l="1"/>
  <c r="C12" i="4"/>
  <c r="K12" i="4"/>
  <c r="K13" i="4" l="1"/>
  <c r="C13" i="4"/>
  <c r="B13" i="4"/>
  <c r="C14" i="4" l="1"/>
  <c r="B14" i="4"/>
  <c r="K14" i="4"/>
  <c r="K15" i="4" l="1"/>
  <c r="B15" i="4"/>
  <c r="C15" i="4"/>
  <c r="B16" i="4" l="1"/>
  <c r="C16" i="4"/>
  <c r="C17" i="4" l="1"/>
  <c r="B17" i="4"/>
  <c r="B18" i="4" l="1"/>
  <c r="C18" i="4"/>
  <c r="B19" i="4" l="1"/>
  <c r="C19" i="4"/>
  <c r="C20" i="4" l="1"/>
  <c r="B20" i="4"/>
  <c r="C21" i="4" l="1"/>
  <c r="B21" i="4"/>
  <c r="C22" i="4" l="1"/>
  <c r="B22" i="4"/>
  <c r="B23" i="4" l="1"/>
  <c r="C23" i="4"/>
  <c r="B24" i="4" l="1"/>
  <c r="C24" i="4"/>
  <c r="C25" i="4" l="1"/>
  <c r="B25" i="4"/>
  <c r="B26" i="4" l="1"/>
  <c r="C26" i="4"/>
  <c r="C27" i="4" l="1"/>
  <c r="B27" i="4"/>
  <c r="B28" i="4" l="1"/>
  <c r="C28" i="4"/>
  <c r="B29" i="4" l="1"/>
  <c r="C29" i="4"/>
  <c r="C30" i="4" l="1"/>
  <c r="B30" i="4"/>
  <c r="B31" i="4" l="1"/>
  <c r="C31" i="4"/>
  <c r="C32" i="4" l="1"/>
  <c r="B32" i="4"/>
  <c r="B33" i="4" l="1"/>
  <c r="C33" i="4"/>
  <c r="B34" i="4" l="1"/>
  <c r="C34" i="4"/>
  <c r="C35" i="4" l="1"/>
  <c r="B35" i="4"/>
  <c r="B36" i="4" l="1"/>
  <c r="C36" i="4"/>
  <c r="C37" i="4" l="1"/>
  <c r="B37" i="4"/>
  <c r="B38" i="4" l="1"/>
  <c r="C38" i="4"/>
  <c r="B39" i="4" l="1"/>
  <c r="C39" i="4"/>
  <c r="C40" i="4" l="1"/>
  <c r="B40" i="4"/>
  <c r="C41" i="4" l="1"/>
  <c r="B41" i="4"/>
  <c r="C42" i="4" l="1"/>
  <c r="B42" i="4"/>
  <c r="B43" i="4" l="1"/>
  <c r="C43" i="4"/>
  <c r="B44" i="4" l="1"/>
  <c r="C44" i="4"/>
  <c r="C45" i="4" l="1"/>
  <c r="B45" i="4"/>
  <c r="C46" i="4" l="1"/>
  <c r="B46" i="4"/>
  <c r="C47" i="4" l="1"/>
  <c r="B47" i="4"/>
  <c r="B48" i="4" l="1"/>
  <c r="C48" i="4"/>
  <c r="B49" i="4" l="1"/>
  <c r="C49" i="4"/>
  <c r="C50" i="4" l="1"/>
  <c r="B50" i="4"/>
  <c r="B51" i="4" l="1"/>
  <c r="C51" i="4"/>
  <c r="C52" i="4" l="1"/>
  <c r="B52" i="4"/>
  <c r="B53" i="4" l="1"/>
  <c r="C53" i="4"/>
  <c r="B54" i="4" l="1"/>
  <c r="C54" i="4"/>
  <c r="C55" i="4" l="1"/>
  <c r="B55" i="4"/>
  <c r="C56" i="4" l="1"/>
  <c r="B56" i="4"/>
  <c r="C57" i="4" l="1"/>
  <c r="B57" i="4"/>
  <c r="C58" i="4" l="1"/>
  <c r="B58" i="4"/>
  <c r="B59" i="4" l="1"/>
  <c r="C59" i="4"/>
  <c r="C60" i="4" l="1"/>
  <c r="B60" i="4"/>
  <c r="C61" i="4" l="1"/>
  <c r="B61" i="4"/>
  <c r="C62" i="4" l="1"/>
  <c r="B62" i="4"/>
  <c r="B63" i="4" l="1"/>
  <c r="C63" i="4"/>
  <c r="B64" i="4" l="1"/>
  <c r="C64" i="4"/>
  <c r="C65" i="4" l="1"/>
  <c r="B65" i="4"/>
  <c r="C66" i="4" l="1"/>
  <c r="B66" i="4"/>
  <c r="C67" i="4" l="1"/>
  <c r="B67" i="4"/>
  <c r="B68" i="4" l="1"/>
  <c r="C68" i="4"/>
  <c r="B69" i="4" l="1"/>
  <c r="C69" i="4"/>
  <c r="C70" i="4" l="1"/>
  <c r="B70" i="4"/>
  <c r="B71" i="4" l="1"/>
  <c r="C71" i="4"/>
  <c r="C72" i="4" l="1"/>
  <c r="B72" i="4"/>
  <c r="B73" i="4" l="1"/>
  <c r="C73" i="4"/>
  <c r="B74" i="4" l="1"/>
  <c r="C74" i="4"/>
  <c r="C75" i="4" l="1"/>
  <c r="B75" i="4"/>
  <c r="B76" i="4" l="1"/>
  <c r="C76" i="4"/>
  <c r="C77" i="4" l="1"/>
  <c r="B77" i="4"/>
  <c r="B78" i="4" l="1"/>
  <c r="C78" i="4"/>
  <c r="B79" i="4" l="1"/>
  <c r="C79" i="4"/>
  <c r="C80" i="4" l="1"/>
  <c r="B80" i="4"/>
  <c r="C81" i="4" l="1"/>
  <c r="B81" i="4"/>
  <c r="C82" i="4" l="1"/>
  <c r="B82" i="4"/>
  <c r="B83" i="4" l="1"/>
  <c r="C83" i="4"/>
  <c r="B84" i="4" l="1"/>
  <c r="C84" i="4"/>
  <c r="C85" i="4" l="1"/>
  <c r="B85" i="4"/>
  <c r="C86" i="4" l="1"/>
  <c r="B86" i="4"/>
  <c r="C87" i="4" l="1"/>
  <c r="B87" i="4"/>
  <c r="B88" i="4" l="1"/>
  <c r="C88" i="4"/>
  <c r="B89" i="4" l="1"/>
  <c r="C89" i="4"/>
  <c r="C90" i="4" l="1"/>
  <c r="B90" i="4"/>
  <c r="B91" i="4" l="1"/>
  <c r="C91" i="4"/>
  <c r="C92" i="4" l="1"/>
  <c r="B92" i="4"/>
  <c r="B93" i="4" l="1"/>
  <c r="C93" i="4"/>
  <c r="B94" i="4" l="1"/>
  <c r="C94" i="4"/>
  <c r="C95" i="4" l="1"/>
  <c r="B95" i="4"/>
  <c r="B96" i="4" l="1"/>
  <c r="C96" i="4"/>
  <c r="C97" i="4" l="1"/>
  <c r="B97" i="4"/>
  <c r="B98" i="4" l="1"/>
  <c r="C98" i="4"/>
  <c r="B99" i="4" l="1"/>
  <c r="C99" i="4"/>
  <c r="C100" i="4" l="1"/>
  <c r="B100" i="4"/>
  <c r="C101" i="4" l="1"/>
  <c r="B101" i="4"/>
  <c r="C102" i="4" l="1"/>
  <c r="B102" i="4"/>
  <c r="B103" i="4" l="1"/>
  <c r="C103" i="4"/>
  <c r="B104" i="4" l="1"/>
  <c r="C104" i="4"/>
  <c r="C105" i="4" l="1"/>
  <c r="B105" i="4"/>
  <c r="C106" i="4" l="1"/>
  <c r="B106" i="4"/>
  <c r="C107" i="4" l="1"/>
  <c r="B107" i="4"/>
  <c r="B108" i="4" l="1"/>
  <c r="C108" i="4"/>
  <c r="B109" i="4" l="1"/>
  <c r="C109" i="4"/>
  <c r="C110" i="4" l="1"/>
  <c r="B110" i="4"/>
  <c r="B111" i="4" l="1"/>
  <c r="C111" i="4"/>
  <c r="C112" i="4" l="1"/>
  <c r="B112" i="4"/>
  <c r="B113" i="4" l="1"/>
  <c r="C113" i="4"/>
  <c r="B114" i="4" l="1"/>
  <c r="C114" i="4"/>
  <c r="C115" i="4" l="1"/>
  <c r="B115" i="4"/>
  <c r="B116" i="4" l="1"/>
  <c r="C116" i="4"/>
  <c r="C117" i="4" l="1"/>
  <c r="B117" i="4"/>
  <c r="B118" i="4" l="1"/>
  <c r="C118" i="4"/>
  <c r="B119" i="4" l="1"/>
  <c r="C119" i="4"/>
  <c r="B120" i="4" l="1"/>
  <c r="C120" i="4"/>
  <c r="C121" i="4" l="1"/>
  <c r="B121" i="4"/>
  <c r="C122" i="4" l="1"/>
  <c r="B122" i="4"/>
  <c r="B123" i="4" l="1"/>
  <c r="C123" i="4"/>
  <c r="B124" i="4" l="1"/>
  <c r="C124" i="4"/>
  <c r="B125" i="4" l="1"/>
  <c r="C125" i="4"/>
  <c r="C126" i="4" l="1"/>
  <c r="B126" i="4"/>
  <c r="C127" i="4" l="1"/>
  <c r="B127" i="4"/>
  <c r="B128" i="4" l="1"/>
  <c r="C128" i="4"/>
  <c r="B129" i="4" l="1"/>
  <c r="C129" i="4"/>
  <c r="C130" i="4" l="1"/>
  <c r="B130" i="4"/>
  <c r="C131" i="4" l="1"/>
  <c r="B131" i="4"/>
  <c r="C132" i="4" l="1"/>
  <c r="B132" i="4"/>
  <c r="C133" i="4" l="1"/>
  <c r="B133" i="4"/>
  <c r="B134" i="4" l="1"/>
  <c r="C134" i="4"/>
  <c r="C135" i="4" l="1"/>
  <c r="B135" i="4"/>
  <c r="C136" i="4" l="1"/>
  <c r="B136" i="4"/>
  <c r="L5" i="4" l="1"/>
  <c r="M6" i="4"/>
  <c r="N6" i="4"/>
  <c r="N5" i="4"/>
  <c r="M8" i="4"/>
  <c r="M5" i="4"/>
  <c r="L6" i="4"/>
  <c r="L8" i="4"/>
  <c r="N7" i="4"/>
  <c r="M7" i="4"/>
  <c r="L7" i="4"/>
  <c r="L11" i="4"/>
  <c r="N10" i="4"/>
  <c r="M9" i="4"/>
  <c r="L9" i="4"/>
  <c r="N8" i="4"/>
  <c r="N9" i="4"/>
  <c r="N12" i="4"/>
  <c r="L10" i="4"/>
  <c r="M10" i="4"/>
  <c r="L12" i="4"/>
  <c r="M11" i="4"/>
  <c r="M12" i="4"/>
  <c r="N11" i="4"/>
  <c r="M13" i="4"/>
  <c r="N13" i="4"/>
  <c r="N14" i="4"/>
  <c r="L14" i="4"/>
  <c r="L13" i="4"/>
  <c r="M14" i="4"/>
  <c r="L15" i="4"/>
  <c r="M15" i="4"/>
  <c r="N15" i="4"/>
  <c r="D17" i="3" l="1" a="1"/>
  <c r="D57" i="3" a="1"/>
  <c r="D97" i="3" a="1"/>
  <c r="E10" i="1"/>
  <c r="F10" i="1"/>
  <c r="G10" i="1"/>
  <c r="H10" i="1"/>
  <c r="I10" i="1"/>
  <c r="J10" i="1"/>
  <c r="K10" i="1"/>
  <c r="L10" i="1"/>
  <c r="M10" i="1"/>
  <c r="D10" i="1"/>
  <c r="E27" i="1"/>
  <c r="F27" i="1"/>
  <c r="G27" i="1"/>
  <c r="H27" i="1"/>
  <c r="I27" i="1"/>
  <c r="J27" i="1"/>
  <c r="K27" i="1"/>
  <c r="L27" i="1"/>
  <c r="M27" i="1"/>
  <c r="D27" i="1"/>
  <c r="E19" i="1"/>
  <c r="F19" i="1"/>
  <c r="G19" i="1"/>
  <c r="H19" i="1"/>
  <c r="I19" i="1"/>
  <c r="J19" i="1"/>
  <c r="K19" i="1"/>
  <c r="L19" i="1"/>
  <c r="M19" i="1"/>
  <c r="D19" i="1"/>
  <c r="G17" i="2"/>
  <c r="E12" i="1" s="1"/>
  <c r="H17" i="2"/>
  <c r="F12" i="1" s="1"/>
  <c r="I17" i="2"/>
  <c r="G12" i="1" s="1"/>
  <c r="J17" i="2"/>
  <c r="H12" i="1" s="1"/>
  <c r="K17" i="2"/>
  <c r="I12" i="1" s="1"/>
  <c r="L17" i="2"/>
  <c r="J12" i="1" s="1"/>
  <c r="M17" i="2"/>
  <c r="K12" i="1" s="1"/>
  <c r="N17" i="2"/>
  <c r="L12" i="1" s="1"/>
  <c r="F17" i="2"/>
  <c r="D12" i="1" s="1"/>
  <c r="G14" i="2"/>
  <c r="E29" i="1" s="1"/>
  <c r="H14" i="2"/>
  <c r="F29" i="1" s="1"/>
  <c r="I14" i="2"/>
  <c r="G29" i="1" s="1"/>
  <c r="J14" i="2"/>
  <c r="H29" i="1" s="1"/>
  <c r="K14" i="2"/>
  <c r="I29" i="1" s="1"/>
  <c r="L14" i="2"/>
  <c r="J29" i="1" s="1"/>
  <c r="M14" i="2"/>
  <c r="K29" i="1" s="1"/>
  <c r="N14" i="2"/>
  <c r="L29" i="1" s="1"/>
  <c r="F14" i="2"/>
  <c r="D29" i="1" s="1"/>
  <c r="G11" i="2"/>
  <c r="E21" i="1" s="1"/>
  <c r="H11" i="2"/>
  <c r="F21" i="1" s="1"/>
  <c r="I11" i="2"/>
  <c r="G21" i="1" s="1"/>
  <c r="J11" i="2"/>
  <c r="H21" i="1" s="1"/>
  <c r="K11" i="2"/>
  <c r="I21" i="1" s="1"/>
  <c r="L11" i="2"/>
  <c r="J21" i="1" s="1"/>
  <c r="M11" i="2"/>
  <c r="K21" i="1" s="1"/>
  <c r="N11" i="2"/>
  <c r="L21" i="1" s="1"/>
  <c r="F11" i="2"/>
  <c r="D21" i="1" s="1"/>
  <c r="H9" i="2"/>
  <c r="I9" i="2"/>
  <c r="J9" i="2"/>
  <c r="K9" i="2"/>
  <c r="L9" i="2"/>
  <c r="M9" i="2"/>
  <c r="N9" i="2"/>
  <c r="G9" i="2"/>
  <c r="Q9" i="2" l="1"/>
  <c r="O8" i="2" s="1"/>
  <c r="O9" i="2" s="1"/>
  <c r="D97" i="3"/>
  <c r="D112" i="3" s="1"/>
  <c r="D117" i="3" s="1"/>
  <c r="D14" i="1" s="1"/>
  <c r="M112" i="3"/>
  <c r="M117" i="3" s="1"/>
  <c r="M14" i="1" s="1"/>
  <c r="K112" i="3"/>
  <c r="K117" i="3" s="1"/>
  <c r="K14" i="1" s="1"/>
  <c r="F112" i="3"/>
  <c r="F117" i="3" s="1"/>
  <c r="F14" i="1" s="1"/>
  <c r="G112" i="3"/>
  <c r="G117" i="3" s="1"/>
  <c r="G14" i="1" s="1"/>
  <c r="H112" i="3"/>
  <c r="H117" i="3" s="1"/>
  <c r="H14" i="1" s="1"/>
  <c r="J112" i="3"/>
  <c r="J117" i="3" s="1"/>
  <c r="J14" i="1" s="1"/>
  <c r="L112" i="3"/>
  <c r="L117" i="3" s="1"/>
  <c r="L14" i="1" s="1"/>
  <c r="I112" i="3"/>
  <c r="I117" i="3" s="1"/>
  <c r="I14" i="1" s="1"/>
  <c r="E112" i="3"/>
  <c r="E117" i="3" s="1"/>
  <c r="E14" i="1" s="1"/>
  <c r="D57" i="3"/>
  <c r="D72" i="3" s="1"/>
  <c r="D77" i="3" s="1"/>
  <c r="D31" i="1" s="1"/>
  <c r="F72" i="3"/>
  <c r="F77" i="3" s="1"/>
  <c r="F31" i="1" s="1"/>
  <c r="K72" i="3"/>
  <c r="K77" i="3" s="1"/>
  <c r="K31" i="1" s="1"/>
  <c r="I72" i="3"/>
  <c r="I77" i="3" s="1"/>
  <c r="I31" i="1" s="1"/>
  <c r="J72" i="3"/>
  <c r="J77" i="3" s="1"/>
  <c r="J31" i="1" s="1"/>
  <c r="L72" i="3"/>
  <c r="L77" i="3" s="1"/>
  <c r="L31" i="1" s="1"/>
  <c r="G72" i="3"/>
  <c r="G77" i="3" s="1"/>
  <c r="G31" i="1" s="1"/>
  <c r="E72" i="3"/>
  <c r="E77" i="3" s="1"/>
  <c r="E31" i="1" s="1"/>
  <c r="M72" i="3"/>
  <c r="M77" i="3" s="1"/>
  <c r="M31" i="1" s="1"/>
  <c r="H72" i="3"/>
  <c r="H77" i="3" s="1"/>
  <c r="H31" i="1" s="1"/>
  <c r="D17" i="3"/>
  <c r="D32" i="3" s="1"/>
  <c r="D37" i="3" s="1"/>
  <c r="D23" i="1" s="1"/>
  <c r="E32" i="3"/>
  <c r="E37" i="3" s="1"/>
  <c r="E23" i="1" s="1"/>
  <c r="M32" i="3"/>
  <c r="M37" i="3" s="1"/>
  <c r="M23" i="1" s="1"/>
  <c r="I32" i="3"/>
  <c r="I37" i="3" s="1"/>
  <c r="I23" i="1" s="1"/>
  <c r="K32" i="3"/>
  <c r="K37" i="3" s="1"/>
  <c r="K23" i="1" s="1"/>
  <c r="H32" i="3"/>
  <c r="H37" i="3" s="1"/>
  <c r="H23" i="1" s="1"/>
  <c r="G32" i="3"/>
  <c r="G37" i="3" s="1"/>
  <c r="G23" i="1" s="1"/>
  <c r="L32" i="3"/>
  <c r="L37" i="3" s="1"/>
  <c r="L23" i="1" s="1"/>
  <c r="F32" i="3"/>
  <c r="F37" i="3" s="1"/>
  <c r="F23" i="1" s="1"/>
  <c r="J32" i="3"/>
  <c r="J37" i="3" s="1"/>
  <c r="J23" i="1" s="1"/>
  <c r="L100" i="3"/>
  <c r="J100" i="3"/>
  <c r="I100" i="3"/>
  <c r="H100" i="3"/>
  <c r="G100" i="3"/>
  <c r="D100" i="3"/>
  <c r="F100" i="3"/>
  <c r="K100" i="3"/>
  <c r="M100" i="3"/>
  <c r="E100" i="3"/>
  <c r="J60" i="3"/>
  <c r="H60" i="3"/>
  <c r="I60" i="3"/>
  <c r="G60" i="3"/>
  <c r="D60" i="3"/>
  <c r="F60" i="3"/>
  <c r="M60" i="3"/>
  <c r="E60" i="3"/>
  <c r="L60" i="3"/>
  <c r="K60" i="3"/>
  <c r="H20" i="3"/>
  <c r="F20" i="3"/>
  <c r="M20" i="3"/>
  <c r="E20" i="3"/>
  <c r="L20" i="3"/>
  <c r="K20" i="3"/>
  <c r="J20" i="3"/>
  <c r="G20" i="3"/>
  <c r="I20" i="3"/>
  <c r="D20" i="3"/>
  <c r="O14" i="2" l="1"/>
  <c r="M29" i="1" s="1"/>
  <c r="O11" i="2"/>
  <c r="M21" i="1" s="1"/>
  <c r="O17" i="2"/>
  <c r="M12" i="1" s="1"/>
  <c r="H105" i="3"/>
  <c r="H102" i="3"/>
  <c r="H120" i="3" s="1"/>
  <c r="H106" i="3"/>
  <c r="J106" i="3"/>
  <c r="J105" i="3"/>
  <c r="J102" i="3"/>
  <c r="J120" i="3" s="1"/>
  <c r="E105" i="3"/>
  <c r="E102" i="3"/>
  <c r="E120" i="3" s="1"/>
  <c r="E106" i="3"/>
  <c r="I106" i="3"/>
  <c r="I105" i="3"/>
  <c r="I102" i="3"/>
  <c r="I120" i="3" s="1"/>
  <c r="G105" i="3"/>
  <c r="G106" i="3"/>
  <c r="G102" i="3"/>
  <c r="G120" i="3" s="1"/>
  <c r="K106" i="3"/>
  <c r="K102" i="3"/>
  <c r="K120" i="3" s="1"/>
  <c r="K105" i="3"/>
  <c r="F106" i="3"/>
  <c r="F102" i="3"/>
  <c r="F120" i="3" s="1"/>
  <c r="F105" i="3"/>
  <c r="D105" i="3"/>
  <c r="D106" i="3"/>
  <c r="D102" i="3"/>
  <c r="D120" i="3" s="1"/>
  <c r="M106" i="3"/>
  <c r="M102" i="3"/>
  <c r="M120" i="3" s="1"/>
  <c r="M105" i="3"/>
  <c r="L106" i="3"/>
  <c r="L102" i="3"/>
  <c r="L120" i="3" s="1"/>
  <c r="L105" i="3"/>
  <c r="E65" i="3"/>
  <c r="E62" i="3"/>
  <c r="E80" i="3" s="1"/>
  <c r="E66" i="3"/>
  <c r="H65" i="3"/>
  <c r="H66" i="3"/>
  <c r="H62" i="3"/>
  <c r="H80" i="3" s="1"/>
  <c r="G66" i="3"/>
  <c r="G65" i="3"/>
  <c r="G62" i="3"/>
  <c r="G80" i="3" s="1"/>
  <c r="M62" i="3"/>
  <c r="M80" i="3" s="1"/>
  <c r="M66" i="3"/>
  <c r="M65" i="3"/>
  <c r="F66" i="3"/>
  <c r="F62" i="3"/>
  <c r="F80" i="3" s="1"/>
  <c r="F65" i="3"/>
  <c r="I66" i="3"/>
  <c r="I65" i="3"/>
  <c r="I62" i="3"/>
  <c r="I80" i="3" s="1"/>
  <c r="K62" i="3"/>
  <c r="K80" i="3" s="1"/>
  <c r="K65" i="3"/>
  <c r="K66" i="3"/>
  <c r="L62" i="3"/>
  <c r="L80" i="3" s="1"/>
  <c r="L66" i="3"/>
  <c r="L65" i="3"/>
  <c r="D66" i="3"/>
  <c r="D65" i="3"/>
  <c r="D62" i="3"/>
  <c r="D80" i="3" s="1"/>
  <c r="J65" i="3"/>
  <c r="J66" i="3"/>
  <c r="J62" i="3"/>
  <c r="J80" i="3" s="1"/>
  <c r="J22" i="3"/>
  <c r="J40" i="3" s="1"/>
  <c r="J26" i="3"/>
  <c r="J25" i="3"/>
  <c r="K25" i="3"/>
  <c r="K26" i="3"/>
  <c r="K22" i="3"/>
  <c r="K40" i="3" s="1"/>
  <c r="M25" i="3"/>
  <c r="M22" i="3"/>
  <c r="M40" i="3" s="1"/>
  <c r="M26" i="3"/>
  <c r="E22" i="3"/>
  <c r="E40" i="3" s="1"/>
  <c r="E26" i="3"/>
  <c r="E25" i="3"/>
  <c r="I22" i="3"/>
  <c r="I40" i="3" s="1"/>
  <c r="I25" i="3"/>
  <c r="I26" i="3"/>
  <c r="H26" i="3"/>
  <c r="H25" i="3"/>
  <c r="H22" i="3"/>
  <c r="H40" i="3" s="1"/>
  <c r="G25" i="3"/>
  <c r="G26" i="3"/>
  <c r="G22" i="3"/>
  <c r="G40" i="3" s="1"/>
  <c r="F26" i="3"/>
  <c r="F25" i="3"/>
  <c r="F22" i="3"/>
  <c r="F40" i="3" s="1"/>
  <c r="L26" i="3"/>
  <c r="L22" i="3"/>
  <c r="L40" i="3" s="1"/>
  <c r="L25" i="3"/>
  <c r="D25" i="3"/>
  <c r="D22" i="3"/>
  <c r="D40" i="3" s="1"/>
  <c r="D26" i="3"/>
  <c r="H108" i="3" l="1"/>
  <c r="H111" i="3" s="1"/>
  <c r="H116" i="3" s="1"/>
  <c r="H13" i="1" s="1"/>
  <c r="G68" i="3"/>
  <c r="G71" i="3" s="1"/>
  <c r="G76" i="3" s="1"/>
  <c r="G30" i="1" s="1"/>
  <c r="J28" i="3"/>
  <c r="J31" i="3" s="1"/>
  <c r="J36" i="3" s="1"/>
  <c r="J22" i="1" s="1"/>
  <c r="I68" i="3"/>
  <c r="I71" i="3" s="1"/>
  <c r="I76" i="3" s="1"/>
  <c r="I30" i="1" s="1"/>
  <c r="J108" i="3"/>
  <c r="J111" i="3" s="1"/>
  <c r="J116" i="3" s="1"/>
  <c r="J13" i="1" s="1"/>
  <c r="M28" i="3"/>
  <c r="M31" i="3" s="1"/>
  <c r="M36" i="3" s="1"/>
  <c r="M22" i="1" s="1"/>
  <c r="L28" i="3"/>
  <c r="L31" i="3" s="1"/>
  <c r="L36" i="3" s="1"/>
  <c r="L22" i="1" s="1"/>
  <c r="I108" i="3"/>
  <c r="I111" i="3" s="1"/>
  <c r="I116" i="3" s="1"/>
  <c r="I13" i="1" s="1"/>
  <c r="G108" i="3"/>
  <c r="G111" i="3" s="1"/>
  <c r="G116" i="3" s="1"/>
  <c r="G13" i="1" s="1"/>
  <c r="M108" i="3"/>
  <c r="M111" i="3" s="1"/>
  <c r="M116" i="3" s="1"/>
  <c r="M13" i="1" s="1"/>
  <c r="M68" i="3"/>
  <c r="M71" i="3" s="1"/>
  <c r="M76" i="3" s="1"/>
  <c r="M30" i="1" s="1"/>
  <c r="H68" i="3"/>
  <c r="H71" i="3" s="1"/>
  <c r="H76" i="3" s="1"/>
  <c r="H30" i="1" s="1"/>
  <c r="J68" i="3"/>
  <c r="J71" i="3" s="1"/>
  <c r="J76" i="3" s="1"/>
  <c r="J30" i="1" s="1"/>
  <c r="I28" i="3"/>
  <c r="I31" i="3" s="1"/>
  <c r="I36" i="3" s="1"/>
  <c r="I22" i="1" s="1"/>
  <c r="H28" i="3"/>
  <c r="H31" i="3" s="1"/>
  <c r="H36" i="3" s="1"/>
  <c r="H22" i="1" s="1"/>
  <c r="E28" i="3"/>
  <c r="E31" i="3" s="1"/>
  <c r="E36" i="3" s="1"/>
  <c r="E22" i="1" s="1"/>
  <c r="E108" i="3"/>
  <c r="E111" i="3" s="1"/>
  <c r="E116" i="3" s="1"/>
  <c r="E13" i="1" s="1"/>
  <c r="K108" i="3"/>
  <c r="K111" i="3" s="1"/>
  <c r="K116" i="3" s="1"/>
  <c r="K13" i="1" s="1"/>
  <c r="F108" i="3"/>
  <c r="F111" i="3" s="1"/>
  <c r="F116" i="3" s="1"/>
  <c r="F13" i="1" s="1"/>
  <c r="L108" i="3"/>
  <c r="L111" i="3" s="1"/>
  <c r="L116" i="3" s="1"/>
  <c r="L13" i="1" s="1"/>
  <c r="D108" i="3"/>
  <c r="D111" i="3" s="1"/>
  <c r="D116" i="3" s="1"/>
  <c r="D13" i="1" s="1"/>
  <c r="D68" i="3"/>
  <c r="D71" i="3" s="1"/>
  <c r="D76" i="3" s="1"/>
  <c r="D30" i="1" s="1"/>
  <c r="L68" i="3"/>
  <c r="L71" i="3" s="1"/>
  <c r="L76" i="3" s="1"/>
  <c r="L30" i="1" s="1"/>
  <c r="F68" i="3"/>
  <c r="F71" i="3" s="1"/>
  <c r="F76" i="3" s="1"/>
  <c r="F30" i="1" s="1"/>
  <c r="K68" i="3"/>
  <c r="K71" i="3" s="1"/>
  <c r="K76" i="3" s="1"/>
  <c r="K30" i="1" s="1"/>
  <c r="E68" i="3"/>
  <c r="E71" i="3" s="1"/>
  <c r="E76" i="3" s="1"/>
  <c r="E30" i="1" s="1"/>
  <c r="F28" i="3"/>
  <c r="F31" i="3" s="1"/>
  <c r="F36" i="3" s="1"/>
  <c r="F22" i="1" s="1"/>
  <c r="G28" i="3"/>
  <c r="G31" i="3" s="1"/>
  <c r="G36" i="3" s="1"/>
  <c r="G22" i="1" s="1"/>
  <c r="K28" i="3"/>
  <c r="K31" i="3" s="1"/>
  <c r="K36" i="3" s="1"/>
  <c r="K22" i="1" s="1"/>
  <c r="D28" i="3"/>
  <c r="D31" i="3" s="1"/>
  <c r="D36" i="3" s="1"/>
  <c r="D2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tc={E8FA2721-ACC2-4347-8312-18E4CF585CA0}</author>
  </authors>
  <commentList>
    <comment ref="F4" authorId="0" shapeId="0" xr:uid="{E8FA2721-ACC2-4347-8312-18E4CF585CA0}">
      <text>
        <t>[Threaded comment]
Your version of Excel allows you to read this threaded comment; however, any edits to it will get removed if the file is opened in a newer version of Excel. Learn more: https://go.microsoft.com/fwlink/?linkid=870924
Comment:
    Still includes adjustments for Resi Solar and Resi EV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<sst xmlns="http://schemas.openxmlformats.org/spreadsheetml/2006/main" count="293" uniqueCount="159">
  <si>
    <t>update cost projections to calculate new rate impacts</t>
  </si>
  <si>
    <t>Bill Impact Scenarios</t>
  </si>
  <si>
    <t>RIM</t>
  </si>
  <si>
    <t>Annual Cost</t>
  </si>
  <si>
    <t>Includes demand and energy related costs</t>
  </si>
  <si>
    <t>demand related</t>
  </si>
  <si>
    <t>EE Only</t>
  </si>
  <si>
    <t>energy related</t>
  </si>
  <si>
    <t>includes energy related costs only</t>
  </si>
  <si>
    <t>Total GWh sales</t>
  </si>
  <si>
    <t>RS ECCR Factor/1,000 kwh</t>
  </si>
  <si>
    <t>calculation for all costs based on demand/energy allocation above</t>
  </si>
  <si>
    <t>RS ECCR Factor/1,000 kwh EE only</t>
  </si>
  <si>
    <t>calculation for EE only</t>
  </si>
  <si>
    <t>TRC</t>
  </si>
  <si>
    <t>Total GWh Sales</t>
  </si>
  <si>
    <t>Proposed</t>
  </si>
  <si>
    <t>TYSP Forecast GWh</t>
  </si>
  <si>
    <t>RIM DSM</t>
  </si>
  <si>
    <t>RIM Sales</t>
  </si>
  <si>
    <t>TRC DSM</t>
  </si>
  <si>
    <t>TRC Sales</t>
  </si>
  <si>
    <t>Proposed DSM</t>
  </si>
  <si>
    <t>Proposed Sales</t>
  </si>
  <si>
    <t>Florida Power &amp; Light Company</t>
  </si>
  <si>
    <t xml:space="preserve">Energy Conservation Cost Recovery (ECCR) </t>
  </si>
  <si>
    <t>DSM Bill Impacts</t>
  </si>
  <si>
    <t>Bill Impact (RIM)</t>
  </si>
  <si>
    <t>Residential Allocations</t>
  </si>
  <si>
    <t>Demand Costs Allocated on 12CP %</t>
  </si>
  <si>
    <t>Demand Costs Allocated on 1/13th %</t>
  </si>
  <si>
    <t>Energy Allocation %</t>
  </si>
  <si>
    <t xml:space="preserve">Demand Charge Allocations </t>
  </si>
  <si>
    <t>Forecasted Residential kWh Sales w/ DSM (2024 TYSP)</t>
  </si>
  <si>
    <t>Projected Recoverable Expenses</t>
  </si>
  <si>
    <t>Demand Related $</t>
  </si>
  <si>
    <t>Energy Related $</t>
  </si>
  <si>
    <t>Total</t>
  </si>
  <si>
    <t>Development of Allocated Costs</t>
  </si>
  <si>
    <t>Demand Costs Allocated on 12CP $</t>
  </si>
  <si>
    <t>Demand Costs Allocated on 1/13th $</t>
  </si>
  <si>
    <t>Energy Allocation $</t>
  </si>
  <si>
    <t>Development of Residential Rate</t>
  </si>
  <si>
    <t>Demand and Energy Rate ($/kwh)</t>
  </si>
  <si>
    <t>Energy Only Rate ($/kwh)</t>
  </si>
  <si>
    <t>Calculation of Bill Impact</t>
  </si>
  <si>
    <t>Typical Residential Bill Usage (kWh)</t>
  </si>
  <si>
    <t>Demand and Energy Impact ($)</t>
  </si>
  <si>
    <t>Energy Only Impact ($)</t>
  </si>
  <si>
    <t>Check Sum</t>
  </si>
  <si>
    <t>Check 2024 Rate</t>
  </si>
  <si>
    <t>Notes &amp; Assumptions</t>
  </si>
  <si>
    <t>2024 projection numbers included as reference point</t>
  </si>
  <si>
    <t>2023 TYSP Allocations based on 2024 ECCR conservation projection filing</t>
  </si>
  <si>
    <t>Bill Impact (TRC)</t>
  </si>
  <si>
    <t>2024 included as reference point</t>
  </si>
  <si>
    <t>Bill Impact (Proposed)</t>
  </si>
  <si>
    <t>KWH</t>
  </si>
  <si>
    <t>Year</t>
  </si>
  <si>
    <t>Month</t>
  </si>
  <si>
    <t>Forecasted Residential Sales w/ DSM</t>
  </si>
  <si>
    <t>Resi DSM</t>
  </si>
  <si>
    <t>Forecasted Residential Sales w/o DSM</t>
  </si>
  <si>
    <t>check</t>
  </si>
  <si>
    <t>Resi w/DSM</t>
  </si>
  <si>
    <t>Resi w/o DSM</t>
  </si>
  <si>
    <t>January 2024 through December 2024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</si>
  <si>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</si>
  <si>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</si>
  <si>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</si>
  <si>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</si>
  <si>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</si>
  <si>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</si>
  <si>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</si>
  <si>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</si>
  <si>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</si>
  <si>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</si>
  <si>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</si>
  <si>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</si>
  <si>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</si>
  <si>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</si>
  <si>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</si>
  <si>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Line No.</t>
  </si>
  <si>
    <t>RATE CLASS SUMMARY</t>
  </si>
  <si>
    <t>Percentage of Sales at Generation (%)</t>
  </si>
  <si>
    <t>Percentage of Demand at Generation (%)</t>
  </si>
  <si>
    <t>Demand Costs Allocated on 12CP</t>
  </si>
  <si>
    <t>Demand Costs Allocated on 1/13th</t>
  </si>
  <si>
    <t>Energy Allocation ($)</t>
  </si>
  <si>
    <t>Total Recoverable Costs ($)</t>
  </si>
  <si>
    <t>Projected Sales at Meter (kwh)</t>
  </si>
  <si>
    <t>Billing KW Load Factor (%)</t>
  </si>
  <si>
    <t>Projected Billed KW at Meter (KW)</t>
  </si>
  <si>
    <t>Conservation Recovery Factor ($/kw)</t>
  </si>
  <si>
    <t>Conservation Recovery Factor ($/kwh)</t>
  </si>
  <si>
    <t>RDC ($/KW)</t>
  </si>
  <si>
    <t>SDD ($/KW)</t>
  </si>
  <si>
    <t>1</t>
  </si>
  <si>
    <t>RS1/RTR1</t>
  </si>
  <si>
    <t/>
  </si>
  <si>
    <t>2</t>
  </si>
  <si>
    <t>GS1/GST1</t>
  </si>
  <si>
    <t>3</t>
  </si>
  <si>
    <t>GSD1/GSDT1/HLFT1/GSD1-EV</t>
  </si>
  <si>
    <t>4</t>
  </si>
  <si>
    <t>OS2</t>
  </si>
  <si>
    <t>5</t>
  </si>
  <si>
    <t>GSLD1/GSLDT1/CS1/CST1/HLFT2/GSLD1-EV</t>
  </si>
  <si>
    <t>6</t>
  </si>
  <si>
    <t>GSLD2/GSLDT2/CS2/CST2/HLFT3</t>
  </si>
  <si>
    <t>7</t>
  </si>
  <si>
    <t>GSLD3/GSLDT3/CS3/CST3</t>
  </si>
  <si>
    <t>8</t>
  </si>
  <si>
    <t>SST1T</t>
  </si>
  <si>
    <t>9</t>
  </si>
  <si>
    <t>SST1D1/SST1D2/SST1D3</t>
  </si>
  <si>
    <t>10</t>
  </si>
  <si>
    <t>CILC D/CILC G</t>
  </si>
  <si>
    <t>11</t>
  </si>
  <si>
    <t>CILC T</t>
  </si>
  <si>
    <t>12</t>
  </si>
  <si>
    <t>MET</t>
  </si>
  <si>
    <t>13</t>
  </si>
  <si>
    <t>OL1/SL1/SL1M/PL1/OSI/II</t>
  </si>
  <si>
    <t>14</t>
  </si>
  <si>
    <t>SL2/SL2M/GSCU1</t>
  </si>
  <si>
    <t>15</t>
  </si>
  <si>
    <t>16</t>
  </si>
  <si>
    <t>17</t>
  </si>
  <si>
    <t>(3) Obtained from Schedule C-1, page 3, col (10)</t>
  </si>
  <si>
    <t>18</t>
  </si>
  <si>
    <t>(4) Obtained from Schedule C-1, page 3, col (11)</t>
  </si>
  <si>
    <t>19</t>
  </si>
  <si>
    <t>(5) Total from C-1, page 2, line 12 x col (4)</t>
  </si>
  <si>
    <t>20</t>
  </si>
  <si>
    <t>(6) Total from C-1, page 2, line 13 X col (3)</t>
  </si>
  <si>
    <t>21</t>
  </si>
  <si>
    <t>(7) Total from C-1, page 2, line 10 X col (3)</t>
  </si>
  <si>
    <t>22</t>
  </si>
  <si>
    <t>(8) Total Recoverable Costs col (5) + (6) + (7)</t>
  </si>
  <si>
    <t>23</t>
  </si>
  <si>
    <t>(9) Projected kWh sales for the period January 2024 through December 2024, from C-1, page 3, total of column 4</t>
  </si>
  <si>
    <t>24</t>
  </si>
  <si>
    <t>(10) Avg 12 CP load factor based on 2021 load research data and 2024 projections</t>
  </si>
  <si>
    <t>25</t>
  </si>
  <si>
    <t>(11) Col (9)/(col (10)*730)</t>
  </si>
  <si>
    <t>26</t>
  </si>
  <si>
    <t>(12) Col (8) / col(11)</t>
  </si>
  <si>
    <t>27</t>
  </si>
  <si>
    <r>
      <t>(</t>
    </r>
    <r>
      <rPr>
        <sz val="8"/>
        <color rgb="FFFF0000"/>
        <rFont val="Arial"/>
        <family val="2"/>
      </rPr>
      <t>13</t>
    </r>
    <r>
      <rPr>
        <sz val="8"/>
        <rFont val="Arial"/>
        <family val="2"/>
      </rPr>
      <t>) Col (8) / col (9)</t>
    </r>
  </si>
  <si>
    <t>(14) (C-1 pg 4, total col (8) / C-1, pg 3, total col (9) x .10 x C-1, pg 3, col (6))/12</t>
  </si>
  <si>
    <t>(15) ((C-1 pg 4, total col (8) / C-1, pg 3, total col (9) / 21 x C-1, pg 3, col (6))/12</t>
  </si>
  <si>
    <t>Low Income</t>
  </si>
  <si>
    <t>FPL 003826</t>
  </si>
  <si>
    <t>Docket No. 20240012-EG</t>
  </si>
  <si>
    <t>FPL 003830</t>
  </si>
  <si>
    <t>FPL 003829</t>
  </si>
  <si>
    <t>FPL 003828</t>
  </si>
  <si>
    <t>FPL 003827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</si>
</sst>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  <numFmt numFmtId="165" formatCode="_(* #,##0_);_(* \(#,##0\);_(* &quot;-&quot;??_);_(@_)"/>
    <numFmt numFmtId="166" formatCode="#,##0.0000000%_);[Red]\(###,###,##0.0000000%\);&quot;0%&quot;"/>
    <numFmt numFmtId="167" formatCode="#,##0_);[Red]\(#,##0\);&quot; &quot;"/>
    <numFmt numFmtId="168" formatCode="#,##0.00000_);[Red]\(#,##0.00000\);&quot; &quot;"/>
    <numFmt numFmtId="169" formatCode="#,##0.00_);[Red]\(#,##0.00\);&quot; &quot;"/>
    <numFmt numFmtId="170" formatCode="0.0%"/>
    <numFmt numFmtId="171" formatCode="_(* #,##0.0000_);_(* \(#,##0.0000\);_(* &quot;-&quot;??_);_(@_)"/>
    <numFmt numFmtId="172" formatCode="_(* #,##0.00000_);_(* \(#,##0.000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etica"/>
    </font>
    <font>
      <sz val="9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rgb="FF0048B9"/>
      <name val="Arial"/>
      <family val="2"/>
    </font>
    <font>
      <sz val="8"/>
      <color rgb="FF0048B9"/>
      <name val="Arial"/>
      <family val="2"/>
    </font>
    <font>
      <sz val="10"/>
      <name val="MS Sans Serif"/>
      <family val="2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rgb="FFFF0000"/>
      <name val="Arial"/>
      <family val="2"/>
    </font>
    <font>
      <b/>
      <sz val="11"/>
      <color rgb="FFFF0000"/>
      <name val="Calibri"/>
      <family val="2"/>
      <charset val="1"/>
    </font>
    <font>
      <b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48B9"/>
      </left>
      <right/>
      <top style="medium">
        <color rgb="FF0048B9"/>
      </top>
      <bottom style="medium">
        <color rgb="FF0048B9"/>
      </bottom>
      <diagonal/>
    </border>
    <border>
      <left style="thin">
        <color rgb="FF0048B9"/>
      </left>
      <right style="thin">
        <color rgb="FF0048B9"/>
      </right>
      <top style="medium">
        <color rgb="FF0048B9"/>
      </top>
      <bottom style="medium">
        <color rgb="FF0048B9"/>
      </bottom>
      <diagonal/>
    </border>
    <border>
      <left style="thin">
        <color rgb="FF0048B9"/>
      </left>
      <right style="medium">
        <color rgb="FF0048B9"/>
      </right>
      <top style="medium">
        <color rgb="FF0048B9"/>
      </top>
      <bottom style="medium">
        <color rgb="FF0048B9"/>
      </bottom>
      <diagonal/>
    </border>
    <border>
      <left style="medium">
        <color rgb="FF0048B9"/>
      </left>
      <right/>
      <top/>
      <bottom/>
      <diagonal/>
    </border>
    <border>
      <left style="thin">
        <color rgb="FF0048B9"/>
      </left>
      <right style="thin">
        <color rgb="FF0048B9"/>
      </right>
      <top/>
      <bottom/>
      <diagonal/>
    </border>
    <border>
      <left style="thin">
        <color rgb="FF0048B9"/>
      </left>
      <right style="medium">
        <color rgb="FF0048B9"/>
      </right>
      <top/>
      <bottom/>
      <diagonal/>
    </border>
    <border>
      <left style="medium">
        <color rgb="FF0048B9"/>
      </left>
      <right/>
      <top/>
      <bottom style="medium">
        <color rgb="FF0048B9"/>
      </bottom>
      <diagonal/>
    </border>
    <border>
      <left style="thin">
        <color rgb="FF0048B9"/>
      </left>
      <right style="thin">
        <color rgb="FF0048B9"/>
      </right>
      <top/>
      <bottom style="medium">
        <color rgb="FF0048B9"/>
      </bottom>
      <diagonal/>
    </border>
    <border>
      <left style="thin">
        <color rgb="FF0048B9"/>
      </left>
      <right style="medium">
        <color rgb="FF0048B9"/>
      </right>
      <top/>
      <bottom style="medium">
        <color rgb="FF0048B9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rgb="FF0048B9"/>
      </left>
      <right style="medium">
        <color rgb="FF0048B9"/>
      </right>
      <top/>
      <bottom style="thin">
        <color rgb="FF0048B9"/>
      </bottom>
      <diagonal/>
    </border>
    <border>
      <left style="thin">
        <color rgb="FF0048B9"/>
      </left>
      <right style="thin">
        <color rgb="FF0048B9"/>
      </right>
      <top/>
      <bottom style="thin">
        <color rgb="FF0048B9"/>
      </bottom>
      <diagonal/>
    </border>
    <border>
      <left style="medium">
        <color rgb="FF0048B9"/>
      </left>
      <right style="thin">
        <color rgb="FF0048B9"/>
      </right>
      <top/>
      <bottom style="thin">
        <color rgb="FF0048B9"/>
      </bottom>
      <diagonal/>
    </border>
    <border>
      <left style="medium">
        <color rgb="FF0048B9"/>
      </left>
      <right style="thin">
        <color rgb="FF0048B9"/>
      </right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164" fontId="2" fillId="0" borderId="0">
      <alignment horizontal="left" wrapText="1"/>
    </xf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5" fillId="0" borderId="0"/>
    <xf numFmtId="0" fontId="8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5">
    <xf numFmtId="0" fontId="0" fillId="0" borderId="0" xfId="0"/>
    <xf numFmtId="3" fontId="3" fillId="0" borderId="0" xfId="2" applyNumberFormat="1" applyFont="1" applyAlignment="1">
      <alignment horizontal="center"/>
    </xf>
    <xf numFmtId="1" fontId="0" fillId="0" borderId="0" xfId="0" applyNumberFormat="1"/>
    <xf numFmtId="1" fontId="0" fillId="0" borderId="1" xfId="0" applyNumberFormat="1" applyBorder="1"/>
    <xf numFmtId="1" fontId="0" fillId="0" borderId="2" xfId="0" applyNumberFormat="1" applyBorder="1"/>
    <xf numFmtId="1" fontId="0" fillId="0" borderId="4" xfId="0" applyNumberFormat="1" applyBorder="1"/>
    <xf numFmtId="1" fontId="0" fillId="0" borderId="5" xfId="0" applyNumberFormat="1" applyBorder="1"/>
    <xf numFmtId="0" fontId="0" fillId="0" borderId="3" xfId="0" applyBorder="1"/>
    <xf numFmtId="0" fontId="0" fillId="0" borderId="4" xfId="0" applyBorder="1"/>
    <xf numFmtId="3" fontId="3" fillId="0" borderId="4" xfId="2" applyNumberFormat="1" applyFont="1" applyBorder="1" applyAlignment="1">
      <alignment horizontal="center"/>
    </xf>
    <xf numFmtId="0" fontId="0" fillId="0" borderId="0" xfId="0" applyAlignment="1">
      <alignment wrapText="1"/>
    </xf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wrapText="1"/>
    </xf>
    <xf numFmtId="165" fontId="0" fillId="0" borderId="0" xfId="1" applyNumberFormat="1" applyFont="1"/>
    <xf numFmtId="0" fontId="6" fillId="0" borderId="0" xfId="7" applyFont="1"/>
    <xf numFmtId="0" fontId="7" fillId="0" borderId="0" xfId="0" applyFont="1"/>
    <xf numFmtId="0" fontId="6" fillId="4" borderId="7" xfId="8" applyFont="1" applyFill="1" applyBorder="1"/>
    <xf numFmtId="0" fontId="6" fillId="4" borderId="8" xfId="8" applyFont="1" applyFill="1" applyBorder="1" applyAlignment="1">
      <alignment horizontal="center"/>
    </xf>
    <xf numFmtId="0" fontId="6" fillId="4" borderId="9" xfId="8" applyFont="1" applyFill="1" applyBorder="1" applyAlignment="1">
      <alignment horizontal="center"/>
    </xf>
    <xf numFmtId="0" fontId="7" fillId="0" borderId="10" xfId="8" applyFont="1" applyBorder="1"/>
    <xf numFmtId="5" fontId="7" fillId="0" borderId="11" xfId="8" applyNumberFormat="1" applyFont="1" applyBorder="1"/>
    <xf numFmtId="5" fontId="7" fillId="0" borderId="12" xfId="8" applyNumberFormat="1" applyFont="1" applyBorder="1"/>
    <xf numFmtId="5" fontId="7" fillId="0" borderId="14" xfId="8" applyNumberFormat="1" applyFont="1" applyBorder="1"/>
    <xf numFmtId="5" fontId="7" fillId="0" borderId="15" xfId="8" applyNumberFormat="1" applyFont="1" applyBorder="1"/>
    <xf numFmtId="0" fontId="6" fillId="0" borderId="13" xfId="8" applyFont="1" applyBorder="1"/>
    <xf numFmtId="3" fontId="0" fillId="0" borderId="0" xfId="0" applyNumberFormat="1"/>
    <xf numFmtId="165" fontId="0" fillId="0" borderId="0" xfId="0" applyNumberFormat="1"/>
    <xf numFmtId="43" fontId="0" fillId="0" borderId="0" xfId="0" applyNumberFormat="1"/>
    <xf numFmtId="0" fontId="5" fillId="0" borderId="16" xfId="7" applyBorder="1"/>
    <xf numFmtId="0" fontId="5" fillId="0" borderId="0" xfId="7"/>
    <xf numFmtId="0" fontId="10" fillId="0" borderId="0" xfId="7" applyFont="1" applyAlignment="1">
      <alignment horizontal="center"/>
    </xf>
    <xf numFmtId="0" fontId="10" fillId="0" borderId="17" xfId="7" applyFont="1" applyBorder="1" applyAlignment="1">
      <alignment horizontal="center" vertical="center" wrapText="1"/>
    </xf>
    <xf numFmtId="0" fontId="10" fillId="0" borderId="0" xfId="7" applyFont="1" applyAlignment="1">
      <alignment horizontal="left"/>
    </xf>
    <xf numFmtId="166" fontId="10" fillId="0" borderId="0" xfId="7" applyNumberFormat="1" applyFont="1" applyAlignment="1">
      <alignment horizontal="right"/>
    </xf>
    <xf numFmtId="167" fontId="10" fillId="0" borderId="0" xfId="7" applyNumberFormat="1" applyFont="1" applyAlignment="1">
      <alignment horizontal="right"/>
    </xf>
    <xf numFmtId="0" fontId="10" fillId="0" borderId="0" xfId="7" applyFont="1" applyAlignment="1">
      <alignment horizontal="right"/>
    </xf>
    <xf numFmtId="168" fontId="10" fillId="0" borderId="0" xfId="7" applyNumberFormat="1" applyFont="1" applyAlignment="1">
      <alignment horizontal="right"/>
    </xf>
    <xf numFmtId="169" fontId="10" fillId="0" borderId="0" xfId="7" applyNumberFormat="1" applyFont="1" applyAlignment="1">
      <alignment horizontal="right"/>
    </xf>
    <xf numFmtId="0" fontId="10" fillId="0" borderId="18" xfId="7" applyFont="1" applyBorder="1" applyAlignment="1">
      <alignment horizontal="left"/>
    </xf>
    <xf numFmtId="0" fontId="10" fillId="0" borderId="18" xfId="7" applyFont="1" applyBorder="1" applyAlignment="1">
      <alignment horizontal="right"/>
    </xf>
    <xf numFmtId="167" fontId="10" fillId="0" borderId="18" xfId="7" applyNumberFormat="1" applyFont="1" applyBorder="1" applyAlignment="1">
      <alignment horizontal="right"/>
    </xf>
    <xf numFmtId="0" fontId="10" fillId="0" borderId="0" xfId="7" applyFont="1"/>
    <xf numFmtId="0" fontId="11" fillId="0" borderId="0" xfId="7" applyFont="1" applyAlignment="1">
      <alignment horizontal="center"/>
    </xf>
    <xf numFmtId="0" fontId="11" fillId="0" borderId="0" xfId="7" applyFont="1"/>
    <xf numFmtId="0" fontId="9" fillId="0" borderId="0" xfId="7" applyFont="1"/>
    <xf numFmtId="0" fontId="7" fillId="0" borderId="10" xfId="8" applyFont="1" applyBorder="1" applyAlignment="1">
      <alignment horizontal="left" indent="1"/>
    </xf>
    <xf numFmtId="170" fontId="7" fillId="0" borderId="11" xfId="10" applyNumberFormat="1" applyFont="1" applyBorder="1"/>
    <xf numFmtId="0" fontId="12" fillId="0" borderId="0" xfId="0" applyFont="1"/>
    <xf numFmtId="0" fontId="6" fillId="0" borderId="10" xfId="8" applyFont="1" applyBorder="1"/>
    <xf numFmtId="0" fontId="6" fillId="0" borderId="11" xfId="8" applyFont="1" applyBorder="1" applyAlignment="1">
      <alignment horizontal="center"/>
    </xf>
    <xf numFmtId="0" fontId="6" fillId="0" borderId="12" xfId="8" applyFont="1" applyBorder="1" applyAlignment="1">
      <alignment horizontal="center"/>
    </xf>
    <xf numFmtId="5" fontId="6" fillId="0" borderId="11" xfId="8" applyNumberFormat="1" applyFont="1" applyBorder="1"/>
    <xf numFmtId="165" fontId="6" fillId="0" borderId="11" xfId="1" applyNumberFormat="1" applyFont="1" applyBorder="1"/>
    <xf numFmtId="165" fontId="6" fillId="0" borderId="12" xfId="1" applyNumberFormat="1" applyFont="1" applyBorder="1"/>
    <xf numFmtId="5" fontId="7" fillId="0" borderId="20" xfId="8" applyNumberFormat="1" applyFont="1" applyBorder="1"/>
    <xf numFmtId="5" fontId="7" fillId="0" borderId="19" xfId="8" applyNumberFormat="1" applyFont="1" applyBorder="1"/>
    <xf numFmtId="0" fontId="6" fillId="0" borderId="10" xfId="8" applyFont="1" applyBorder="1" applyAlignment="1">
      <alignment horizontal="left" indent="1"/>
    </xf>
    <xf numFmtId="5" fontId="6" fillId="0" borderId="12" xfId="8" applyNumberFormat="1" applyFont="1" applyBorder="1"/>
    <xf numFmtId="0" fontId="7" fillId="0" borderId="21" xfId="8" applyFont="1" applyBorder="1" applyAlignment="1">
      <alignment horizontal="left" indent="1"/>
    </xf>
    <xf numFmtId="44" fontId="7" fillId="0" borderId="0" xfId="9" applyFont="1"/>
    <xf numFmtId="0" fontId="13" fillId="0" borderId="0" xfId="0" applyFont="1"/>
    <xf numFmtId="5" fontId="7" fillId="5" borderId="11" xfId="8" applyNumberFormat="1" applyFont="1" applyFill="1" applyBorder="1"/>
    <xf numFmtId="5" fontId="7" fillId="5" borderId="12" xfId="8" applyNumberFormat="1" applyFont="1" applyFill="1" applyBorder="1"/>
    <xf numFmtId="171" fontId="7" fillId="0" borderId="11" xfId="1" applyNumberFormat="1" applyFont="1" applyBorder="1"/>
    <xf numFmtId="172" fontId="7" fillId="0" borderId="11" xfId="1" applyNumberFormat="1" applyFont="1" applyBorder="1"/>
    <xf numFmtId="171" fontId="7" fillId="0" borderId="12" xfId="1" applyNumberFormat="1" applyFont="1" applyBorder="1"/>
    <xf numFmtId="0" fontId="7" fillId="0" borderId="22" xfId="8" applyFont="1" applyBorder="1" applyAlignment="1">
      <alignment horizontal="left" indent="1"/>
    </xf>
    <xf numFmtId="7" fontId="7" fillId="0" borderId="20" xfId="8" applyNumberFormat="1" applyFont="1" applyBorder="1"/>
    <xf numFmtId="7" fontId="7" fillId="0" borderId="19" xfId="8" applyNumberFormat="1" applyFont="1" applyBorder="1"/>
    <xf numFmtId="172" fontId="7" fillId="0" borderId="12" xfId="1" applyNumberFormat="1" applyFont="1" applyBorder="1"/>
    <xf numFmtId="172" fontId="12" fillId="0" borderId="0" xfId="0" applyNumberFormat="1" applyFont="1"/>
    <xf numFmtId="7" fontId="7" fillId="0" borderId="11" xfId="8" applyNumberFormat="1" applyFont="1" applyBorder="1"/>
    <xf numFmtId="7" fontId="7" fillId="0" borderId="12" xfId="8" applyNumberFormat="1" applyFont="1" applyBorder="1"/>
    <xf numFmtId="7" fontId="0" fillId="0" borderId="6" xfId="0" applyNumberFormat="1" applyBorder="1"/>
    <xf numFmtId="0" fontId="6" fillId="0" borderId="0" xfId="0" applyFont="1"/>
    <xf numFmtId="0" fontId="14" fillId="0" borderId="0" xfId="0" applyFont="1" applyAlignment="1">
      <alignment horizontal="right"/>
    </xf>
    <xf numFmtId="6" fontId="14" fillId="0" borderId="0" xfId="9" applyNumberFormat="1" applyFont="1"/>
    <xf numFmtId="6" fontId="14" fillId="0" borderId="0" xfId="9" applyNumberFormat="1" applyFont="1" applyAlignment="1">
      <alignment horizontal="right"/>
    </xf>
    <xf numFmtId="172" fontId="14" fillId="0" borderId="0" xfId="0" applyNumberFormat="1" applyFont="1" applyAlignment="1">
      <alignment horizontal="right"/>
    </xf>
    <xf numFmtId="5" fontId="14" fillId="0" borderId="0" xfId="0" applyNumberFormat="1" applyFont="1" applyAlignment="1">
      <alignment horizontal="right"/>
    </xf>
    <xf numFmtId="165" fontId="7" fillId="0" borderId="11" xfId="1" applyNumberFormat="1" applyFont="1" applyBorder="1"/>
    <xf numFmtId="165" fontId="7" fillId="0" borderId="12" xfId="1" applyNumberFormat="1" applyFont="1" applyBorder="1"/>
    <xf numFmtId="0" fontId="15" fillId="0" borderId="0" xfId="0" applyFont="1"/>
    <xf numFmtId="0" fontId="0" fillId="6" borderId="0" xfId="0" applyFill="1"/>
    <xf numFmtId="6" fontId="0" fillId="6" borderId="0" xfId="0" applyNumberFormat="1" applyFill="1"/>
    <xf numFmtId="6" fontId="4" fillId="6" borderId="0" xfId="0" applyNumberFormat="1" applyFont="1" applyFill="1"/>
    <xf numFmtId="165" fontId="0" fillId="6" borderId="0" xfId="1" applyNumberFormat="1" applyFont="1" applyFill="1"/>
    <xf numFmtId="7" fontId="0" fillId="6" borderId="6" xfId="0" applyNumberFormat="1" applyFill="1" applyBorder="1"/>
    <xf numFmtId="0" fontId="0" fillId="6" borderId="0" xfId="0" applyFill="1" applyAlignment="1">
      <alignment wrapText="1"/>
    </xf>
    <xf numFmtId="6" fontId="4" fillId="0" borderId="0" xfId="0" applyNumberFormat="1" applyFont="1"/>
    <xf numFmtId="165" fontId="0" fillId="0" borderId="0" xfId="1" applyNumberFormat="1" applyFont="1" applyFill="1"/>
    <xf numFmtId="0" fontId="0" fillId="7" borderId="0" xfId="0" applyFill="1"/>
    <xf numFmtId="0" fontId="10" fillId="0" borderId="0" xfId="7" applyFont="1" applyAlignment="1">
      <alignment horizontal="center"/>
    </xf>
    <xf numFmtId="49" fontId="16" fillId="0" borderId="0" xfId="0" applyNumberFormat="1" applyFont="1" applyAlignment="1">
      <alignment horizontal="left"/>
    </xf>
  </cellXfs>
  <cellStyles count="11">
    <cellStyle name="Comma" xfId="1" builtinId="3"/>
    <cellStyle name="Comma [0] 2" xfId="4" xr:uid="{2288185A-1CE6-4473-9281-56BFBE1DEE90}"/>
    <cellStyle name="Comma 2" xfId="3" xr:uid="{0CC47F54-593F-483D-8028-59ED860A1421}"/>
    <cellStyle name="Currency" xfId="9" builtinId="4"/>
    <cellStyle name="Normal" xfId="0" builtinId="0"/>
    <cellStyle name="Normal 10 3" xfId="7" xr:uid="{71F02714-DBB7-4EFB-9CEF-8EFD8A0C0C5A}"/>
    <cellStyle name="Normal 2" xfId="6" xr:uid="{D791886D-0981-45B2-B0E5-D007A5504B45}"/>
    <cellStyle name="Normal 3" xfId="2" xr:uid="{6BFE0535-00BF-4926-8946-8E582A322A79}"/>
    <cellStyle name="Normal_CONSERVATION FACTOR CALC- JAN-DEC 2013  DRAFT 2" xfId="8" xr:uid="{7D9FA77B-674F-4227-882F-F2461F8F833D}"/>
    <cellStyle name="Percent" xfId="10" builtinId="5"/>
    <cellStyle name="Percent 2" xfId="5" xr:uid="{EB4587F7-E0C4-4A5C-AAF4-2B5224D58DD2}"/>
  </cellStyles>
  <dxfs count="0"/>
  <tableStyles count="0" defaultTableStyle="TableStyleMedium2" defaultPivotStyle="PivotStyleLight16"/>
  <colors>
    <mruColors>
      <color rgb="FF0048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1.xml"/><Relationship Id="rId117" Type="http://schemas.microsoft.com/office/2017/10/relationships/person" Target="persons/person.xml"/><Relationship Id="rId21" Type="http://schemas.openxmlformats.org/officeDocument/2006/relationships/externalLink" Target="externalLinks/externalLink16.xml"/><Relationship Id="rId42" Type="http://schemas.openxmlformats.org/officeDocument/2006/relationships/externalLink" Target="externalLinks/externalLink37.xml"/><Relationship Id="rId47" Type="http://schemas.openxmlformats.org/officeDocument/2006/relationships/externalLink" Target="externalLinks/externalLink42.xml"/><Relationship Id="rId63" Type="http://schemas.openxmlformats.org/officeDocument/2006/relationships/externalLink" Target="externalLinks/externalLink58.xml"/><Relationship Id="rId68" Type="http://schemas.openxmlformats.org/officeDocument/2006/relationships/externalLink" Target="externalLinks/externalLink63.xml"/><Relationship Id="rId84" Type="http://schemas.openxmlformats.org/officeDocument/2006/relationships/externalLink" Target="externalLinks/externalLink79.xml"/><Relationship Id="rId89" Type="http://schemas.openxmlformats.org/officeDocument/2006/relationships/externalLink" Target="externalLinks/externalLink84.xml"/><Relationship Id="rId112" Type="http://schemas.openxmlformats.org/officeDocument/2006/relationships/externalLink" Target="externalLinks/externalLink107.xml"/><Relationship Id="rId16" Type="http://schemas.openxmlformats.org/officeDocument/2006/relationships/externalLink" Target="externalLinks/externalLink11.xml"/><Relationship Id="rId107" Type="http://schemas.openxmlformats.org/officeDocument/2006/relationships/externalLink" Target="externalLinks/externalLink102.xml"/><Relationship Id="rId11" Type="http://schemas.openxmlformats.org/officeDocument/2006/relationships/externalLink" Target="externalLinks/externalLink6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53" Type="http://schemas.openxmlformats.org/officeDocument/2006/relationships/externalLink" Target="externalLinks/externalLink48.xml"/><Relationship Id="rId58" Type="http://schemas.openxmlformats.org/officeDocument/2006/relationships/externalLink" Target="externalLinks/externalLink53.xml"/><Relationship Id="rId74" Type="http://schemas.openxmlformats.org/officeDocument/2006/relationships/externalLink" Target="externalLinks/externalLink69.xml"/><Relationship Id="rId79" Type="http://schemas.openxmlformats.org/officeDocument/2006/relationships/externalLink" Target="externalLinks/externalLink74.xml"/><Relationship Id="rId102" Type="http://schemas.openxmlformats.org/officeDocument/2006/relationships/externalLink" Target="externalLinks/externalLink97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6.xml"/><Relationship Id="rId82" Type="http://schemas.openxmlformats.org/officeDocument/2006/relationships/externalLink" Target="externalLinks/externalLink77.xml"/><Relationship Id="rId90" Type="http://schemas.openxmlformats.org/officeDocument/2006/relationships/externalLink" Target="externalLinks/externalLink85.xml"/><Relationship Id="rId95" Type="http://schemas.openxmlformats.org/officeDocument/2006/relationships/externalLink" Target="externalLinks/externalLink90.xml"/><Relationship Id="rId19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externalLink" Target="externalLinks/externalLink38.xml"/><Relationship Id="rId48" Type="http://schemas.openxmlformats.org/officeDocument/2006/relationships/externalLink" Target="externalLinks/externalLink43.xml"/><Relationship Id="rId56" Type="http://schemas.openxmlformats.org/officeDocument/2006/relationships/externalLink" Target="externalLinks/externalLink51.xml"/><Relationship Id="rId64" Type="http://schemas.openxmlformats.org/officeDocument/2006/relationships/externalLink" Target="externalLinks/externalLink59.xml"/><Relationship Id="rId69" Type="http://schemas.openxmlformats.org/officeDocument/2006/relationships/externalLink" Target="externalLinks/externalLink64.xml"/><Relationship Id="rId77" Type="http://schemas.openxmlformats.org/officeDocument/2006/relationships/externalLink" Target="externalLinks/externalLink72.xml"/><Relationship Id="rId100" Type="http://schemas.openxmlformats.org/officeDocument/2006/relationships/externalLink" Target="externalLinks/externalLink95.xml"/><Relationship Id="rId105" Type="http://schemas.openxmlformats.org/officeDocument/2006/relationships/externalLink" Target="externalLinks/externalLink100.xml"/><Relationship Id="rId113" Type="http://schemas.openxmlformats.org/officeDocument/2006/relationships/theme" Target="theme/theme1.xml"/><Relationship Id="rId118" Type="http://schemas.openxmlformats.org/officeDocument/2006/relationships/calcChain" Target="calcChain.xml"/><Relationship Id="rId8" Type="http://schemas.openxmlformats.org/officeDocument/2006/relationships/externalLink" Target="externalLinks/externalLink3.xml"/><Relationship Id="rId51" Type="http://schemas.openxmlformats.org/officeDocument/2006/relationships/externalLink" Target="externalLinks/externalLink46.xml"/><Relationship Id="rId72" Type="http://schemas.openxmlformats.org/officeDocument/2006/relationships/externalLink" Target="externalLinks/externalLink67.xml"/><Relationship Id="rId80" Type="http://schemas.openxmlformats.org/officeDocument/2006/relationships/externalLink" Target="externalLinks/externalLink75.xml"/><Relationship Id="rId85" Type="http://schemas.openxmlformats.org/officeDocument/2006/relationships/externalLink" Target="externalLinks/externalLink80.xml"/><Relationship Id="rId93" Type="http://schemas.openxmlformats.org/officeDocument/2006/relationships/externalLink" Target="externalLinks/externalLink88.xml"/><Relationship Id="rId98" Type="http://schemas.openxmlformats.org/officeDocument/2006/relationships/externalLink" Target="externalLinks/externalLink93.xml"/><Relationship Id="rId121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46" Type="http://schemas.openxmlformats.org/officeDocument/2006/relationships/externalLink" Target="externalLinks/externalLink41.xml"/><Relationship Id="rId59" Type="http://schemas.openxmlformats.org/officeDocument/2006/relationships/externalLink" Target="externalLinks/externalLink54.xml"/><Relationship Id="rId67" Type="http://schemas.openxmlformats.org/officeDocument/2006/relationships/externalLink" Target="externalLinks/externalLink62.xml"/><Relationship Id="rId103" Type="http://schemas.openxmlformats.org/officeDocument/2006/relationships/externalLink" Target="externalLinks/externalLink98.xml"/><Relationship Id="rId108" Type="http://schemas.openxmlformats.org/officeDocument/2006/relationships/externalLink" Target="externalLinks/externalLink103.xml"/><Relationship Id="rId116" Type="http://schemas.openxmlformats.org/officeDocument/2006/relationships/sheetMetadata" Target="metadata.xml"/><Relationship Id="rId20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36.xml"/><Relationship Id="rId54" Type="http://schemas.openxmlformats.org/officeDocument/2006/relationships/externalLink" Target="externalLinks/externalLink49.xml"/><Relationship Id="rId62" Type="http://schemas.openxmlformats.org/officeDocument/2006/relationships/externalLink" Target="externalLinks/externalLink57.xml"/><Relationship Id="rId70" Type="http://schemas.openxmlformats.org/officeDocument/2006/relationships/externalLink" Target="externalLinks/externalLink65.xml"/><Relationship Id="rId75" Type="http://schemas.openxmlformats.org/officeDocument/2006/relationships/externalLink" Target="externalLinks/externalLink70.xml"/><Relationship Id="rId83" Type="http://schemas.openxmlformats.org/officeDocument/2006/relationships/externalLink" Target="externalLinks/externalLink78.xml"/><Relationship Id="rId88" Type="http://schemas.openxmlformats.org/officeDocument/2006/relationships/externalLink" Target="externalLinks/externalLink83.xml"/><Relationship Id="rId91" Type="http://schemas.openxmlformats.org/officeDocument/2006/relationships/externalLink" Target="externalLinks/externalLink86.xml"/><Relationship Id="rId96" Type="http://schemas.openxmlformats.org/officeDocument/2006/relationships/externalLink" Target="externalLinks/externalLink91.xml"/><Relationship Id="rId111" Type="http://schemas.openxmlformats.org/officeDocument/2006/relationships/externalLink" Target="externalLinks/externalLink10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49" Type="http://schemas.openxmlformats.org/officeDocument/2006/relationships/externalLink" Target="externalLinks/externalLink44.xml"/><Relationship Id="rId57" Type="http://schemas.openxmlformats.org/officeDocument/2006/relationships/externalLink" Target="externalLinks/externalLink52.xml"/><Relationship Id="rId106" Type="http://schemas.openxmlformats.org/officeDocument/2006/relationships/externalLink" Target="externalLinks/externalLink101.xml"/><Relationship Id="rId114" Type="http://schemas.openxmlformats.org/officeDocument/2006/relationships/styles" Target="styles.xml"/><Relationship Id="rId119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26.xml"/><Relationship Id="rId44" Type="http://schemas.openxmlformats.org/officeDocument/2006/relationships/externalLink" Target="externalLinks/externalLink39.xml"/><Relationship Id="rId52" Type="http://schemas.openxmlformats.org/officeDocument/2006/relationships/externalLink" Target="externalLinks/externalLink47.xml"/><Relationship Id="rId60" Type="http://schemas.openxmlformats.org/officeDocument/2006/relationships/externalLink" Target="externalLinks/externalLink55.xml"/><Relationship Id="rId65" Type="http://schemas.openxmlformats.org/officeDocument/2006/relationships/externalLink" Target="externalLinks/externalLink60.xml"/><Relationship Id="rId73" Type="http://schemas.openxmlformats.org/officeDocument/2006/relationships/externalLink" Target="externalLinks/externalLink68.xml"/><Relationship Id="rId78" Type="http://schemas.openxmlformats.org/officeDocument/2006/relationships/externalLink" Target="externalLinks/externalLink73.xml"/><Relationship Id="rId81" Type="http://schemas.openxmlformats.org/officeDocument/2006/relationships/externalLink" Target="externalLinks/externalLink76.xml"/><Relationship Id="rId86" Type="http://schemas.openxmlformats.org/officeDocument/2006/relationships/externalLink" Target="externalLinks/externalLink81.xml"/><Relationship Id="rId94" Type="http://schemas.openxmlformats.org/officeDocument/2006/relationships/externalLink" Target="externalLinks/externalLink89.xml"/><Relationship Id="rId99" Type="http://schemas.openxmlformats.org/officeDocument/2006/relationships/externalLink" Target="externalLinks/externalLink94.xml"/><Relationship Id="rId101" Type="http://schemas.openxmlformats.org/officeDocument/2006/relationships/externalLink" Target="externalLinks/externalLink9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9" Type="http://schemas.openxmlformats.org/officeDocument/2006/relationships/externalLink" Target="externalLinks/externalLink34.xml"/><Relationship Id="rId109" Type="http://schemas.openxmlformats.org/officeDocument/2006/relationships/externalLink" Target="externalLinks/externalLink104.xml"/><Relationship Id="rId34" Type="http://schemas.openxmlformats.org/officeDocument/2006/relationships/externalLink" Target="externalLinks/externalLink29.xml"/><Relationship Id="rId50" Type="http://schemas.openxmlformats.org/officeDocument/2006/relationships/externalLink" Target="externalLinks/externalLink45.xml"/><Relationship Id="rId55" Type="http://schemas.openxmlformats.org/officeDocument/2006/relationships/externalLink" Target="externalLinks/externalLink50.xml"/><Relationship Id="rId76" Type="http://schemas.openxmlformats.org/officeDocument/2006/relationships/externalLink" Target="externalLinks/externalLink71.xml"/><Relationship Id="rId97" Type="http://schemas.openxmlformats.org/officeDocument/2006/relationships/externalLink" Target="externalLinks/externalLink92.xml"/><Relationship Id="rId104" Type="http://schemas.openxmlformats.org/officeDocument/2006/relationships/externalLink" Target="externalLinks/externalLink99.xml"/><Relationship Id="rId120" Type="http://schemas.openxmlformats.org/officeDocument/2006/relationships/customXml" Target="../customXml/item2.xml"/><Relationship Id="rId7" Type="http://schemas.openxmlformats.org/officeDocument/2006/relationships/externalLink" Target="externalLinks/externalLink2.xml"/><Relationship Id="rId71" Type="http://schemas.openxmlformats.org/officeDocument/2006/relationships/externalLink" Target="externalLinks/externalLink66.xml"/><Relationship Id="rId92" Type="http://schemas.openxmlformats.org/officeDocument/2006/relationships/externalLink" Target="externalLinks/externalLink87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19.xml"/><Relationship Id="rId40" Type="http://schemas.openxmlformats.org/officeDocument/2006/relationships/externalLink" Target="externalLinks/externalLink35.xml"/><Relationship Id="rId45" Type="http://schemas.openxmlformats.org/officeDocument/2006/relationships/externalLink" Target="externalLinks/externalLink40.xml"/><Relationship Id="rId66" Type="http://schemas.openxmlformats.org/officeDocument/2006/relationships/externalLink" Target="externalLinks/externalLink61.xml"/><Relationship Id="rId87" Type="http://schemas.openxmlformats.org/officeDocument/2006/relationships/externalLink" Target="externalLinks/externalLink82.xml"/><Relationship Id="rId110" Type="http://schemas.openxmlformats.org/officeDocument/2006/relationships/externalLink" Target="externalLinks/externalLink105.xml"/><Relationship Id="rId115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USERS\URRRRCN\EXCEL\WORKBOOK\1194WORK.XLW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_MFR_C_21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siness%20Management\Doswell\Budgets%20and%20forecasts\2001\DOSWELL%20-%202001%20Budget%20Inputs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CG\REG\Flowback%20Entry\2015\07-2015\WD3\C1%20(Aug%202015%20FERD%20S01).xlsx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TAX\Tax%20Acctg%20&amp;%20Reporting\2009\Q2_2009\Data%20Dumps\DATA%20DUMP%20ALL%20TAX%20ACCOUNTS%2007.08.09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Group%20Inc.%20and%20Subs\Income%20Tax\Florida\2003%20FL%20Final%20Distrib%20Schedule%20-%20new%20method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Temp\C.Home.RemoteAccess.djw0qbl\Nuclear%20Actual-Estimated%20True-up%20Schedules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Accounting\Account%20Recons\2002\PP&amp;E%20and%20CWIP%20Details%20May%202002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Energy%20Sooner%20Wind%20LLC\Income%20Tax\2003%20FPLE%20Sooner%20Wind1.xls" TargetMode="External"/></Relationships>
</file>

<file path=xl/externalLinks/_rels/externalLink10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Load_Forecasting_Group\Forecast\2023%20Update\2024%20TYSP_PLAN_FINAL\PLAN\Consolidated%20Energy%20Build_2024%20TYSP.xlsx" TargetMode="External"/><Relationship Id="rId1" Type="http://schemas.openxmlformats.org/officeDocument/2006/relationships/externalLinkPath" Target="file:///G:\Load_Forecasting_Group\Forecast\2023%20Update\2024%20TYSP_PLAN_FINAL\PLAN\Consolidated%20Energy%20Build_2024%20TYSP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012%20Rate%20Case\2012%20MFR\Temp\C.Home.RemoteAccess.ttk0pjv\TEMP\RIS\RIS_Phase2\RIS_MFR_C_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Temp\C.Home.RemoteAccess.ttk0pjv\TEMP\RIS\RIS_Phase2\RIS_MFR_C_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RIS_MFR_C_2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012%20Rate%20Case\2012%20MFR\Temp\C.Home.RemoteAccess.ttk0pjv\TEMP\RIS\RIS_Phase2\RIS_MFR_C_2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RIS_MFR_C_40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IS\RIS_Phase2\RIS_MFR_C_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012%20Rate%20Case\2012%20MFR\Temp\C.Home.RemoteAccess.ttk0pjv\TEMP\RIS\RIS_Phase2\RIS_MFR_C_4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IS_MFR_C_6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IS_MFR_C_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Revised%20Proformas\SCHERER%20PROFORMA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Temp\C.Home.RemoteAccess.ttk0pjv\TEMP\RIS\RIS_Phase2\RIS_MFR_C_2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IS_MFR_C_2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IS_MFR_C_2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Temp\C.Home.RemoteAccess.ttk0pjv\TEMP\RIS\RIS_Phase2\RIS_MFR_C_4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IS\RIS_Phase2\RIS_MFR_C_6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IS_MFR_C_4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IS_MFR_C_4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IS\RIS_Phase2\RIS_MFR_C_2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COMBCYC\PMG\performance\UNIT4PRF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4\FPL%20Energy%20Bastrop%20LP,%20LLC\Income%20Tax\2004%20FPLE%20Bastrop%20LP%20LLC%20%20Deprecia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ESI%20Vansycle%20Gp%20Inc.%20&amp;%20Affiliates\Income%20Tax\Oregon\03%20DISTR%20FINAL%20-%20OLD%20WAY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3\vol1\USERS\LGD0Q14\OVERHAUL\1999\Current\1999OH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D\CLAUSES\A_SCHED\2007\A1throughA12forAPR20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AD/CLAUSES/A_SCHED/2007/A1throughA12forAPR2007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Home.RemoteAccess.dxf0uhb\~0883204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Temp/C.Home.RemoteAccess.dxf0uhb/~0883204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G\CLAUSES\1A%20FUEL\AAA%20Fuel%202015\A1A%20Fuel%20Retail\Fuel_1507_FPSC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ACG/CLAUSES/1A%20FUEL/AAA%20Fuel%202015/A1A%20Fuel%20Retail/Fuel_1507_FPSC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LAUSES\SUMPACK\0402-1202mcc\WKFILEP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CLAUSES/SUMPACK/0402-1202mcc/WKFILEP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ACG\REG\SURV%20RPT\2014\02-2014\Var\ESR%20Variance%20Feb%202014%20(Annual)%20vs%20Jan%202013%20(Annual)j.c.edit%20for%20futur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USERS\URRRRCN\EXCEL\WORKBOOK\0595JV.XLW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ACG\TAXPROVS%20-%20NEW\Tax%20Reporting\2005%20Q3%20&amp;%20Q4\4th%20Quarter\CONSPROV_Q4.R1_01.09.06v3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TAX\Audit%20Adjustments_IRS\Settlement%20agreement\Settled%20Items%20-%20Power%20Tax%20Adjustments\Tax%20Return%20Supporting%20Schedules\IRS%20PowerTax%20Computation%20Worksheet%20-%20Federal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TEMP\Con_02_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TAX\2006\Q2_2006\Reporting\FPLE%20Reporting\CONSPROV_Q2.R3_071106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orate%20Accounting\FPL\Financial%20Accounting\Reporting\Preliminary%20IS\2013\10.2013\FERC%20IS%20(Prelim)-Sept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Corporate%20Accounting/FPL/Financial%20Accounting/Reporting/Preliminary%20IS/2013/10.2013/FERC%20IS%20(Prelim)-Sept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XM09CB\AppData\Local\Microsoft\Windows\Temporary%20Internet%20Files\Content.Outlook\2WM3QDRD\Capital%20Structure%20and%20Cost%20Rates%20per%20May%202015%20ESR%20(Cost%20Recovery%20Clauses)%20(2)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Users/DXM09CB/AppData/Local/Microsoft/Windows/Temporary%20Internet%20Files/Content.Outlook/2WM3QDRD/Capital%20Structure%20and%20Cost%20Rates%20per%20May%202015%20ESR%20(Cost%20Recovery%20Clauses)%20(2)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Program%20Files.notes.data\Documents\FPL_2006PlngProc_Sec3_Apndx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Temp/C.Program%20Files.notes.data/Documents/FPL_2006PlngProc_Sec3_Apndx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vacation\hr%20vac%20liab%202005\Q2%20Vacation%20Liability%20Report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G\CLAUSES\1A%20CONSERV\AAA%20Cons%202015\ECCR_1507_Calc_Prel_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ACG/CLAUSES/1A%20CONSERV/AAA%20Cons%202015/ECCR_1507_Calc_Prel_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UEL\Current%20Fuel%20Jan%20Dec%2000\2000%20Fuel%20Trueup%20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FUEL/Current%20Fuel%20Jan%20Dec%2000/2000%20Fuel%20Trueup%20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A%20FUEL\AAA2008%20Fuel\2008%20A%20Fuel%20Trueup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1A%20FUEL/AAA2008%20Fuel/2008%20A%20Fuel%20Trueup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UEL\TRANSOUT\FUEL\CURRFUEL\Fuel_TU_1999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turns\Post%202001%20returns\Tax%20Return%20Workpaper%20Files\2012\FPL%20&amp;%20SUBS\Income%20Tax\Tax%20Return%20Workpapers\TQs\12TQ18%20MSC\2012_FPL_100101_TQ18_Mixed%20Service%20Cost_TaxWorkpapers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eturns/Post%202001%20returns/Tax%20Return%20Workpaper%20Files/2012/FPL%20&amp;%20SUBS/Income%20Tax/Tax%20Return%20Workpapers/TQs/12TQ18%20MSC/2012_FPL_100101_TQ18_Mixed%20Service%20Cost_TaxWorkpapers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c08yo\Desktop\August%202015%20flowback%20prelim%20variance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IS\RIS_Phase2\RIS_MFR_C_21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Users/joc08yo/Desktop/August%202015%20flowback%20prelim%20variance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SURV%20RPT\2012\2012-12\Manuals\MANUAL_INPUTS_DEC_2012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etail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ol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n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oc08yo\Local%20Settings\Temporary%20Internet%20Files\Content.Outlook\XWSFDBO5\ROR_2013_RC_SCHED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Workgroups\FPC%20AFT\Critical\Financial%20Planning\Budgeted%20Return\2018\Forecasted%20Surveillance%20Report\BUDRET%20Period%20Reports%20v2.xlsm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4\FPL%20Energy%20Seabrook%20LLC\Income%20Tax\2004%20Seabrook%20Tax%20Workpapers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FPL%20Fibernet%20General\Accounting%20&amp;%20Administration\Work%20Orders\Work%20Order%20List%20-%209-12-0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_MFR_C_40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ENV\Env%202005\0512_env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Temp/ENV/Env%202005/0512_env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wsa01\Everyone\Budgeting\Budget\2001%20Budget%20Sheets\Doswell%20Expansion%20Model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nts%20and%20Settings\axt0gx5\Desktop\coc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Accounting\Account%20Recons\2003\PP&amp;E%20and%20CWIP%20Details%20Jan%202003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_South-Central%20Region\Doswell\Journal%20entries\RECURRING%20-%20Doswell%20JEs%20and%20support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WIP\Capital%20Projects\Finance%20&amp;%20Administration\CWIP\All%20projects\Closing%20Support\02%20Feb%202001\FEB%2001Capital%20Accrual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program%20files.notes.data\Nuclear%20Projection%20Schedules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Temp/c.program%20files.notes.data/Nuclear%20Projection%20Schedules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I64121\Local%20Settings\Temporary%20Internet%20Files\OLK23\Nuclear%20Projection%20Schedule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IS\RIS_Phase2\RIS_MFR_C_40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107100%201202%209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sharepoint/im/imbs/imes/Projects/sap_nams/FI%20DELIVERABLES/Natural%20ac,%20FERC%20ac%20mapping%20table%20-%20future%20state%20-%20fpl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summary%20for%20Willie%20feb%2003%20new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summary%20for%20Willie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USERS\URRRRCN\EXCEL\WORKBOOK\OBF.XLW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ccounting\Account%20Recons\2004\PP&amp;E%20and%20CWIP%20Details%20December%202004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2\VOL1\USERS\UPRSGM\EXCEL\96YEVAR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L\0%20%20FUEL%20COST%20RECOVERY\2011\Filing(s)%20Support\Nukex2011-2015%20-%20072011%20(GY)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EGL/0%20%20FUEL%20COST%20RECOVERY/2011/Filing(s)%20Support/Nukex2011-2015%20-%20072011%20(GY)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hange%20of%20control\CIC%20Payout%20PSA%20&amp;%20SVA%20excluding%20Top%208%20for%20Payrol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_MFR_C_6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change%20of%20control/CIC%20Payout%20PSA%20&amp;%20SVA%20excluding%20Top%208%20for%20Payroll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microsoft.com/office/2006/relationships/xlExternalLinkPath/xlStartup" Target="TAXSTREAM/Security/Users/Users%20MASTER%20File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XV0U0E\AppData\Local\Microsoft\Windows\Temporary%20Internet%20Files\Content.Outlook\B8M7SUGU\ECRC%20Workbook%20(Final%20As%20of%206-2016)-STRAT2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Users/MXV0U0E/AppData/Local/Microsoft/Windows/Temporary%20Internet%20Files/Content.Outlook/B8M7SUGU/ECRC%20Workbook%20(Final%20As%20of%206-2016)-STRAT2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ccounting\Closing%20Support\2002\08%20August%202002\Capitalized%20Interest%20Calculations%200802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A%20FUEL\Filings%202008\Fuel_Est_Act_2008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Rate%20Case%20-%202013\Budret%20(Rate%20Case)\Test%20Year\NO_UIGETS_MFR%20&amp;%20Testimony%20Pull%20Report%202013%20Ratecase%20v49%20juris%20factors%20-%20Range%20Value.xlsm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XXX%20Prior%20to%202002\2001%20%20Fuel%20Trueup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XXX%20Prior%20to%202002/2001%20%20Fuel%20Trueup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5\FPL%20Fibernet%20LLC\Income%20Tax\info%20request%20provided\165000-%20Prepayments%20-Dec%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FPLSUB"/>
      <sheetName val="JVTAX.XLS"/>
      <sheetName val="Sheet1"/>
    </sheetNames>
    <sheetDataSet>
      <sheetData sheetId="0" refreshError="1"/>
      <sheetData sheetId="1" refreshError="1"/>
      <sheetData sheetId="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TOC"/>
      <sheetName val="Inputs"/>
      <sheetName val="2nd qtr"/>
      <sheetName val="MM"/>
      <sheetName val="MM base"/>
      <sheetName val="MM-final-peak"/>
      <sheetName val="MM base2"/>
      <sheetName val="MM final base"/>
      <sheetName val="Overfiring"/>
      <sheetName val="PPE"/>
      <sheetName val="Oil Sale"/>
      <sheetName val="Production-CC"/>
      <sheetName val="Production-CT"/>
      <sheetName val="CNG32"/>
      <sheetName val="CNG35"/>
      <sheetName val="144A"/>
      <sheetName val="Def Debt"/>
      <sheetName val="144A debt"/>
      <sheetName val="Debt"/>
      <sheetName val="Dispatch"/>
      <sheetName val="Fuel Prices"/>
      <sheetName val="Rates"/>
      <sheetName val="Unit 5 Budget"/>
      <sheetName val="Unit 6 Budget"/>
      <sheetName val="Heat Rate Lookup"/>
      <sheetName val="Cover"/>
      <sheetName val="Detail"/>
      <sheetName val="6003"/>
      <sheetName val="6004"/>
      <sheetName val="6005"/>
      <sheetName val="6006"/>
      <sheetName val="6008"/>
      <sheetName val="6009"/>
      <sheetName val="6010"/>
      <sheetName val="6033"/>
      <sheetName val="6034"/>
      <sheetName val="7013"/>
      <sheetName val="7014"/>
      <sheetName val="6019"/>
      <sheetName val="305"/>
      <sheetName val="6020"/>
      <sheetName val="306"/>
      <sheetName val="6025"/>
      <sheetName val="7011"/>
      <sheetName val="MM (CASH)-base"/>
      <sheetName val="MM (CASH)"/>
      <sheetName val="6011"/>
      <sheetName val="301"/>
      <sheetName val="6013"/>
      <sheetName val="300"/>
      <sheetName val="6014"/>
      <sheetName val="6015"/>
      <sheetName val="6016"/>
      <sheetName val="6017"/>
      <sheetName val="6018"/>
      <sheetName val="6021"/>
      <sheetName val="302"/>
      <sheetName val="6023"/>
      <sheetName val="303"/>
      <sheetName val="6026"/>
      <sheetName val="6027"/>
      <sheetName val="6028"/>
      <sheetName val="307"/>
      <sheetName val="6029"/>
      <sheetName val="304"/>
      <sheetName val="6031"/>
      <sheetName val="6032"/>
      <sheetName val="6037"/>
      <sheetName val="6038"/>
      <sheetName val="6040"/>
      <sheetName val="6041"/>
      <sheetName val="6042"/>
      <sheetName val="6043"/>
      <sheetName val="6044"/>
      <sheetName val="6045"/>
      <sheetName val="6047"/>
      <sheetName val="7001"/>
      <sheetName val="7002"/>
      <sheetName val="7003"/>
      <sheetName val="7004"/>
      <sheetName val="7006"/>
      <sheetName val="7005"/>
      <sheetName val="7007"/>
      <sheetName val="7008"/>
      <sheetName val="7009"/>
      <sheetName val="7010"/>
      <sheetName val="Jeff--&gt;"/>
      <sheetName val="8002"/>
      <sheetName val="110"/>
      <sheetName val="6"/>
      <sheetName val="6048"/>
      <sheetName val="8009"/>
      <sheetName val="8010"/>
      <sheetName val="105"/>
      <sheetName val="8011"/>
      <sheetName val="6001"/>
      <sheetName val="6002"/>
      <sheetName val="8001"/>
      <sheetName val="8001A"/>
      <sheetName val="8006"/>
      <sheetName val="8007"/>
      <sheetName val="8008"/>
      <sheetName val="100"/>
      <sheetName val="8014"/>
      <sheetName val="8022"/>
      <sheetName val="9001"/>
      <sheetName val="McB--&gt;"/>
      <sheetName val="6022"/>
      <sheetName val="7103"/>
      <sheetName val="7104"/>
      <sheetName val="9"/>
      <sheetName val="8003"/>
      <sheetName val="8019"/>
      <sheetName val="Travel"/>
      <sheetName val="EE"/>
      <sheetName val="CASH"/>
      <sheetName val="REV"/>
      <sheetName val="Look up sheet"/>
      <sheetName val="GAAP"/>
      <sheetName val="Main sheet-Hoja Princip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l for Documentation"/>
      <sheetName val="Summary for Flowback Wksht"/>
      <sheetName val="Paste FERD Download here"/>
      <sheetName val="Current Mth Book NOI"/>
      <sheetName val="Current Mth Juris NOI"/>
      <sheetName val="Additional Detail Calc"/>
      <sheetName val="Interest Ex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vot Nicole"/>
      <sheetName val="Pivot OOPAs"/>
      <sheetName val="PivotActivityExcl US Prov"/>
      <sheetName val="Pivot Amanda"/>
      <sheetName val="YTD 2009"/>
      <sheetName val="Q1 2009"/>
      <sheetName val="Q2 2009"/>
      <sheetName val="PIVOT YTD FGN"/>
      <sheetName val="YTD 2009Intl"/>
      <sheetName val="Q1 2009Intl"/>
      <sheetName val="Q2 2009Intl"/>
      <sheetName val="Account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NTRY"/>
      <sheetName val="INTERCOMPANY ENTRY"/>
      <sheetName val="Allocation of Inc and Loss"/>
      <sheetName val="GROUP&amp;PALMS"/>
      <sheetName val="FPL&amp;SUBS"/>
      <sheetName val="GRPCAP&amp;SUBS"/>
      <sheetName val="ALANDCO&amp;SUBS"/>
      <sheetName val="FPLES&amp;SUBS"/>
      <sheetName val="FPLENERGY&amp;SUBS"/>
      <sheetName val="Prep_Point Shee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onstruction Costs"/>
      <sheetName val="Preconstruction Description"/>
      <sheetName val="Carrying Costs"/>
      <sheetName val="Construction Costs"/>
      <sheetName val="Construction Description"/>
      <sheetName val="Technology Selected"/>
      <sheetName val="Monthly Expenditures"/>
      <sheetName val="Variance Explan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WIP FOR SOL"/>
      <sheetName val="CWIP &amp; PP&amp;E BAL BY GROUP"/>
      <sheetName val="MAY ACCRUAL"/>
      <sheetName val="CHECK TABLE"/>
      <sheetName val="cwip may 02"/>
      <sheetName val="DESCRIPTION TABLE"/>
      <sheetName val="Tables"/>
      <sheetName val="1999 ACCRUAL"/>
      <sheetName val="held for resale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ckmarks"/>
      <sheetName val="Index"/>
      <sheetName val="Input"/>
      <sheetName val="(A-1)Book to Tax Recon"/>
      <sheetName val="(B-1)Trial Balance"/>
      <sheetName val="(C-1) Prepaid Insurance"/>
      <sheetName val="(C-2) Sec 263A"/>
      <sheetName val="(C-3) Middle Tier"/>
      <sheetName val="(C-4) Franchise Tax"/>
      <sheetName val="(C-5) PTC"/>
      <sheetName val="(D-1) State Depreciation"/>
      <sheetName val="(D-2 thru 25) Depreciation"/>
      <sheetName val="(G-1)Apportionment"/>
      <sheetName val="Prep_Point Sheets"/>
      <sheetName val="Provision"/>
      <sheetName val="Provision to Return Reconciliat"/>
      <sheetName val="Correspondence"/>
      <sheetName val="Carryforward"/>
      <sheetName val="Research"/>
      <sheetName val="Returns"/>
      <sheetName val="PTC"/>
      <sheetName val="TELES"/>
      <sheetName val="F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ill_days"/>
      <sheetName val="customers"/>
      <sheetName val="billed_upc"/>
      <sheetName val="unbilled_upc"/>
      <sheetName val="billed_sales_kWh"/>
      <sheetName val="billed_compare"/>
      <sheetName val="adjustments"/>
      <sheetName val="adj_billed_sales_UI"/>
      <sheetName val="unbilled_sales"/>
      <sheetName val="nel"/>
      <sheetName val="UPC_compare"/>
      <sheetName val="customer_compare"/>
      <sheetName val="summary"/>
      <sheetName val="Stork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2">
          <cell r="O62">
            <v>4981649965</v>
          </cell>
        </row>
        <row r="63">
          <cell r="O63">
            <v>4789919150</v>
          </cell>
        </row>
        <row r="64">
          <cell r="O64">
            <v>4499607827</v>
          </cell>
        </row>
        <row r="65">
          <cell r="O65">
            <v>4915585918</v>
          </cell>
        </row>
        <row r="66">
          <cell r="O66">
            <v>5524327122</v>
          </cell>
        </row>
        <row r="67">
          <cell r="O67">
            <v>6363600062</v>
          </cell>
        </row>
        <row r="68">
          <cell r="O68">
            <v>7130422732</v>
          </cell>
        </row>
        <row r="69">
          <cell r="O69">
            <v>6990020703</v>
          </cell>
        </row>
        <row r="70">
          <cell r="O70">
            <v>7136648843</v>
          </cell>
        </row>
        <row r="71">
          <cell r="O71">
            <v>6291760718</v>
          </cell>
        </row>
        <row r="72">
          <cell r="O72">
            <v>5239580431</v>
          </cell>
        </row>
        <row r="73">
          <cell r="O73">
            <v>4795717957</v>
          </cell>
        </row>
        <row r="74">
          <cell r="O74">
            <v>5077921357</v>
          </cell>
        </row>
        <row r="75">
          <cell r="O75">
            <v>4637144416</v>
          </cell>
        </row>
        <row r="76">
          <cell r="O76">
            <v>4569150489</v>
          </cell>
        </row>
        <row r="77">
          <cell r="O77">
            <v>4935845247</v>
          </cell>
        </row>
        <row r="78">
          <cell r="O78">
            <v>5472876972</v>
          </cell>
        </row>
        <row r="79">
          <cell r="O79">
            <v>6468755372</v>
          </cell>
        </row>
        <row r="80">
          <cell r="O80">
            <v>7194306725</v>
          </cell>
        </row>
        <row r="81">
          <cell r="O81">
            <v>7305545001</v>
          </cell>
        </row>
        <row r="82">
          <cell r="O82">
            <v>7180607559</v>
          </cell>
        </row>
        <row r="83">
          <cell r="O83">
            <v>6375266752</v>
          </cell>
        </row>
        <row r="84">
          <cell r="O84">
            <v>5271623938</v>
          </cell>
        </row>
        <row r="85">
          <cell r="O85">
            <v>4813685223</v>
          </cell>
        </row>
        <row r="86">
          <cell r="O86">
            <v>5155228600</v>
          </cell>
        </row>
        <row r="87">
          <cell r="O87">
            <v>4709170821</v>
          </cell>
        </row>
        <row r="88">
          <cell r="O88">
            <v>4639473691</v>
          </cell>
        </row>
        <row r="89">
          <cell r="O89">
            <v>5009081844</v>
          </cell>
        </row>
        <row r="90">
          <cell r="O90">
            <v>5548718297</v>
          </cell>
        </row>
        <row r="91">
          <cell r="O91">
            <v>6552660186</v>
          </cell>
        </row>
        <row r="92">
          <cell r="O92">
            <v>7283013953</v>
          </cell>
        </row>
        <row r="93">
          <cell r="O93">
            <v>7392140105</v>
          </cell>
        </row>
        <row r="94">
          <cell r="O94">
            <v>7263921074</v>
          </cell>
        </row>
        <row r="95">
          <cell r="O95">
            <v>6448313792</v>
          </cell>
        </row>
        <row r="96">
          <cell r="O96">
            <v>5333880039</v>
          </cell>
        </row>
        <row r="97">
          <cell r="O97">
            <v>4872210230</v>
          </cell>
        </row>
        <row r="98">
          <cell r="O98">
            <v>5221879431</v>
          </cell>
        </row>
        <row r="99">
          <cell r="O99">
            <v>4771106178</v>
          </cell>
        </row>
        <row r="100">
          <cell r="O100">
            <v>4699530060</v>
          </cell>
        </row>
        <row r="101">
          <cell r="O101">
            <v>5073384054</v>
          </cell>
        </row>
        <row r="102">
          <cell r="O102">
            <v>5617614708</v>
          </cell>
        </row>
        <row r="103">
          <cell r="O103">
            <v>6631549655</v>
          </cell>
        </row>
        <row r="104">
          <cell r="O104">
            <v>7369300524</v>
          </cell>
        </row>
        <row r="105">
          <cell r="O105">
            <v>7479386640</v>
          </cell>
        </row>
        <row r="106">
          <cell r="O106">
            <v>7351017014</v>
          </cell>
        </row>
        <row r="107">
          <cell r="O107">
            <v>6527824232</v>
          </cell>
        </row>
        <row r="108">
          <cell r="O108">
            <v>5404453535</v>
          </cell>
        </row>
        <row r="109">
          <cell r="O109">
            <v>4940851386</v>
          </cell>
        </row>
        <row r="110">
          <cell r="O110">
            <v>5300004491</v>
          </cell>
        </row>
        <row r="111">
          <cell r="O111">
            <v>4834301812</v>
          </cell>
        </row>
        <row r="112">
          <cell r="O112">
            <v>4768447187</v>
          </cell>
        </row>
        <row r="113">
          <cell r="O113">
            <v>5145168257</v>
          </cell>
        </row>
        <row r="114">
          <cell r="O114">
            <v>5692457518</v>
          </cell>
        </row>
        <row r="115">
          <cell r="O115">
            <v>6714508892</v>
          </cell>
        </row>
        <row r="116">
          <cell r="O116">
            <v>7457957140</v>
          </cell>
        </row>
        <row r="117">
          <cell r="O117">
            <v>7567310599</v>
          </cell>
        </row>
        <row r="118">
          <cell r="O118">
            <v>7436953837</v>
          </cell>
        </row>
        <row r="119">
          <cell r="O119">
            <v>6604578641</v>
          </cell>
        </row>
        <row r="120">
          <cell r="O120">
            <v>5470339428</v>
          </cell>
        </row>
        <row r="121">
          <cell r="O121">
            <v>5003059003</v>
          </cell>
        </row>
        <row r="122">
          <cell r="O122">
            <v>5369060479</v>
          </cell>
        </row>
        <row r="123">
          <cell r="O123">
            <v>4907328638</v>
          </cell>
        </row>
        <row r="124">
          <cell r="O124">
            <v>4832842178</v>
          </cell>
        </row>
        <row r="125">
          <cell r="O125">
            <v>5215503663</v>
          </cell>
        </row>
        <row r="126">
          <cell r="O126">
            <v>5769139146</v>
          </cell>
        </row>
        <row r="127">
          <cell r="O127">
            <v>6803099121</v>
          </cell>
        </row>
        <row r="128">
          <cell r="O128">
            <v>7555400782</v>
          </cell>
        </row>
        <row r="129">
          <cell r="O129">
            <v>7666192893</v>
          </cell>
        </row>
        <row r="130">
          <cell r="O130">
            <v>7535599597</v>
          </cell>
        </row>
        <row r="131">
          <cell r="O131">
            <v>6694991256</v>
          </cell>
        </row>
        <row r="132">
          <cell r="O132">
            <v>5550624801</v>
          </cell>
        </row>
        <row r="133">
          <cell r="O133">
            <v>5081239515</v>
          </cell>
        </row>
        <row r="134">
          <cell r="O134">
            <v>5454865271</v>
          </cell>
        </row>
        <row r="135">
          <cell r="O135">
            <v>4986340157</v>
          </cell>
        </row>
        <row r="136">
          <cell r="O136">
            <v>4910310709</v>
          </cell>
        </row>
        <row r="137">
          <cell r="O137">
            <v>5297975925</v>
          </cell>
        </row>
        <row r="138">
          <cell r="O138">
            <v>5857055086</v>
          </cell>
        </row>
        <row r="139">
          <cell r="O139">
            <v>6902394161</v>
          </cell>
        </row>
        <row r="140">
          <cell r="O140">
            <v>7662899417</v>
          </cell>
        </row>
        <row r="141">
          <cell r="O141">
            <v>7774331187</v>
          </cell>
        </row>
        <row r="142">
          <cell r="O142">
            <v>7642647948</v>
          </cell>
        </row>
        <row r="143">
          <cell r="O143">
            <v>6792651182</v>
          </cell>
        </row>
        <row r="144">
          <cell r="O144">
            <v>5636816818</v>
          </cell>
        </row>
        <row r="145">
          <cell r="O145">
            <v>5164219458</v>
          </cell>
        </row>
        <row r="146">
          <cell r="O146">
            <v>5544270443</v>
          </cell>
        </row>
        <row r="147">
          <cell r="O147">
            <v>5068525010</v>
          </cell>
        </row>
        <row r="148">
          <cell r="O148">
            <v>4990464175</v>
          </cell>
        </row>
        <row r="149">
          <cell r="O149">
            <v>5382700390</v>
          </cell>
        </row>
        <row r="150">
          <cell r="O150">
            <v>5946932432</v>
          </cell>
        </row>
        <row r="151">
          <cell r="O151">
            <v>7003525231</v>
          </cell>
        </row>
        <row r="152">
          <cell r="O152">
            <v>7772072776</v>
          </cell>
        </row>
        <row r="153">
          <cell r="O153">
            <v>7883857955</v>
          </cell>
        </row>
        <row r="154">
          <cell r="O154">
            <v>7750743215</v>
          </cell>
        </row>
        <row r="155">
          <cell r="O155">
            <v>6890995678</v>
          </cell>
        </row>
        <row r="156">
          <cell r="O156">
            <v>5723370276</v>
          </cell>
        </row>
        <row r="157">
          <cell r="O157">
            <v>5247331155</v>
          </cell>
        </row>
        <row r="158">
          <cell r="O158">
            <v>5633770856</v>
          </cell>
        </row>
        <row r="159">
          <cell r="O159">
            <v>5151093308</v>
          </cell>
        </row>
        <row r="160">
          <cell r="O160">
            <v>5071412519</v>
          </cell>
        </row>
        <row r="161">
          <cell r="O161">
            <v>5468518687</v>
          </cell>
        </row>
        <row r="162">
          <cell r="O162">
            <v>6037801231</v>
          </cell>
        </row>
        <row r="163">
          <cell r="O163">
            <v>7105416190</v>
          </cell>
        </row>
        <row r="164">
          <cell r="O164">
            <v>7881846306</v>
          </cell>
        </row>
        <row r="165">
          <cell r="O165">
            <v>7994011818</v>
          </cell>
        </row>
        <row r="166">
          <cell r="O166">
            <v>7859632463</v>
          </cell>
        </row>
        <row r="167">
          <cell r="O167">
            <v>6990203545</v>
          </cell>
        </row>
        <row r="168">
          <cell r="O168">
            <v>5810713039</v>
          </cell>
        </row>
        <row r="169">
          <cell r="O169">
            <v>5331151992</v>
          </cell>
        </row>
        <row r="170">
          <cell r="O170">
            <v>5723710589</v>
          </cell>
        </row>
        <row r="171">
          <cell r="O171">
            <v>5233857499</v>
          </cell>
        </row>
        <row r="172">
          <cell r="O172">
            <v>5152273737</v>
          </cell>
        </row>
        <row r="173">
          <cell r="O173">
            <v>5554236188</v>
          </cell>
        </row>
        <row r="174">
          <cell r="O174">
            <v>6128652139</v>
          </cell>
        </row>
        <row r="175">
          <cell r="O175">
            <v>7207438772</v>
          </cell>
        </row>
        <row r="176">
          <cell r="O176">
            <v>7991874508</v>
          </cell>
        </row>
        <row r="177">
          <cell r="O177">
            <v>8104461699</v>
          </cell>
        </row>
        <row r="178">
          <cell r="O178">
            <v>7968799867</v>
          </cell>
        </row>
        <row r="179">
          <cell r="O179">
            <v>7089566906</v>
          </cell>
        </row>
        <row r="180">
          <cell r="O180">
            <v>5898005590</v>
          </cell>
        </row>
        <row r="181">
          <cell r="O181">
            <v>5414580967</v>
          </cell>
        </row>
        <row r="182">
          <cell r="O182">
            <v>5813389743</v>
          </cell>
        </row>
        <row r="183">
          <cell r="O183">
            <v>5316161444</v>
          </cell>
        </row>
        <row r="184">
          <cell r="O184">
            <v>5232465136</v>
          </cell>
        </row>
        <row r="185">
          <cell r="O185">
            <v>5639064153</v>
          </cell>
        </row>
        <row r="186">
          <cell r="O186">
            <v>6218701826</v>
          </cell>
        </row>
        <row r="187">
          <cell r="O187">
            <v>7308971754</v>
          </cell>
        </row>
        <row r="188">
          <cell r="O188">
            <v>8101772364</v>
          </cell>
        </row>
        <row r="189">
          <cell r="O189">
            <v>8214942937</v>
          </cell>
        </row>
        <row r="190">
          <cell r="O190">
            <v>8078127273</v>
          </cell>
        </row>
        <row r="191">
          <cell r="O191">
            <v>7189269413</v>
          </cell>
        </row>
        <row r="192">
          <cell r="O192">
            <v>5986020120</v>
          </cell>
        </row>
        <row r="193">
          <cell r="O193">
            <v>5499491243</v>
          </cell>
        </row>
      </sheetData>
      <sheetData sheetId="5" refreshError="1"/>
      <sheetData sheetId="6">
        <row r="50">
          <cell r="E50">
            <v>-30684001.669670139</v>
          </cell>
          <cell r="G50">
            <v>48765469.842089228</v>
          </cell>
        </row>
        <row r="51">
          <cell r="E51">
            <v>-31092963.968158018</v>
          </cell>
          <cell r="G51">
            <v>46764305.465829164</v>
          </cell>
        </row>
        <row r="52">
          <cell r="E52">
            <v>-41875572.69205711</v>
          </cell>
          <cell r="G52">
            <v>48765469.842089228</v>
          </cell>
        </row>
        <row r="53">
          <cell r="E53">
            <v>-39817349.092258938</v>
          </cell>
          <cell r="G53">
            <v>47192390.169763774</v>
          </cell>
        </row>
        <row r="54">
          <cell r="E54">
            <v>-41600126.261753574</v>
          </cell>
          <cell r="G54">
            <v>48765469.842089228</v>
          </cell>
        </row>
        <row r="55">
          <cell r="E55">
            <v>-36215873.676517762</v>
          </cell>
          <cell r="G55">
            <v>47192390.169763774</v>
          </cell>
        </row>
        <row r="56">
          <cell r="E56">
            <v>-76940611.759603575</v>
          </cell>
          <cell r="G56">
            <v>48765469.842089228</v>
          </cell>
        </row>
        <row r="57">
          <cell r="E57">
            <v>-73409262.177856848</v>
          </cell>
          <cell r="G57">
            <v>48765469.842089228</v>
          </cell>
        </row>
        <row r="58">
          <cell r="E58">
            <v>-71549944.381027564</v>
          </cell>
          <cell r="G58">
            <v>47192390.169763774</v>
          </cell>
        </row>
        <row r="59">
          <cell r="E59">
            <v>-72543577.898174927</v>
          </cell>
          <cell r="G59">
            <v>48765469.842089228</v>
          </cell>
        </row>
        <row r="60">
          <cell r="E60">
            <v>-66307456.832642786</v>
          </cell>
          <cell r="G60">
            <v>47192390.169763774</v>
          </cell>
        </row>
        <row r="61">
          <cell r="E61">
            <v>-60448585.106962226</v>
          </cell>
          <cell r="G61">
            <v>48765469.842089228</v>
          </cell>
        </row>
        <row r="62">
          <cell r="E62">
            <v>-60523378.839776956</v>
          </cell>
          <cell r="G62">
            <v>88452023.483381316</v>
          </cell>
        </row>
        <row r="63">
          <cell r="E63">
            <v>-62384166.782657862</v>
          </cell>
          <cell r="G63">
            <v>79892150.243054092</v>
          </cell>
        </row>
        <row r="64">
          <cell r="E64">
            <v>-85879409.276316375</v>
          </cell>
          <cell r="G64">
            <v>88452023.483381316</v>
          </cell>
        </row>
        <row r="65">
          <cell r="E65">
            <v>-83256988.861235693</v>
          </cell>
          <cell r="G65">
            <v>85598732.403272241</v>
          </cell>
        </row>
        <row r="66">
          <cell r="E66">
            <v>-88620493.709375441</v>
          </cell>
          <cell r="G66">
            <v>88452023.483381316</v>
          </cell>
        </row>
        <row r="67">
          <cell r="E67">
            <v>-78463044.779652938</v>
          </cell>
          <cell r="G67">
            <v>85598732.403272241</v>
          </cell>
        </row>
        <row r="68">
          <cell r="E68">
            <v>-123203989.25951295</v>
          </cell>
          <cell r="G68">
            <v>88452023.483381316</v>
          </cell>
        </row>
        <row r="69">
          <cell r="E69">
            <v>-118700288.98284778</v>
          </cell>
          <cell r="G69">
            <v>88452023.483381316</v>
          </cell>
        </row>
        <row r="70">
          <cell r="E70">
            <v>-116829246.06794642</v>
          </cell>
          <cell r="G70">
            <v>85598732.403272241</v>
          </cell>
        </row>
        <row r="71">
          <cell r="E71">
            <v>-119573796.83052856</v>
          </cell>
          <cell r="G71">
            <v>88452023.483381316</v>
          </cell>
        </row>
        <row r="72">
          <cell r="E72">
            <v>-110467589.65860081</v>
          </cell>
          <cell r="G72">
            <v>85598732.403272241</v>
          </cell>
        </row>
        <row r="73">
          <cell r="E73">
            <v>-101643225.7717559</v>
          </cell>
          <cell r="G73">
            <v>88452023.483381316</v>
          </cell>
        </row>
        <row r="74">
          <cell r="E74">
            <v>-101731724.89204785</v>
          </cell>
          <cell r="G74">
            <v>137008903.82995519</v>
          </cell>
        </row>
        <row r="75">
          <cell r="E75">
            <v>-104865594.47877246</v>
          </cell>
          <cell r="G75">
            <v>123749977.65286277</v>
          </cell>
        </row>
        <row r="76">
          <cell r="E76">
            <v>-144108675.22278577</v>
          </cell>
          <cell r="G76">
            <v>137008903.82995519</v>
          </cell>
        </row>
        <row r="77">
          <cell r="E77">
            <v>-139533958.7904512</v>
          </cell>
          <cell r="G77">
            <v>132589261.77092437</v>
          </cell>
        </row>
        <row r="78">
          <cell r="E78">
            <v>-148289872.26821476</v>
          </cell>
          <cell r="G78">
            <v>137008903.82995519</v>
          </cell>
        </row>
        <row r="79">
          <cell r="E79">
            <v>-131240412.14757776</v>
          </cell>
          <cell r="G79">
            <v>132589261.77092437</v>
          </cell>
        </row>
        <row r="80">
          <cell r="E80">
            <v>-180203691.17412916</v>
          </cell>
          <cell r="G80">
            <v>137008903.82995519</v>
          </cell>
        </row>
        <row r="81">
          <cell r="E81">
            <v>-173663678.92472342</v>
          </cell>
          <cell r="G81">
            <v>137008903.82995519</v>
          </cell>
        </row>
        <row r="82">
          <cell r="E82">
            <v>-170951489.30602723</v>
          </cell>
          <cell r="G82">
            <v>132589261.77092437</v>
          </cell>
        </row>
        <row r="83">
          <cell r="E83">
            <v>-174966203.87686518</v>
          </cell>
          <cell r="G83">
            <v>137008903.82995519</v>
          </cell>
        </row>
        <row r="84">
          <cell r="E84">
            <v>-161830390.67172638</v>
          </cell>
          <cell r="G84">
            <v>132589261.77092437</v>
          </cell>
        </row>
        <row r="85">
          <cell r="E85">
            <v>-148889767.02170861</v>
          </cell>
          <cell r="G85">
            <v>137008903.82995519</v>
          </cell>
        </row>
        <row r="86">
          <cell r="E86">
            <v>-149124998.05908865</v>
          </cell>
          <cell r="G86">
            <v>196870262.43845299</v>
          </cell>
        </row>
        <row r="87">
          <cell r="E87">
            <v>-153854784.63782173</v>
          </cell>
          <cell r="G87">
            <v>177818301.55731237</v>
          </cell>
        </row>
        <row r="88">
          <cell r="E88">
            <v>-211434455.01123995</v>
          </cell>
          <cell r="G88">
            <v>196870262.43845299</v>
          </cell>
        </row>
        <row r="89">
          <cell r="E89">
            <v>-204768803.64320794</v>
          </cell>
          <cell r="G89">
            <v>190519608.81140608</v>
          </cell>
        </row>
        <row r="90">
          <cell r="E90">
            <v>-217629355.182064</v>
          </cell>
          <cell r="G90">
            <v>196870262.43845299</v>
          </cell>
        </row>
        <row r="91">
          <cell r="E91">
            <v>-192719725.84562743</v>
          </cell>
          <cell r="G91">
            <v>190519608.81140608</v>
          </cell>
        </row>
        <row r="92">
          <cell r="E92">
            <v>-246758479.70567948</v>
          </cell>
          <cell r="G92">
            <v>196870262.43845299</v>
          </cell>
        </row>
        <row r="93">
          <cell r="E93">
            <v>-237988740.89690742</v>
          </cell>
          <cell r="G93">
            <v>196870262.43845299</v>
          </cell>
        </row>
        <row r="94">
          <cell r="E94">
            <v>-234434555.80146453</v>
          </cell>
          <cell r="G94">
            <v>190519608.81140608</v>
          </cell>
        </row>
        <row r="95">
          <cell r="E95">
            <v>-240081659.43698829</v>
          </cell>
          <cell r="G95">
            <v>196870262.43845299</v>
          </cell>
        </row>
        <row r="96">
          <cell r="E96">
            <v>-222338090.3990016</v>
          </cell>
          <cell r="G96">
            <v>190519608.81140608</v>
          </cell>
        </row>
        <row r="97">
          <cell r="E97">
            <v>-204664663.51145297</v>
          </cell>
          <cell r="G97">
            <v>196870262.43845299</v>
          </cell>
        </row>
        <row r="98">
          <cell r="E98">
            <v>-202131898.34430209</v>
          </cell>
          <cell r="G98">
            <v>268460065.60940444</v>
          </cell>
        </row>
        <row r="99">
          <cell r="E99">
            <v>-205696578.83272833</v>
          </cell>
          <cell r="G99">
            <v>252285056.34493059</v>
          </cell>
        </row>
        <row r="100">
          <cell r="E100">
            <v>-278744853.13951439</v>
          </cell>
          <cell r="G100">
            <v>268460065.60940444</v>
          </cell>
        </row>
        <row r="101">
          <cell r="E101">
            <v>-266285119.92511594</v>
          </cell>
          <cell r="G101">
            <v>259800063.49297205</v>
          </cell>
        </row>
        <row r="102">
          <cell r="E102">
            <v>-279191469.76817459</v>
          </cell>
          <cell r="G102">
            <v>268460065.60940444</v>
          </cell>
        </row>
        <row r="103">
          <cell r="E103">
            <v>-244007004.57942656</v>
          </cell>
          <cell r="G103">
            <v>259800063.49297205</v>
          </cell>
        </row>
        <row r="104">
          <cell r="E104">
            <v>-298809995.91979825</v>
          </cell>
          <cell r="G104">
            <v>268460065.60940444</v>
          </cell>
        </row>
        <row r="105">
          <cell r="E105">
            <v>-285034189.3980068</v>
          </cell>
          <cell r="G105">
            <v>268460065.60940444</v>
          </cell>
        </row>
        <row r="106">
          <cell r="E106">
            <v>-277731179.06094396</v>
          </cell>
          <cell r="G106">
            <v>259800063.49297205</v>
          </cell>
        </row>
        <row r="107">
          <cell r="E107">
            <v>-281363224.29140955</v>
          </cell>
          <cell r="G107">
            <v>268460065.60940444</v>
          </cell>
        </row>
        <row r="108">
          <cell r="E108">
            <v>-257867757.62423688</v>
          </cell>
          <cell r="G108">
            <v>259800063.49297205</v>
          </cell>
        </row>
        <row r="109">
          <cell r="E109">
            <v>-234873185.72569561</v>
          </cell>
          <cell r="G109">
            <v>268460065.60940444</v>
          </cell>
        </row>
        <row r="110">
          <cell r="E110">
            <v>-234306906.05272108</v>
          </cell>
          <cell r="G110">
            <v>355248221.13106865</v>
          </cell>
        </row>
        <row r="111">
          <cell r="E111">
            <v>-240833359.07017696</v>
          </cell>
          <cell r="G111">
            <v>320869361.02161038</v>
          </cell>
        </row>
        <row r="112">
          <cell r="E112">
            <v>-329539066.83568728</v>
          </cell>
          <cell r="G112">
            <v>355248221.13106865</v>
          </cell>
        </row>
        <row r="113">
          <cell r="E113">
            <v>-317859864.26368493</v>
          </cell>
          <cell r="G113">
            <v>343788601.0945825</v>
          </cell>
        </row>
        <row r="114">
          <cell r="E114">
            <v>-336446566.53614658</v>
          </cell>
          <cell r="G114">
            <v>355248221.13106865</v>
          </cell>
        </row>
        <row r="115">
          <cell r="E115">
            <v>-296870534.02609473</v>
          </cell>
          <cell r="G115">
            <v>343788601.0945825</v>
          </cell>
        </row>
        <row r="116">
          <cell r="E116">
            <v>-358246980.50384343</v>
          </cell>
          <cell r="G116">
            <v>355248221.13106865</v>
          </cell>
        </row>
        <row r="117">
          <cell r="E117">
            <v>-344556964.87702537</v>
          </cell>
          <cell r="G117">
            <v>355248221.13106865</v>
          </cell>
        </row>
        <row r="118">
          <cell r="E118">
            <v>-338469586.41016972</v>
          </cell>
          <cell r="G118">
            <v>343788601.0945825</v>
          </cell>
        </row>
        <row r="119">
          <cell r="E119">
            <v>-345655242.24117243</v>
          </cell>
          <cell r="G119">
            <v>355248221.13106865</v>
          </cell>
        </row>
        <row r="120">
          <cell r="E120">
            <v>-319412685.96753472</v>
          </cell>
          <cell r="G120">
            <v>343788601.0945825</v>
          </cell>
        </row>
        <row r="121">
          <cell r="E121">
            <v>-293222678.85462958</v>
          </cell>
          <cell r="G121">
            <v>355248221.13106865</v>
          </cell>
        </row>
        <row r="122">
          <cell r="E122">
            <v>-292438631.66968375</v>
          </cell>
          <cell r="G122">
            <v>454294384.91776621</v>
          </cell>
        </row>
        <row r="123">
          <cell r="E123">
            <v>-300522410.37907237</v>
          </cell>
          <cell r="G123">
            <v>410330412.18378884</v>
          </cell>
        </row>
        <row r="124">
          <cell r="E124">
            <v>-411035842.6611045</v>
          </cell>
          <cell r="G124">
            <v>454294384.91776621</v>
          </cell>
        </row>
        <row r="125">
          <cell r="E125">
            <v>-396323239.91334939</v>
          </cell>
          <cell r="G125">
            <v>439639727.33977371</v>
          </cell>
        </row>
        <row r="126">
          <cell r="E126">
            <v>-419328146.47817302</v>
          </cell>
          <cell r="G126">
            <v>454294384.91776621</v>
          </cell>
        </row>
        <row r="127">
          <cell r="E127">
            <v>-369909696.86064196</v>
          </cell>
          <cell r="G127">
            <v>439639727.33977371</v>
          </cell>
        </row>
        <row r="128">
          <cell r="E128">
            <v>-436845234.07714778</v>
          </cell>
          <cell r="G128">
            <v>454294384.91776621</v>
          </cell>
        </row>
        <row r="129">
          <cell r="E129">
            <v>-420079485.39746284</v>
          </cell>
          <cell r="G129">
            <v>454294384.91776621</v>
          </cell>
        </row>
        <row r="130">
          <cell r="E130">
            <v>-412578560.00650382</v>
          </cell>
          <cell r="G130">
            <v>439639727.33977371</v>
          </cell>
        </row>
        <row r="131">
          <cell r="E131">
            <v>-421245502.89716935</v>
          </cell>
          <cell r="G131">
            <v>454294384.91776621</v>
          </cell>
        </row>
        <row r="132">
          <cell r="E132">
            <v>-389269881.10379279</v>
          </cell>
          <cell r="G132">
            <v>439639727.33977371</v>
          </cell>
        </row>
        <row r="133">
          <cell r="E133">
            <v>-357270971.18881184</v>
          </cell>
          <cell r="G133">
            <v>454294384.91776621</v>
          </cell>
        </row>
        <row r="134">
          <cell r="E134">
            <v>-356249036.83459687</v>
          </cell>
          <cell r="G134">
            <v>573202578.85865521</v>
          </cell>
        </row>
        <row r="135">
          <cell r="E135">
            <v>-366043423.83592826</v>
          </cell>
          <cell r="G135">
            <v>517731361.54975313</v>
          </cell>
        </row>
        <row r="136">
          <cell r="E136">
            <v>-500496913.6009683</v>
          </cell>
          <cell r="G136">
            <v>573202578.85865521</v>
          </cell>
        </row>
        <row r="137">
          <cell r="E137">
            <v>-482455968.18310416</v>
          </cell>
          <cell r="G137">
            <v>554712173.08902109</v>
          </cell>
        </row>
        <row r="138">
          <cell r="E138">
            <v>-510312497.43447465</v>
          </cell>
          <cell r="G138">
            <v>573202578.85865521</v>
          </cell>
        </row>
        <row r="139">
          <cell r="E139">
            <v>-450090736.18719763</v>
          </cell>
          <cell r="G139">
            <v>554712173.08902109</v>
          </cell>
        </row>
        <row r="140">
          <cell r="E140">
            <v>-523130336.98835665</v>
          </cell>
          <cell r="G140">
            <v>573202578.85865521</v>
          </cell>
        </row>
        <row r="141">
          <cell r="E141">
            <v>-502989385.39641988</v>
          </cell>
          <cell r="G141">
            <v>573202578.85865521</v>
          </cell>
        </row>
        <row r="142">
          <cell r="E142">
            <v>-493937940.79468703</v>
          </cell>
          <cell r="G142">
            <v>554712173.08902109</v>
          </cell>
        </row>
        <row r="143">
          <cell r="E143">
            <v>-504232401.24852192</v>
          </cell>
          <cell r="G143">
            <v>573202578.85865521</v>
          </cell>
        </row>
        <row r="144">
          <cell r="E144">
            <v>-465963858.52738804</v>
          </cell>
          <cell r="G144">
            <v>554712173.08902109</v>
          </cell>
        </row>
        <row r="145">
          <cell r="E145">
            <v>-427588620.29343301</v>
          </cell>
          <cell r="G145">
            <v>573202578.85865521</v>
          </cell>
        </row>
        <row r="146">
          <cell r="E146">
            <v>-425409425.39677632</v>
          </cell>
          <cell r="G146">
            <v>708603504.15784323</v>
          </cell>
        </row>
        <row r="147">
          <cell r="E147">
            <v>-436152903.78955805</v>
          </cell>
          <cell r="G147">
            <v>662130253.30033052</v>
          </cell>
        </row>
        <row r="148">
          <cell r="E148">
            <v>-595007644.95409298</v>
          </cell>
          <cell r="G148">
            <v>706570448.56172848</v>
          </cell>
        </row>
        <row r="149">
          <cell r="E149">
            <v>-572299338.66169536</v>
          </cell>
          <cell r="G149">
            <v>683777853.44683397</v>
          </cell>
        </row>
        <row r="150">
          <cell r="E150">
            <v>-604020082.31892443</v>
          </cell>
          <cell r="G150">
            <v>706570448.56172848</v>
          </cell>
        </row>
        <row r="151">
          <cell r="E151">
            <v>-531634124.96225524</v>
          </cell>
          <cell r="G151">
            <v>683777853.44683397</v>
          </cell>
        </row>
        <row r="152">
          <cell r="E152">
            <v>-609782671.2724576</v>
          </cell>
          <cell r="G152">
            <v>706570448.56172848</v>
          </cell>
        </row>
        <row r="153">
          <cell r="E153">
            <v>-585212901.37166035</v>
          </cell>
          <cell r="G153">
            <v>706570448.56172848</v>
          </cell>
        </row>
        <row r="154">
          <cell r="E154">
            <v>-573619861.80404198</v>
          </cell>
          <cell r="G154">
            <v>683777853.44683397</v>
          </cell>
        </row>
        <row r="155">
          <cell r="E155">
            <v>-584500131.68256795</v>
          </cell>
          <cell r="G155">
            <v>706570448.56172848</v>
          </cell>
        </row>
        <row r="156">
          <cell r="E156">
            <v>-539227485.52312195</v>
          </cell>
          <cell r="G156">
            <v>683777853.44683397</v>
          </cell>
        </row>
        <row r="157">
          <cell r="E157">
            <v>-493932809.81156683</v>
          </cell>
          <cell r="G157">
            <v>706570448.56172848</v>
          </cell>
        </row>
        <row r="158">
          <cell r="E158">
            <v>-491453845.7356509</v>
          </cell>
          <cell r="G158">
            <v>840278459.32264829</v>
          </cell>
        </row>
        <row r="159">
          <cell r="E159">
            <v>-503907312.56390834</v>
          </cell>
          <cell r="G159">
            <v>761128370.01953733</v>
          </cell>
        </row>
        <row r="160">
          <cell r="E160">
            <v>-687465377.05115545</v>
          </cell>
          <cell r="G160">
            <v>842677838.23591614</v>
          </cell>
        </row>
        <row r="161">
          <cell r="E161">
            <v>-661269300.01736712</v>
          </cell>
          <cell r="G161">
            <v>815494682.16378987</v>
          </cell>
        </row>
        <row r="162">
          <cell r="E162">
            <v>-697971246.25353241</v>
          </cell>
          <cell r="G162">
            <v>842677838.23591614</v>
          </cell>
        </row>
        <row r="163">
          <cell r="E163">
            <v>-614374618.63443339</v>
          </cell>
          <cell r="G163">
            <v>815494682.16378987</v>
          </cell>
        </row>
        <row r="164">
          <cell r="E164">
            <v>-698734613.96299458</v>
          </cell>
          <cell r="G164">
            <v>842677838.23591614</v>
          </cell>
        </row>
        <row r="165">
          <cell r="E165">
            <v>-670623207.11028218</v>
          </cell>
          <cell r="G165">
            <v>842677838.23591614</v>
          </cell>
        </row>
        <row r="166">
          <cell r="E166">
            <v>-657389607.11339676</v>
          </cell>
          <cell r="G166">
            <v>815494682.16378987</v>
          </cell>
        </row>
        <row r="167">
          <cell r="E167">
            <v>-669925909.5214175</v>
          </cell>
          <cell r="G167">
            <v>842677838.23591614</v>
          </cell>
        </row>
        <row r="168">
          <cell r="E168">
            <v>-617989242.36928535</v>
          </cell>
          <cell r="G168">
            <v>815494682.16378987</v>
          </cell>
        </row>
        <row r="169">
          <cell r="E169">
            <v>-566139945.84559703</v>
          </cell>
          <cell r="G169">
            <v>842677838.23591614</v>
          </cell>
        </row>
        <row r="170">
          <cell r="E170">
            <v>-563292916.29414725</v>
          </cell>
          <cell r="G170">
            <v>983271787.90263653</v>
          </cell>
        </row>
        <row r="171">
          <cell r="E171">
            <v>-577538236.06082284</v>
          </cell>
          <cell r="G171">
            <v>888116453.58947825</v>
          </cell>
        </row>
        <row r="172">
          <cell r="E172">
            <v>-788006951.86445665</v>
          </cell>
          <cell r="G172">
            <v>983271787.90263653</v>
          </cell>
        </row>
        <row r="173">
          <cell r="E173">
            <v>-758040434.94569874</v>
          </cell>
          <cell r="G173">
            <v>951553343.13158381</v>
          </cell>
        </row>
        <row r="174">
          <cell r="E174">
            <v>-800213437.95053291</v>
          </cell>
          <cell r="G174">
            <v>983271787.90263653</v>
          </cell>
        </row>
        <row r="175">
          <cell r="E175">
            <v>-704375135.76857209</v>
          </cell>
          <cell r="G175">
            <v>951553343.13158381</v>
          </cell>
        </row>
        <row r="176">
          <cell r="E176">
            <v>-795393995.71984339</v>
          </cell>
          <cell r="G176">
            <v>983271787.90263653</v>
          </cell>
        </row>
        <row r="177">
          <cell r="E177">
            <v>-763391434.09609795</v>
          </cell>
          <cell r="G177">
            <v>983271787.90263653</v>
          </cell>
        </row>
        <row r="178">
          <cell r="E178">
            <v>-748363402.2194984</v>
          </cell>
          <cell r="G178">
            <v>951553343.13158381</v>
          </cell>
        </row>
        <row r="179">
          <cell r="E179">
            <v>-762716969.34732401</v>
          </cell>
          <cell r="G179">
            <v>983271787.90263653</v>
          </cell>
        </row>
        <row r="180">
          <cell r="E180">
            <v>-703328096.92178202</v>
          </cell>
          <cell r="G180">
            <v>951553343.13158381</v>
          </cell>
        </row>
        <row r="181">
          <cell r="E181">
            <v>-644407930.36197376</v>
          </cell>
          <cell r="G181">
            <v>983271787.90263653</v>
          </cell>
        </row>
      </sheetData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  <sheetName val="Assump"/>
      <sheetName val="PickList"/>
      <sheetName val="LookUp"/>
      <sheetName val="Input"/>
      <sheetName val="Lookups"/>
      <sheetName val="Cash Flow Progres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D) Dep Summary"/>
      <sheetName val="(D) State Gain Loss"/>
      <sheetName val="D - Disposition Summary"/>
      <sheetName val="D1 - Books"/>
      <sheetName val="D2 - Fed"/>
      <sheetName val="D3 - AMT"/>
      <sheetName val="D4 - ACE"/>
      <sheetName val="D5 - CA Reg"/>
      <sheetName val="D6 - CA AMT"/>
      <sheetName val="D7 - CA ACE"/>
      <sheetName val="D8 - CA ADR"/>
      <sheetName val="D9 - ME"/>
      <sheetName val="D10 - State Reg"/>
      <sheetName val="D11 - State AMT"/>
      <sheetName val="D12 - State A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-OLD"/>
      <sheetName val="FPLENERGY&amp;SUBS-OLD"/>
      <sheetName val="TAX_EXTRACT_2008"/>
    </sheetNames>
    <sheetDataSet>
      <sheetData sheetId="0"/>
      <sheetData sheetId="1"/>
      <sheetData sheetId="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9"/>
      <sheetName val="1999 W-pcc @18"/>
    </sheetNames>
    <sheetDataSet>
      <sheetData sheetId="0" refreshError="1"/>
      <sheetData sheetId="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1"/>
      <sheetName val="A1 ptd"/>
      <sheetName val="A2 Page 1 and 2"/>
      <sheetName val="A3"/>
      <sheetName val="A4"/>
      <sheetName val="A5"/>
      <sheetName val="A5NotesPg5"/>
      <sheetName val="A5NotesPg2"/>
      <sheetName val="A5NotesPg3"/>
      <sheetName val="A6"/>
      <sheetName val="A6A"/>
      <sheetName val="A7"/>
      <sheetName val="A8"/>
      <sheetName val="A9"/>
      <sheetName val="A12pg1"/>
      <sheetName val="A12p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1"/>
      <sheetName val="A1 ptd"/>
      <sheetName val="A2 Page 1 and 2"/>
      <sheetName val="A3"/>
      <sheetName val="A4"/>
      <sheetName val="A5"/>
      <sheetName val="A5NotesPg5"/>
      <sheetName val="A5NotesPg2"/>
      <sheetName val="A5NotesPg3"/>
      <sheetName val="A6"/>
      <sheetName val="A6A"/>
      <sheetName val="A7"/>
      <sheetName val="A8"/>
      <sheetName val="A9"/>
      <sheetName val="A12pg1"/>
      <sheetName val="A12p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9"/>
      <sheetName val="A6"/>
    </sheetNames>
    <sheetDataSet>
      <sheetData sheetId="0"/>
      <sheetData sheetId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9"/>
      <sheetName val="A6"/>
    </sheetNames>
    <sheetDataSet>
      <sheetData sheetId="0"/>
      <sheetData sheetId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Income Data"/>
      <sheetName val="FPSC TU"/>
      <sheetName val="LT CALC"/>
      <sheetName val="Scherer"/>
      <sheetName val="Fuel Used Recon"/>
      <sheetName val="A6 thru A9 Recon"/>
      <sheetName val="Interest Calc"/>
      <sheetName val="FUEL VAR 01"/>
      <sheetName val="FUEL VAR 03"/>
      <sheetName val="FUEL VAR 04"/>
      <sheetName val="FUEL VAR 05"/>
      <sheetName val="FUEL VAR 06"/>
      <sheetName val="FUEL VAR 07"/>
      <sheetName val="FUEL VAR 08"/>
      <sheetName val="FUEL VAR 09"/>
      <sheetName val="FUEL VAR 10"/>
      <sheetName val="FUEL VAR 11"/>
      <sheetName val="FUEL VAR 12"/>
      <sheetName val="FUEL VAR 02"/>
      <sheetName val="TU 2014"/>
      <sheetName val="TU 2012"/>
      <sheetName val="PROJECTIONS 2014"/>
      <sheetName val="FINALTU SUM 2014"/>
      <sheetName val="FINAL VAR 2012"/>
      <sheetName val="Est-Act 6-6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Est-Act 7-5"/>
      <sheetName val="LT_ST"/>
      <sheetName val="ST_12M_rolling"/>
      <sheetName val="REC_AUDIT"/>
      <sheetName val="Scherer_OLD"/>
      <sheetName val="BExRepositoryShee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Income Data"/>
      <sheetName val="FPSC TU"/>
      <sheetName val="LT CALC"/>
      <sheetName val="Scherer"/>
      <sheetName val="Fuel Used Recon"/>
      <sheetName val="A6 thru A9 Recon"/>
      <sheetName val="Interest Calc"/>
      <sheetName val="FUEL VAR 01"/>
      <sheetName val="FUEL VAR 03"/>
      <sheetName val="FUEL VAR 04"/>
      <sheetName val="FUEL VAR 05"/>
      <sheetName val="FUEL VAR 06"/>
      <sheetName val="FUEL VAR 07"/>
      <sheetName val="FUEL VAR 08"/>
      <sheetName val="FUEL VAR 09"/>
      <sheetName val="FUEL VAR 10"/>
      <sheetName val="FUEL VAR 11"/>
      <sheetName val="FUEL VAR 12"/>
      <sheetName val="FUEL VAR 02"/>
      <sheetName val="TU 2014"/>
      <sheetName val="TU 2012"/>
      <sheetName val="PROJECTIONS 2014"/>
      <sheetName val="FINALTU SUM 2014"/>
      <sheetName val="FINAL VAR 2012"/>
      <sheetName val="Est-Act 6-6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Est-Act 7-5"/>
      <sheetName val="LT_ST"/>
      <sheetName val="ST_12M_rolling"/>
      <sheetName val="REC_AUDIT"/>
      <sheetName val="Scherer_OLD"/>
      <sheetName val="BExRepositoryShee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PL"/>
      <sheetName val="FPC"/>
      <sheetName val="TECO"/>
      <sheetName val="GULF"/>
      <sheetName val="RES &amp; 2,000 KW"/>
      <sheetName val="VERY SMALL COMM"/>
      <sheetName val="SMALL COMM"/>
      <sheetName val="2,000 KW TOU"/>
      <sheetName val="MEDIUM CI"/>
      <sheetName val="MEDIUM CI TOU"/>
      <sheetName val="MEDIUM COM INT"/>
      <sheetName val="INDUSTRIAL INT"/>
      <sheetName val="#REF"/>
      <sheetName val="WKFIL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PL"/>
      <sheetName val="FPC"/>
      <sheetName val="TECO"/>
      <sheetName val="GULF"/>
      <sheetName val="RES &amp; 2,000 KW"/>
      <sheetName val="VERY SMALL COMM"/>
      <sheetName val="SMALL COMM"/>
      <sheetName val="2,000 KW TOU"/>
      <sheetName val="MEDIUM CI"/>
      <sheetName val="MEDIUM CI TOU"/>
      <sheetName val="MEDIUM COM INT"/>
      <sheetName val="INDUSTRIAL INT"/>
      <sheetName val="#REF"/>
      <sheetName val="WKFIL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E DIFF"/>
      <sheetName val="NOI"/>
      <sheetName val="Rate Base"/>
      <sheetName val="Cap Struct"/>
      <sheetName val="Cost of Capital Calc"/>
      <sheetName val="Cap Structure"/>
      <sheetName val="Cap Structure Adj"/>
      <sheetName val="Cap Structure Cost Rates"/>
      <sheetName val="NON UTILITY"/>
      <sheetName val="CURRENT MONTH"/>
      <sheetName val="PRIOR MONTH"/>
      <sheetName val="Cap Struct - Current"/>
      <sheetName val="Cap Struct - Prior"/>
      <sheetName val="Flowba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TI"/>
      <sheetName val="Storm Fund Earn Gross Up"/>
      <sheetName val="SITRP"/>
      <sheetName val="A19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"/>
      <sheetName val="Analysis"/>
      <sheetName val="Summary"/>
      <sheetName val="All Companies"/>
      <sheetName val="No provs for..."/>
      <sheetName val="Change in Deferred Taxes"/>
      <sheetName val="Pivot Hard Code"/>
      <sheetName val="Pivot Table"/>
      <sheetName val="All Tax Expense"/>
      <sheetName val="Cos sold Q4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ap"/>
      <sheetName val="2011 Provision"/>
      <sheetName val="7 Year - Restoration"/>
      <sheetName val="20 Year - Casualty"/>
      <sheetName val="20 yrs - Fossil Repairs"/>
      <sheetName val="15 yrs -Nuclear Repairs"/>
      <sheetName val="20 yrs - Distribution Repairs"/>
      <sheetName val="15 yrs - Transmission Repairs "/>
      <sheetName val="Restoration - Detail"/>
      <sheetName val="TaxStream IRS Items Only"/>
      <sheetName val="Reporting Dataset Balances"/>
      <sheetName val="7 Year - FED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"/>
      <sheetName val="Cover"/>
      <sheetName val="Assum"/>
      <sheetName val="CON"/>
      <sheetName val="Int"/>
      <sheetName val="tax"/>
      <sheetName val="reports"/>
      <sheetName val="Master"/>
      <sheetName val="corp"/>
      <sheetName val="elim"/>
      <sheetName val="ConBeg"/>
      <sheetName val="San"/>
      <sheetName val="Bly"/>
      <sheetName val="King"/>
      <sheetName val="Gray"/>
      <sheetName val="cer"/>
      <sheetName val="mac"/>
      <sheetName val="dos"/>
      <sheetName val="Ben"/>
      <sheetName val="lam"/>
      <sheetName val="mh5"/>
      <sheetName val="sou"/>
      <sheetName val="van"/>
      <sheetName val="Ris"/>
      <sheetName val="Woo"/>
      <sheetName val="mh7"/>
      <sheetName val="Cah"/>
      <sheetName val="Mnt"/>
      <sheetName val="Sta"/>
      <sheetName val="phi"/>
      <sheetName val="Lin"/>
      <sheetName val="Idc"/>
      <sheetName val="Big"/>
      <sheetName val="EV1"/>
      <sheetName val="Rio"/>
      <sheetName val="ConEnd"/>
      <sheetName val="UPBeg"/>
      <sheetName val="alt"/>
      <sheetName val="cam"/>
      <sheetName val="dou"/>
      <sheetName val="eas"/>
      <sheetName val="gre"/>
      <sheetName val="hig"/>
      <sheetName val="ker"/>
      <sheetName val="m16"/>
      <sheetName val="pac"/>
      <sheetName val="pos"/>
      <sheetName val="rid"/>
      <sheetName val="se8"/>
      <sheetName val="se9"/>
      <sheetName val="sky"/>
      <sheetName val="tpc"/>
      <sheetName val="vic"/>
      <sheetName val="u89"/>
      <sheetName val="u90"/>
      <sheetName val="u91"/>
      <sheetName val="u912"/>
      <sheetName val="u92"/>
      <sheetName val="UPEnd"/>
      <sheetName val="NUPBeg"/>
      <sheetName val="bel"/>
      <sheetName val="bir"/>
      <sheetName val="bra"/>
      <sheetName val="che"/>
      <sheetName val="ebe"/>
      <sheetName val="mam"/>
      <sheetName val="mon"/>
      <sheetName val="mul"/>
      <sheetName val="ter"/>
      <sheetName val="bas"/>
      <sheetName val="NUPEnd"/>
      <sheetName val="mo3"/>
      <sheetName val="Consolidate"/>
      <sheetName val="ASSUME1"/>
      <sheetName val="_OutputSetup_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/>
      <sheetData sheetId="25" refreshError="1"/>
      <sheetData sheetId="26"/>
      <sheetData sheetId="27" refreshError="1"/>
      <sheetData sheetId="28" refreshError="1"/>
      <sheetData sheetId="29" refreshError="1"/>
      <sheetData sheetId="30"/>
      <sheetData sheetId="31"/>
      <sheetData sheetId="32" refreshError="1"/>
      <sheetData sheetId="33"/>
      <sheetData sheetId="34" refreshError="1"/>
      <sheetData sheetId="35"/>
      <sheetData sheetId="36"/>
      <sheetData sheetId="37" refreshError="1"/>
      <sheetData sheetId="38"/>
      <sheetData sheetId="39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/>
      <sheetData sheetId="5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/>
      <sheetData sheetId="62"/>
      <sheetData sheetId="63"/>
      <sheetData sheetId="64"/>
      <sheetData sheetId="65" refreshError="1"/>
      <sheetData sheetId="66"/>
      <sheetData sheetId="67"/>
      <sheetData sheetId="68" refreshError="1"/>
      <sheetData sheetId="69" refreshError="1"/>
      <sheetData sheetId="70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"/>
      <sheetName val="Analysis"/>
      <sheetName val="All Companies"/>
      <sheetName val="No provs for..."/>
      <sheetName val="Change in Deferred Taxes"/>
      <sheetName val="Pivot Hard Code"/>
      <sheetName val="Pivot Table"/>
      <sheetName val="Adj detail Q2"/>
      <sheetName val="All Tax Expense"/>
      <sheetName val="Apr_Ju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RC IS "/>
      <sheetName val="FERC IS A vs B"/>
      <sheetName val="Trend Income Statement"/>
      <sheetName val="actual"/>
      <sheetName val="budget"/>
      <sheetName val="budget 2012"/>
      <sheetName val="original Budge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RC IS "/>
      <sheetName val="FERC IS A vs B"/>
      <sheetName val="Trend Income Statement"/>
      <sheetName val="actual"/>
      <sheetName val="budget"/>
      <sheetName val="budget 2012"/>
      <sheetName val="original Budge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C May 2015"/>
      <sheetName val="~4600717"/>
    </sheetNames>
    <sheetDataSet>
      <sheetData sheetId="0"/>
      <sheetData sheetId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C May 2015"/>
      <sheetName val="~4600717"/>
    </sheetNames>
    <sheetDataSet>
      <sheetData sheetId="0"/>
      <sheetData sheetId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Cover"/>
      <sheetName val="Perf Meas Sample"/>
      <sheetName val="Cal 5&amp;6 Sch 1"/>
      <sheetName val="Cal 5&amp;6 Sch 2"/>
      <sheetName val="Cal 5&amp;6 Sch 6"/>
      <sheetName val="R-Sched Sample"/>
      <sheetName val="Cal 8 Sch 1rev1"/>
      <sheetName val="Cal 8 Sch 1rev2"/>
      <sheetName val="Sched 1 OM"/>
      <sheetName val="Sched 1 Cap"/>
      <sheetName val="Sched 2 '06"/>
      <sheetName val="Sched 2 '07"/>
      <sheetName val="Sched 2 '08"/>
      <sheetName val="Sched 3 OM"/>
      <sheetName val="Sched 3 Cap"/>
      <sheetName val="Sched 4"/>
      <sheetName val="Sched 5a '06"/>
      <sheetName val="Sched 5a '07"/>
      <sheetName val="Sched 5a '08"/>
      <sheetName val="Sched 5b '06"/>
      <sheetName val="Sched 5b '07"/>
      <sheetName val="Sched 5b '08"/>
      <sheetName val="Sched 6"/>
      <sheetName val="Pay Periods"/>
      <sheetName val="StandAlo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Cover"/>
      <sheetName val="Perf Meas Sample"/>
      <sheetName val="Cal 5&amp;6 Sch 1"/>
      <sheetName val="Cal 5&amp;6 Sch 2"/>
      <sheetName val="Cal 5&amp;6 Sch 6"/>
      <sheetName val="R-Sched Sample"/>
      <sheetName val="Cal 8 Sch 1rev1"/>
      <sheetName val="Cal 8 Sch 1rev2"/>
      <sheetName val="Sched 1 OM"/>
      <sheetName val="Sched 1 Cap"/>
      <sheetName val="Sched 2 '06"/>
      <sheetName val="Sched 2 '07"/>
      <sheetName val="Sched 2 '08"/>
      <sheetName val="Sched 3 OM"/>
      <sheetName val="Sched 3 Cap"/>
      <sheetName val="Sched 4"/>
      <sheetName val="Sched 5a '06"/>
      <sheetName val="Sched 5a '07"/>
      <sheetName val="Sched 5a '08"/>
      <sheetName val="Sched 5b '06"/>
      <sheetName val="Sched 5b '07"/>
      <sheetName val="Sched 5b '08"/>
      <sheetName val="Sched 6"/>
      <sheetName val="Pay Periods"/>
      <sheetName val="StandAlo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une 2005 recon 242.420 "/>
      <sheetName val="Company Totals"/>
      <sheetName val="EE Detail"/>
    </sheetNames>
    <sheetDataSet>
      <sheetData sheetId="0"/>
      <sheetData sheetId="1"/>
      <sheetData sheetId="2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Revenue"/>
      <sheetName val="prior_period"/>
      <sheetName val="prior_period_old"/>
      <sheetName val="revenue_old"/>
      <sheetName val="emission"/>
      <sheetName val="SWA"/>
      <sheetName val="ROI_depr"/>
      <sheetName val="total_cost"/>
      <sheetName val="over_under"/>
      <sheetName val="entry_to_GL"/>
      <sheetName val="GL_acc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Revenue"/>
      <sheetName val="prior_period"/>
      <sheetName val="prior_period_old"/>
      <sheetName val="revenue_old"/>
      <sheetName val="emission"/>
      <sheetName val="SWA"/>
      <sheetName val="ROI_depr"/>
      <sheetName val="total_cost"/>
      <sheetName val="over_under"/>
      <sheetName val="entry_to_GL"/>
      <sheetName val="GL_acc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KW &amp; FKEC"/>
      <sheetName val="FERC - OTHER"/>
      <sheetName val="MWH JAN DEC 00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Patti Data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Compare R&amp;R Rpt to W. Log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E2 2000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Est-1b"/>
      <sheetName val="Lauderdale"/>
      <sheetName val="Martin"/>
      <sheetName val="Scherer"/>
      <sheetName val="SJRPP"/>
      <sheetName val="A SCH INPUT"/>
      <sheetName val="R_INPUT"/>
      <sheetName val="RECON"/>
      <sheetName val="FPSC TU"/>
      <sheetName val="Procedures_Index "/>
      <sheetName val="MIDCOURSE"/>
      <sheetName val="E1b 2000 Midband 7_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/>
      <sheetData sheetId="65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KW &amp; FKEC"/>
      <sheetName val="FERC - OTHER"/>
      <sheetName val="MWH JAN DEC 00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Patti Data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Compare R&amp;R Rpt to W. Log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E2 2000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Est-1b"/>
      <sheetName val="Lauderdale"/>
      <sheetName val="Martin"/>
      <sheetName val="Scherer"/>
      <sheetName val="SJRPP"/>
      <sheetName val="A SCH INPUT"/>
      <sheetName val="R_INPUT"/>
      <sheetName val="RECON"/>
      <sheetName val="FPSC TU"/>
      <sheetName val="Procedures_Index "/>
      <sheetName val="MIDCOURSE"/>
      <sheetName val="E1b 2000 Midband 7_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/>
      <sheetData sheetId="65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Compare R&amp;R Rpt to W. Log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PROJECTIONS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Scherer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FPSC TU"/>
      <sheetName val="Income Data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/>
      <sheetData sheetId="63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Compare R&amp;R Rpt to W. Log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PROJECTIONS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Scherer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FPSC TU"/>
      <sheetName val="Income Data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/>
      <sheetData sheetId="63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KW &amp; FKEC"/>
      <sheetName val="FERC - OTHER"/>
      <sheetName val="MWH JAN SEP 99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Patti Data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TP"/>
      <sheetName val="Compare R&amp;R Rpt to W. Log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Est-1b Low"/>
      <sheetName val="Est-1b High"/>
      <sheetName val="A2 (JUL)"/>
      <sheetName val="A2 (AUG)"/>
      <sheetName val="A2 (SEP)"/>
      <sheetName val="Lauderdale"/>
      <sheetName val="Martin"/>
      <sheetName val="Scherer"/>
      <sheetName val="SJRPP"/>
      <sheetName val="A SCH INPUT"/>
      <sheetName val="R_INPUT"/>
      <sheetName val="RECON"/>
      <sheetName val="FPSC TU"/>
      <sheetName val="Procedures_Index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%CORPTAX_DATA_CACHE%"/>
      <sheetName val="(A) Book to Tax Recon"/>
      <sheetName val="Sch M"/>
      <sheetName val="(A1) Lead"/>
      <sheetName val="(B) Book-Tax Ratio"/>
      <sheetName val="(C) Headcount"/>
      <sheetName val="(C1) Headcount sum"/>
      <sheetName val="(D) SCA"/>
      <sheetName val="(E) 2012 CWIP Reconciliation"/>
      <sheetName val="(F) Taxes"/>
      <sheetName val="(G) O&amp;M MSC"/>
      <sheetName val="(H) RECON - Reconciliation"/>
      <sheetName val="ASSIGN msc COSTS"/>
      <sheetName val="(I) MSC   - Mixed Service Costs"/>
      <sheetName val="(J) DED   - Deductibles"/>
      <sheetName val="(K) BOOK  - Book Treatment"/>
      <sheetName val="(L) TOOLS - Tools"/>
      <sheetName val="(M) LAND  - Land"/>
      <sheetName val="(N) S - Stores"/>
      <sheetName val="(O) - Fleet"/>
      <sheetName val="(P)    - Disb &amp; Trans Ops Contr"/>
      <sheetName val="(Q)    - Direct Labor"/>
      <sheetName val="(R)  - Direct Costs"/>
      <sheetName val="Data"/>
      <sheetName val="Narrative"/>
      <sheetName val="Support"/>
      <sheetName val="Prep Point Sheets"/>
      <sheetName val="Carryforward"/>
      <sheetName val="Resear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%CORPTAX_DATA_CACHE%"/>
      <sheetName val="(A) Book to Tax Recon"/>
      <sheetName val="Sch M"/>
      <sheetName val="(A1) Lead"/>
      <sheetName val="(B) Book-Tax Ratio"/>
      <sheetName val="(C) Headcount"/>
      <sheetName val="(C1) Headcount sum"/>
      <sheetName val="(D) SCA"/>
      <sheetName val="(E) 2012 CWIP Reconciliation"/>
      <sheetName val="(F) Taxes"/>
      <sheetName val="(G) O&amp;M MSC"/>
      <sheetName val="(H) RECON - Reconciliation"/>
      <sheetName val="ASSIGN msc COSTS"/>
      <sheetName val="(I) MSC   - Mixed Service Costs"/>
      <sheetName val="(J) DED   - Deductibles"/>
      <sheetName val="(K) BOOK  - Book Treatment"/>
      <sheetName val="(L) TOOLS - Tools"/>
      <sheetName val="(M) LAND  - Land"/>
      <sheetName val="(N) S - Stores"/>
      <sheetName val="(O) - Fleet"/>
      <sheetName val="(P)    - Disb &amp; Trans Ops Contr"/>
      <sheetName val="(Q)    - Direct Labor"/>
      <sheetName val="(R)  - Direct Costs"/>
      <sheetName val="Data"/>
      <sheetName val="Narrative"/>
      <sheetName val="Support"/>
      <sheetName val="Prep Point Sheets"/>
      <sheetName val="Carryforward"/>
      <sheetName val="Resear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owback Adj"/>
      <sheetName val="NOI Calc"/>
      <sheetName val="B1"/>
      <sheetName val="B2"/>
      <sheetName val="B3"/>
      <sheetName val="B4"/>
      <sheetName val="B5 Summary"/>
      <sheetName val="B5 Rates"/>
      <sheetName val="B5 Using Current Mth Rates"/>
      <sheetName val="B6"/>
      <sheetName val="B7Sum"/>
      <sheetName val="B7a"/>
      <sheetName val="B7b"/>
      <sheetName val="B7c Sep Fac - Int Exp"/>
      <sheetName val="B7d Tax Input"/>
      <sheetName val="B8"/>
      <sheetName val="B9"/>
      <sheetName val="B10"/>
      <sheetName val="B11"/>
      <sheetName val="C1"/>
      <sheetName val="C1b Int Exp"/>
      <sheetName val="C2"/>
      <sheetName val="C3"/>
      <sheetName val="C4"/>
      <sheetName val="C5"/>
      <sheetName val="C6"/>
      <sheetName val="C7a"/>
      <sheetName val="C7b"/>
      <sheetName val="C8a"/>
      <sheetName val="C8a2"/>
      <sheetName val="C8a3"/>
      <sheetName val="C8b"/>
      <sheetName val="C8c"/>
      <sheetName val="C8d"/>
      <sheetName val="C8d3"/>
      <sheetName val="C8d4"/>
      <sheetName val="C9a"/>
      <sheetName val="C9b"/>
      <sheetName val="C9c1"/>
      <sheetName val="C9c2"/>
      <sheetName val="C10"/>
      <sheetName val="C11"/>
      <sheetName val="C12a"/>
      <sheetName val="C12b"/>
      <sheetName val="D1"/>
      <sheetName val="D2"/>
      <sheetName val="D3"/>
      <sheetName val="D4"/>
      <sheetName val="D5"/>
      <sheetName val="TRUE_UP"/>
      <sheetName val="Incremental Security P2"/>
      <sheetName val="Actual vs Estimated"/>
      <sheetName val="Sch1.1"/>
      <sheetName val="Sch2.2"/>
      <sheetName val="Sch4.1"/>
      <sheetName val="Sch5.1"/>
      <sheetName val="Schedule_4_1"/>
      <sheetName val="Schedule_5_1"/>
      <sheetName val="Monthly"/>
      <sheetName val="NOI ADJ - Annual"/>
      <sheetName val="NOI ADJ - Month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owback Adj"/>
      <sheetName val="NOI Calc"/>
      <sheetName val="B1"/>
      <sheetName val="B2"/>
      <sheetName val="B3"/>
      <sheetName val="B4"/>
      <sheetName val="B5 Summary"/>
      <sheetName val="B5 Rates"/>
      <sheetName val="B5 Using Current Mth Rates"/>
      <sheetName val="B6"/>
      <sheetName val="B7Sum"/>
      <sheetName val="B7a"/>
      <sheetName val="B7b"/>
      <sheetName val="B7c Sep Fac - Int Exp"/>
      <sheetName val="B7d Tax Input"/>
      <sheetName val="B8"/>
      <sheetName val="B9"/>
      <sheetName val="B10"/>
      <sheetName val="B11"/>
      <sheetName val="C1"/>
      <sheetName val="C1b Int Exp"/>
      <sheetName val="C2"/>
      <sheetName val="C3"/>
      <sheetName val="C4"/>
      <sheetName val="C5"/>
      <sheetName val="C6"/>
      <sheetName val="C7a"/>
      <sheetName val="C7b"/>
      <sheetName val="C8a"/>
      <sheetName val="C8a2"/>
      <sheetName val="C8a3"/>
      <sheetName val="C8b"/>
      <sheetName val="C8c"/>
      <sheetName val="C8d"/>
      <sheetName val="C8d3"/>
      <sheetName val="C8d4"/>
      <sheetName val="C9a"/>
      <sheetName val="C9b"/>
      <sheetName val="C9c1"/>
      <sheetName val="C9c2"/>
      <sheetName val="C10"/>
      <sheetName val="C11"/>
      <sheetName val="C12a"/>
      <sheetName val="C12b"/>
      <sheetName val="D1"/>
      <sheetName val="D2"/>
      <sheetName val="D3"/>
      <sheetName val="D4"/>
      <sheetName val="D5"/>
      <sheetName val="TRUE_UP"/>
      <sheetName val="Incremental Security P2"/>
      <sheetName val="Actual vs Estimated"/>
      <sheetName val="Sch1.1"/>
      <sheetName val="Sch2.2"/>
      <sheetName val="Sch4.1"/>
      <sheetName val="Sch5.1"/>
      <sheetName val="Schedule_4_1"/>
      <sheetName val="Schedule_5_1"/>
      <sheetName val="Monthly"/>
      <sheetName val="NOI ADJ - Annual"/>
      <sheetName val="NOI ADJ - Month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"/>
      <sheetName val="Load Sheet"/>
      <sheetName val="consolidated"/>
      <sheetName val="CWIP_AFUDC"/>
      <sheetName val="CWIP_ECRC"/>
      <sheetName val="Misc"/>
      <sheetName val="capacity"/>
      <sheetName val="parm"/>
      <sheetName val="transpose_NOI"/>
      <sheetName val="FinPlan Serv"/>
      <sheetName val="CWIP AFUDC"/>
      <sheetName val="CAIR &amp; CAMR"/>
      <sheetName val="SOLAR"/>
      <sheetName val="ESP 800 MW"/>
      <sheetName val="F&amp;O"/>
      <sheetName val="Economic Devel"/>
      <sheetName val="Econ Dev Riders"/>
      <sheetName val="Dues and Subsc"/>
      <sheetName val="Exec Comp"/>
      <sheetName val="Non-exec Perf Share"/>
      <sheetName val="NCRC Recon"/>
      <sheetName val="Aviation Exp"/>
      <sheetName val="CPRC"/>
      <sheetName val="ECCR"/>
      <sheetName val="ECRC"/>
      <sheetName val="FUEL"/>
      <sheetName val="COC1"/>
      <sheetName val="Tax Perm 2"/>
      <sheetName val="Flowba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Var Waterfall"/>
      <sheetName val="Claims Graph"/>
      <sheetName val="Mo QTD YTD Summ"/>
      <sheetName val="Year End Est"/>
      <sheetName val="Med Trust Act"/>
      <sheetName val="Expense Walk"/>
      <sheetName val="Annual Medical Expense"/>
      <sheetName val="FPL NB Var Waterfall"/>
      <sheetName val="NEER Others NB Var Waterfall"/>
      <sheetName val="NEER B Var Waterfall"/>
      <sheetName val="FPL B Var Waterfall"/>
      <sheetName val="FPL B Med CF Forecast v2"/>
      <sheetName val="FPL B Med Cost Detail"/>
      <sheetName val="FPL B PY Med Prelim"/>
      <sheetName val="FPL B PY V2"/>
      <sheetName val="FPL B Med PY Cost Detail "/>
      <sheetName val="FPL B CY Plan"/>
      <sheetName val="NextEra Bargaining Expense Sum"/>
      <sheetName val="NEER B Med CF Forecast"/>
      <sheetName val="NEER B Med Recon"/>
      <sheetName val="NEER B Med Cost Detail"/>
      <sheetName val="NEER B CY Expense Share"/>
      <sheetName val="NEER B PY Med Prelim"/>
      <sheetName val="NEER B PY Med Final V2"/>
      <sheetName val="NEER B PY Med Recon "/>
      <sheetName val="NEER B PY Med Cost Detail "/>
      <sheetName val="NEER B CY Plan Gross"/>
      <sheetName val="NEER B CY Plan Share"/>
      <sheetName val="NEER B PY Expense Share "/>
      <sheetName val="NEE Inc NB Med Expense "/>
      <sheetName val="NEE Inc NB Med CF Forecast v2"/>
      <sheetName val="NEE Inc NB Med Recon"/>
      <sheetName val="NEE Inc NB Med Cost Detail v2"/>
      <sheetName val="NEE Inc NB CY Plan Gross"/>
      <sheetName val="NEER CY Plan - Actual"/>
      <sheetName val="NEE Inc NB PY Med Prelim"/>
      <sheetName val="NEE Inc NB PY Med v2 "/>
      <sheetName val="NEE Inc NB PY Med Recon "/>
      <sheetName val="NEE Inc NB PY Med Cost Detail "/>
      <sheetName val="NEER Others NB CY Expense Share"/>
      <sheetName val="NEER Others NB PY Expense Share"/>
      <sheetName val="NEER Others NB CY Plan Share"/>
      <sheetName val="NEER Others NB PY Plan Share"/>
      <sheetName val="PEPY"/>
      <sheetName val="PY PEPY"/>
      <sheetName val="Total Claims Cash Flow"/>
      <sheetName val="Claims Cash Flow"/>
      <sheetName val="Contributions"/>
      <sheetName val="NEER Others Expense"/>
      <sheetName val="NEER Biddle Summary"/>
      <sheetName val="User"/>
      <sheetName val="scratch"/>
      <sheetName val="BenOpts"/>
      <sheetName val="HP Detail"/>
      <sheetName val="reportData"/>
      <sheetName val="SubReports"/>
      <sheetName val="CCF"/>
      <sheetName val="Sheet1"/>
      <sheetName val="Access Data"/>
      <sheetName val="COBRA Data"/>
      <sheetName val="Enroll_NC"/>
      <sheetName val="Enroll_CO"/>
      <sheetName val="Enroll_WC"/>
      <sheetName val="Trends &amp; Design"/>
      <sheetName val="Paid_claims"/>
      <sheetName val="PCTs"/>
      <sheetName val="PCTs_newAetna"/>
      <sheetName val="Large Claims"/>
      <sheetName val="Incurred_claims_new method"/>
      <sheetName val="Incurred_claims"/>
      <sheetName val="HDHP Fund"/>
      <sheetName val="ExpRates"/>
      <sheetName val="Expenses_NC"/>
      <sheetName val="Expenses_CO"/>
      <sheetName val="Expenses_WC"/>
      <sheetName val="Prem_NC"/>
      <sheetName val="Prem_CO"/>
      <sheetName val="Prem_WC"/>
      <sheetName val="EEContribs_NC"/>
      <sheetName val="PPO Summary"/>
      <sheetName val="EPO Summary"/>
      <sheetName val="PPO"/>
      <sheetName val="United Markets"/>
      <sheetName val="EPO"/>
      <sheetName val="Discount Summary"/>
      <sheetName val="HHVI Results"/>
      <sheetName val="Data"/>
      <sheetName val="PPO Other"/>
      <sheetName val="EPO Other"/>
      <sheetName val="Overall Cost Summary"/>
      <sheetName val="Total Company Cost"/>
      <sheetName val="Contribs_Low_Sal"/>
      <sheetName val="Contribs_Mid_Sal"/>
      <sheetName val="Contribs_High_Sal"/>
      <sheetName val="Dental"/>
      <sheetName val="KFS"/>
      <sheetName val="HMO"/>
      <sheetName val="AB"/>
      <sheetName val="LG"/>
      <sheetName val="XPP"/>
      <sheetName val="LCR"/>
      <sheetName val="PEPY Summary"/>
      <sheetName val="Cost-Savings Drivers"/>
      <sheetName val="Design Summary"/>
      <sheetName val="Cost Summary - Active"/>
      <sheetName val="Cost Summary - Active&amp;COBRA"/>
      <sheetName val="Summary of Changes"/>
      <sheetName val="Biometric Inc"/>
      <sheetName val="Credit-Surcharges"/>
      <sheetName val="Data &amp; Assumptions"/>
      <sheetName val="Calc"/>
      <sheetName val="PEs and Contributions"/>
      <sheetName val="Contribution Calculations"/>
      <sheetName val="Projections"/>
      <sheetName val="emp select"/>
      <sheetName val="Summary"/>
      <sheetName val="Median1"/>
      <sheetName val="average1"/>
      <sheetName val="med present"/>
      <sheetName val="avg present"/>
      <sheetName val="Subsidy "/>
      <sheetName val="Premiums"/>
      <sheetName val="presentation"/>
      <sheetName val="EE Impact - Band 1"/>
      <sheetName val="EE Impact - Band 2"/>
      <sheetName val="EE Impact - Band 3"/>
      <sheetName val="EE Impact - Band 4"/>
      <sheetName val="input"/>
      <sheetName val="data summary"/>
      <sheetName val="Claims summary"/>
      <sheetName val="200K Tier"/>
      <sheetName val="More to Tier4"/>
      <sheetName val="Waterfall"/>
      <sheetName val="Subsidy pres"/>
      <sheetName val="Prem increase by pay band"/>
      <sheetName val="Subsidy pres1"/>
      <sheetName val="By Mo - By Category"/>
      <sheetName val="By Qtr - original budget"/>
      <sheetName val="Reg Rptg"/>
      <sheetName val="Fees"/>
      <sheetName val="Rev by Channel"/>
      <sheetName val="Total"/>
      <sheetName val="ITC"/>
      <sheetName val="ITC - Analysis"/>
      <sheetName val="Progress"/>
      <sheetName val="Sheet2"/>
      <sheetName val="Revenue Pivot Table"/>
      <sheetName val="Ledger Data"/>
      <sheetName val="Definitions"/>
      <sheetName val="December 2003 Cash excl MCI"/>
      <sheetName val="December 2003 Total excl MCI"/>
      <sheetName val="December 2003 Cash incl MCI"/>
      <sheetName val="December 2003 Total incl MCI"/>
      <sheetName val="Combined"/>
      <sheetName val="1"/>
      <sheetName val="PV Factors"/>
      <sheetName val="COMMERCIAL REVENUE"/>
      <sheetName val="REVENUE BY SALES CHANNEL"/>
      <sheetName val="DELTACOM REVENUE"/>
      <sheetName val="PROGRESS REVENUE"/>
      <sheetName val="INTERNAL SALES REVENUE"/>
      <sheetName val="DARK FIBER SALES BY CUSTOMER"/>
      <sheetName val="DARK FIBER REVENUES"/>
      <sheetName val="REVENUE $ - STATUS"/>
      <sheetName val="Graph Data"/>
      <sheetName val="Assumptions"/>
      <sheetName val="Revised"/>
      <sheetName val="Proposed"/>
      <sheetName val="Detailed RECON"/>
      <sheetName val="RECON"/>
      <sheetName val="ALL PRODUCTS - By Customer"/>
      <sheetName val="ALL PRODUCTS - By Sales Channel"/>
      <sheetName val="CAPACITY - Total"/>
      <sheetName val="CAPACITY - Active"/>
      <sheetName val="CAPACITY - Pending"/>
      <sheetName val="DARK FIBER - Total"/>
      <sheetName val="DARK FIBER - Active"/>
      <sheetName val="DARK FIBER - Pending"/>
      <sheetName val="COLO - Total"/>
      <sheetName val="COLO - Active"/>
      <sheetName val="COLO - Pending"/>
      <sheetName val="Grand Total"/>
      <sheetName val="Total Active"/>
      <sheetName val="Total Pending"/>
      <sheetName val="ITC (total)"/>
      <sheetName val="ITC (active)"/>
      <sheetName val="ITC (pending)"/>
      <sheetName val="ITC Forecasts"/>
      <sheetName val="ITC Commissions"/>
      <sheetName val="Progress (total)"/>
      <sheetName val="Progress (active)"/>
      <sheetName val="Progress (pending)"/>
      <sheetName val="Internal (total)"/>
      <sheetName val="Internal (active)"/>
      <sheetName val="Internal (pending)"/>
      <sheetName val="By Salesperson"/>
      <sheetName val="INTERNAL SALES SUMMARY"/>
      <sheetName val="Dark Fiber"/>
      <sheetName val="Capacity"/>
      <sheetName val="DETAIL"/>
      <sheetName val="Dark Fiber - Alt Chan"/>
      <sheetName val="Network Plus"/>
      <sheetName val="Network Plus PAYMENTS"/>
      <sheetName val="Capacity - Alt Chan"/>
      <sheetName val="Dark Fiber - Intl Sales"/>
      <sheetName val="Capacity - Intl Sales"/>
      <sheetName val="Evanson"/>
      <sheetName val="Evanson (2)"/>
      <sheetName val="Evanson - Comparative"/>
      <sheetName val="PV Calcs"/>
      <sheetName val="PAYM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 refreshError="1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"/>
    </sheetNames>
    <sheetDataSet>
      <sheetData sheetId="0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ol"/>
    </sheetNames>
    <sheetDataSet>
      <sheetData sheetId="0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n"/>
    </sheetNames>
    <sheetDataSet>
      <sheetData sheetId="0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te Increase 2012"/>
      <sheetName val="Rate Increase 2013"/>
      <sheetName val="COC"/>
      <sheetName val="RR Examples"/>
      <sheetName val="Cost Of Service"/>
      <sheetName val="NOI MULTIPLIER"/>
      <sheetName val="rbcs"/>
      <sheetName val="RIS RECON REPORT"/>
      <sheetName val="Debt Cost Rate"/>
      <sheetName val="Debt Cost Rate2"/>
      <sheetName val="A-1 2013"/>
      <sheetName val="B-1 2013"/>
      <sheetName val="B-2 2013"/>
      <sheetName val="B-6 2013"/>
      <sheetName val="C-1 2013"/>
      <sheetName val="C-4 2013"/>
      <sheetName val="C_44 2013"/>
      <sheetName val="C-44 2013"/>
      <sheetName val="D-1a 2013"/>
      <sheetName val="D_1a 2011"/>
      <sheetName val="D-1b 2013"/>
      <sheetName val="2011 Adj Utility"/>
      <sheetName val="2011 Juris Adj Utility"/>
      <sheetName val="Rev Exp Factor"/>
      <sheetName val="CosID Bal Sheet 2013"/>
      <sheetName val="Sheet1"/>
      <sheetName val="A-1 CC Adj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"/>
      <sheetName val="Admin"/>
      <sheetName val="Scenarios"/>
      <sheetName val="VARIABLES"/>
      <sheetName val="RC-Exh. 13,14,15,16"/>
      <sheetName val="RC-Ex. 18"/>
      <sheetName val="NOI QLs"/>
      <sheetName val="NOI"/>
      <sheetName val="ROR SUMMARY"/>
      <sheetName val="ROE.RECON Summary"/>
      <sheetName val="ROE.RECON"/>
      <sheetName val="CURMO QLs"/>
      <sheetName val="CURMO Jur Per Books"/>
      <sheetName val="CURMO.NOI"/>
      <sheetName val="PE QLs"/>
      <sheetName val="PE.RORSUM"/>
      <sheetName val="PE.NOI"/>
      <sheetName val="PE. Juris Factors &amp; 10YR"/>
      <sheetName val="SCH1 FORECAST"/>
      <sheetName val="SCH2_1OF3 FORECAST"/>
      <sheetName val="SCH2_2OF3 FORECAST"/>
      <sheetName val="SCH2_3OF3 FORECAST"/>
      <sheetName val="SCH3 FORECAST"/>
      <sheetName val="SCH4 FORECAST"/>
      <sheetName val="SCH5 FORECAST"/>
      <sheetName val="SCH SUPP FORECAST"/>
      <sheetName val="SCH QLs"/>
      <sheetName val="SCH1"/>
      <sheetName val="SCH2_1OF3"/>
      <sheetName val="SCH2_2OF3"/>
      <sheetName val="SCH2_3OF3"/>
      <sheetName val="PE.SCH QLs"/>
      <sheetName val="PE.SCH3_1OF3"/>
      <sheetName val="PE.SCH3_2OF3"/>
      <sheetName val="PE.SCH3_3OF3"/>
      <sheetName val="SCH4"/>
      <sheetName val="SCH5"/>
      <sheetName val="FPU Blounts QLs"/>
      <sheetName val="FPU &amp; Blountstown Summary"/>
      <sheetName val="ESRI_MAPINFO_SHEET"/>
      <sheetName val="DSEESetting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ckmarks"/>
      <sheetName val="Sheet1"/>
      <sheetName val="Provision 2 Return"/>
      <sheetName val="Index"/>
      <sheetName val="Input"/>
      <sheetName val="(A-1)Book to Tax Recon"/>
      <sheetName val="(B-1)Trial Balance"/>
      <sheetName val="(C) Accruals &amp; Prepayments"/>
      <sheetName val="(C) PurchAcctgRec"/>
      <sheetName val="(C) Decomm Fund Earnings"/>
      <sheetName val="(C) State Tax Deduction"/>
      <sheetName val="(D-4) State Depr"/>
      <sheetName val="(D) California"/>
      <sheetName val="(D) Depreciation"/>
      <sheetName val="(D)Depreciation 2002 Vintage"/>
      <sheetName val="(D-2) 2004 Units of Production"/>
      <sheetName val="(D-2) 2002 Units of Production"/>
      <sheetName val="D-3 2004 Gain Loss"/>
      <sheetName val="D-3 Gain Loss"/>
      <sheetName val="(G)Apportionment"/>
      <sheetName val="(G)Apportionment (2)"/>
      <sheetName val="Prep_Point Sheets"/>
      <sheetName val="Provision"/>
      <sheetName val="Correspondence"/>
      <sheetName val="Carryforward"/>
      <sheetName val="Research"/>
      <sheetName val="Retur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R 95 - O&amp;M Work Orders"/>
      <sheetName val="ER 6X - Capital Work Orders"/>
      <sheetName val="Tables"/>
      <sheetName val="Capital Coding"/>
      <sheetName val="ER 99 - Charges from FPL"/>
      <sheetName val="Misc. ER's-Accounting  Use Only"/>
      <sheetName val="ER 99 Translation - ACG Only"/>
      <sheetName val="Location Table for ER 99's"/>
      <sheetName val="All Work Orders"/>
      <sheetName val="ER 90 - Balance Sheet WO'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liminary"/>
      <sheetName val="Prel Pgm-O&amp;M "/>
      <sheetName val="Prel Pgm-Cap"/>
      <sheetName val="Final"/>
      <sheetName val="Final Pgm-O&amp;M"/>
      <sheetName val="FinalPgm-Cap 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liminary"/>
      <sheetName val="Prel Pgm-O&amp;M "/>
      <sheetName val="Prel Pgm-Cap"/>
      <sheetName val="Final"/>
      <sheetName val="Final Pgm-O&amp;M"/>
      <sheetName val="FinalPgm-Cap 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Summary"/>
      <sheetName val="Debt"/>
      <sheetName val="Assume1"/>
      <sheetName val="Assume2"/>
      <sheetName val="Valuation"/>
      <sheetName val="Returns"/>
      <sheetName val="Sources"/>
      <sheetName val="Tax"/>
      <sheetName val="TaxNew"/>
      <sheetName val="Financials"/>
      <sheetName val="ProductionData"/>
      <sheetName val="Revenue"/>
      <sheetName val="Fuel"/>
      <sheetName val="NewMaint"/>
      <sheetName val="MMaint"/>
      <sheetName val="OM"/>
      <sheetName val="GA"/>
      <sheetName val="Cons"/>
      <sheetName val="Trans"/>
      <sheetName val="Depr"/>
      <sheetName val="BalancesNew"/>
      <sheetName val="RunLogic"/>
      <sheetName val="HenwoodMargin"/>
      <sheetName val="ScenarioSummary"/>
      <sheetName val="LowFuel-Base"/>
      <sheetName val="MidFuel-Base"/>
      <sheetName val="MidFuel-Scen1"/>
      <sheetName val="MidFuel-Scen2"/>
      <sheetName val="LowFuel-Scen1"/>
      <sheetName val="LowFuel-Scen2"/>
      <sheetName val="HighFuel-Base"/>
      <sheetName val="Comments"/>
      <sheetName val="HighFuel-Scen1"/>
      <sheetName val="HighFuel-Scen2"/>
      <sheetName val="VZ FDC PPM"/>
      <sheetName val="Cerro Gordo Raw 2002"/>
      <sheetName val="D&amp;T - 2002 AJE's"/>
      <sheetName val="purchases"/>
      <sheetName val="gas_fix$"/>
      <sheetName val="supplemental"/>
      <sheetName val="frankdat"/>
      <sheetName val=""/>
      <sheetName val="E&amp;C Risk Tracker"/>
      <sheetName val="SENSITIVITIES"/>
      <sheetName val="Journal Entry"/>
      <sheetName val="Freight Issues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c_calc"/>
      <sheetName val="drill_down"/>
      <sheetName val="sys_data"/>
      <sheetName val="sys_desc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WIP FOR SOL"/>
      <sheetName val="CWIP &amp; PP&amp;E BAL BY GROUP"/>
      <sheetName val="JAN CWIP"/>
      <sheetName val="ACCRUAL"/>
      <sheetName val="in svc pt"/>
      <sheetName val="Sheet1"/>
      <sheetName val="CWIP DATA FOR ANALYSIS"/>
      <sheetName val="Sheet2"/>
      <sheetName val="CWIP &amp; PP&amp;E BAL "/>
      <sheetName val="CER"/>
      <sheetName val="GROSS PROP AS OF8-31-02-FINAL"/>
      <sheetName val="DESCRIPTION TABLE"/>
      <sheetName val="Tables"/>
      <sheetName val="1999 ACCRUAL"/>
      <sheetName val="avail cwip"/>
      <sheetName val="Dec CWIP"/>
      <sheetName val="STATS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JE list"/>
      <sheetName val="JEs"/>
      <sheetName val="Debt"/>
      <sheetName val="GW"/>
      <sheetName val="Sheet2"/>
      <sheetName val="SL Accruals"/>
      <sheetName val="Subs List"/>
      <sheetName val="Sheet1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ITAL ACCRUAL CALC JAN01"/>
      <sheetName val="CAPITAL ACCRUAL CALC FEB01"/>
      <sheetName val="FEB 01Capital Accrual"/>
    </sheetNames>
    <sheetDataSet>
      <sheetData sheetId="0"/>
      <sheetData sheetId="1"/>
      <sheetData sheetId="2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onstruction Costs"/>
      <sheetName val="Carrying Costs"/>
      <sheetName val="Monthly Expenditures"/>
      <sheetName val="Feasibility of Completing"/>
      <sheetName val="Technology Selec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onstruction Costs"/>
      <sheetName val="Carrying Costs"/>
      <sheetName val="Monthly Expenditures"/>
      <sheetName val="Feasibility of Completing"/>
      <sheetName val="Technology Selec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onst Costs Proj Year - 1)"/>
      <sheetName val="Preconst Costs Proj Year"/>
      <sheetName val="Carrying Costs"/>
      <sheetName val="Monthly Expenditures"/>
      <sheetName val="Feasibility of Completing"/>
      <sheetName val="Technology Selected"/>
    </sheetNames>
    <sheetDataSet>
      <sheetData sheetId="0"/>
      <sheetData sheetId="1"/>
      <sheetData sheetId="2"/>
      <sheetData sheetId="3" refreshError="1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l_festub_details"/>
      <sheetName val="tbl_festub_details (2)"/>
      <sheetName val="dec details all"/>
      <sheetName val="VENDLIST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im FERC Map"/>
      <sheetName val="Jim FERC Desc"/>
      <sheetName val="BAL"/>
      <sheetName val="INC"/>
      <sheetName val="eac review"/>
      <sheetName val="Accts for FERC History Only"/>
      <sheetName val="SAP COA"/>
      <sheetName val="New Accounts Needed BS"/>
      <sheetName val="New Accounts Needed IS"/>
      <sheetName val="1500 COA"/>
      <sheetName val="Sheet2"/>
      <sheetName val="BAL (2)"/>
      <sheetName val="in svc p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 Cap-ex (2)"/>
      <sheetName val="Feb Cap-ex "/>
      <sheetName val="data"/>
      <sheetName val="description"/>
      <sheetName val="new data"/>
      <sheetName val="ytd"/>
      <sheetName val="tbl_festub_detai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 Cap-ex"/>
      <sheetName val="Data"/>
      <sheetName val="table"/>
      <sheetName val="ytd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94OBF.XLS"/>
      <sheetName val="0494OBF.XLS (2)"/>
    </sheetNames>
    <sheetDataSet>
      <sheetData sheetId="0"/>
      <sheetData sheetId="1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WIP SUMMARY"/>
      <sheetName val="CWIP &amp; PP&amp;E BAL BY GROUP"/>
      <sheetName val="dec cwip"/>
      <sheetName val="dec in svc"/>
      <sheetName val="dec accrual"/>
      <sheetName val="nov cwip"/>
      <sheetName val="nov in svc"/>
      <sheetName val="nov accrual"/>
      <sheetName val="oct cwip"/>
      <sheetName val="oct in svc"/>
      <sheetName val="oct accrual"/>
      <sheetName val="sep cwip"/>
      <sheetName val="sep in svc"/>
      <sheetName val="sep accrual"/>
      <sheetName val="cwip status per pm's subm oct 1"/>
      <sheetName val="not ready"/>
      <sheetName val="aug cwip"/>
      <sheetName val="aug in svc"/>
      <sheetName val="july cwip"/>
      <sheetName val="july in svc"/>
      <sheetName val="aug accruals"/>
      <sheetName val="July accruals"/>
      <sheetName val="june CWIP"/>
      <sheetName val="June in svc"/>
      <sheetName val="June accruals"/>
      <sheetName val="may CWIP"/>
      <sheetName val="may in_service"/>
      <sheetName val="MAY ACCRUALS"/>
      <sheetName val="apr CWIP"/>
      <sheetName val="apr accrual"/>
      <sheetName val="mar CWIP"/>
      <sheetName val="mar accrual"/>
      <sheetName val="mar insvc"/>
      <sheetName val="Feb CWIP"/>
      <sheetName val="Jan CWIP"/>
      <sheetName val="Feb in svc"/>
      <sheetName val="feb accruals"/>
      <sheetName val="jan in svc"/>
      <sheetName val="jan accrual"/>
      <sheetName val="ytd CWIP pivot"/>
      <sheetName val="CWIP ytd data"/>
      <sheetName val="type"/>
      <sheetName val="description"/>
      <sheetName val="Tables"/>
      <sheetName val="1999 ACCRUAL"/>
      <sheetName val="wo file descri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hauls, pg 2"/>
      <sheetName val="Monthly Production"/>
      <sheetName val="purchases"/>
      <sheetName val="gas_fix$"/>
      <sheetName val="supplemental"/>
      <sheetName val="frankda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UKEX Jul2011-Dec2012"/>
      <sheetName val="Inputs"/>
      <sheetName val="GY Spreadsheet"/>
    </sheetNames>
    <sheetDataSet>
      <sheetData sheetId="0"/>
      <sheetData sheetId="1" refreshError="1"/>
      <sheetData sheetId="2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UKEX Jul2011-Dec2012"/>
      <sheetName val="Inputs"/>
      <sheetName val="GY Spreadsheet"/>
    </sheetNames>
    <sheetDataSet>
      <sheetData sheetId="0"/>
      <sheetData sheetId="1" refreshError="1"/>
      <sheetData sheetId="2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LL UP"/>
      <sheetName val="1997 PSA"/>
      <sheetName val="1998 PSA"/>
      <sheetName val="1999 PSA"/>
      <sheetName val="2000 PSA"/>
      <sheetName val="98, 99 and 2000 SVI"/>
      <sheetName val="FPL - PS,SV Payouts"/>
      <sheetName val="GROUP - PS,SV Payouts"/>
      <sheetName val="Energy - PS,SV Payouts-NON 16B"/>
      <sheetName val="Turner"/>
      <sheetName val="Restricted Stock"/>
      <sheetName val="16B - Restricted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LL UP"/>
      <sheetName val="1997 PSA"/>
      <sheetName val="1998 PSA"/>
      <sheetName val="1999 PSA"/>
      <sheetName val="2000 PSA"/>
      <sheetName val="98, 99 and 2000 SVI"/>
      <sheetName val="FPL - PS,SV Payouts"/>
      <sheetName val="GROUP - PS,SV Payouts"/>
      <sheetName val="Energy - PS,SV Payouts-NON 16B"/>
      <sheetName val="Turner"/>
      <sheetName val="Restricted Stock"/>
      <sheetName val="16B - Restricted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CUSR# Users"/>
      <sheetName val="PROFILES"/>
      <sheetName val="Unit Responsibilities by User"/>
      <sheetName val="Unit Types"/>
      <sheetName val="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(2016)"/>
      <sheetName val="Summary (2017)"/>
      <sheetName val="2016-2017 Pivot (HC)"/>
      <sheetName val="Summary (2017STRAT)"/>
      <sheetName val="2016-2017 Pivot (HC)STRAT"/>
      <sheetName val="2016-2017 Pivot"/>
      <sheetName val="Plant Balance"/>
      <sheetName val="All"/>
      <sheetName val="StrataPer Tim"/>
      <sheetName val="UnitClassPivot"/>
      <sheetName val="STRATAKEY"/>
      <sheetName val="stratadata"/>
      <sheetName val="TYSPsch1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(2016)"/>
      <sheetName val="Summary (2017)"/>
      <sheetName val="2016-2017 Pivot (HC)"/>
      <sheetName val="Summary (2017STRAT)"/>
      <sheetName val="2016-2017 Pivot (HC)STRAT"/>
      <sheetName val="2016-2017 Pivot"/>
      <sheetName val="Plant Balance"/>
      <sheetName val="All"/>
      <sheetName val="StrataPer Tim"/>
      <sheetName val="UnitClassPivot"/>
      <sheetName val="STRATAKEY"/>
      <sheetName val="stratadata"/>
      <sheetName val="TYSPsch1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try"/>
      <sheetName val="Capitalized Interest Calcs"/>
      <sheetName val="Cap Int by Project"/>
      <sheetName val="Sheet1"/>
      <sheetName val="CWIP Activity 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Summary"/>
      <sheetName val="Variance_Est-Act"/>
      <sheetName val="TU w $121 Rec"/>
      <sheetName val="TU no $121"/>
      <sheetName val="PROJ_EST_ACT"/>
      <sheetName val="Incr Hedg"/>
      <sheetName val="NF Disp"/>
      <sheetName val="Scherer"/>
      <sheetName val="E3 Rev3"/>
      <sheetName val="E3 Est2"/>
      <sheetName val="E3"/>
      <sheetName val="E6 Pro2"/>
      <sheetName val="E7 Pro2"/>
      <sheetName val="E8 Pro2"/>
      <sheetName val="E8 "/>
      <sheetName val="E9 Pro2"/>
      <sheetName val="A Sch Recon"/>
      <sheetName val="Income Data"/>
      <sheetName val="PROJECTIONS"/>
      <sheetName val="E1b 2008 (4&amp;8)"/>
      <sheetName val="E1b 2008 (4&amp;8)w_recov-KORY"/>
      <sheetName val="E1b 2008 (4&amp;8)w_recov"/>
      <sheetName val="E1b 2008 (5&amp;7)"/>
      <sheetName val="Var E1b 2008 (5&amp;7)"/>
      <sheetName val="Scherer_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"/>
      <sheetName val="Alias"/>
      <sheetName val="Inputs"/>
      <sheetName val="COS Form FI 17 - Used"/>
      <sheetName val="Int Synch"/>
      <sheetName val="Ratebase"/>
      <sheetName val="Summary 1"/>
      <sheetName val="Rev Adj's"/>
      <sheetName val="Exp Adj's"/>
      <sheetName val="RC-Exh. 11 - Used"/>
      <sheetName val="RC-Exh. 13,14,15,16"/>
      <sheetName val="RC-Ex. 18"/>
      <sheetName val="RC-Ex. 19"/>
      <sheetName val="RC-Ex. 21"/>
      <sheetName val="RC-Ex. 21, p2"/>
      <sheetName val="RC-Ex. 22"/>
      <sheetName val="RC-Ex. 23"/>
      <sheetName val="MFR B-1 TY"/>
      <sheetName val="MFR B-2 TY"/>
      <sheetName val="MFR B-17 TY"/>
      <sheetName val="MFR C-1 TY"/>
      <sheetName val="MFR C-2 TY"/>
      <sheetName val="MFR C-3 TY"/>
      <sheetName val="MFR C-5 TY"/>
      <sheetName val="MFR D1-a TY"/>
      <sheetName val="MFR D-1b TY"/>
      <sheetName val="D-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paids Dec 05"/>
      <sheetName val="entry"/>
      <sheetName val="Fiber Leases &amp; Pole attachments"/>
      <sheetName val="ROW's &amp; permits"/>
      <sheetName val="AGENT COMM, MKTG &amp; OTHERS"/>
      <sheetName val="COMMISSIONS"/>
      <sheetName val="RTS's &amp; SOFTWR UPGRDS"/>
      <sheetName val="October additions to ppd comm"/>
      <sheetName val="Nov additions to prepaids"/>
      <sheetName val="Dec additions to prepaids"/>
      <sheetName val="long term and curr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Esposito, Paul" id="{4CE453FC-0A3A-4B61-BBCF-1188504DC436}" userId="S::PXE06BE@fpl.com::351a5e61-be67-472d-ada5-5d6c44034e2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4" dT="2024-03-11T18:58:58.12" personId="{4CE453FC-0A3A-4B61-BBCF-1188504DC436}" id="{E8FA2721-ACC2-4347-8312-18E4CF585CA0}">
    <text>Still includes adjustments for Resi Solar and Resi EV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A7D9C-7BCF-4779-8B46-7EDCF87FF389}">
  <sheetPr>
    <tabColor rgb="FFFFC000"/>
    <pageSetUpPr fitToPage="1"/>
  </sheetPr>
  <dimension ref="A1:T35"/>
  <sheetViews>
    <sheetView workbookViewId="0">
      <selection sqref="A1:XFD2"/>
    </sheetView>
  </sheetViews>
  <sheetFormatPr defaultRowHeight="15" x14ac:dyDescent="0.25"/>
  <cols>
    <col min="2" max="2" width="23.85546875" bestFit="1" customWidth="1"/>
    <col min="3" max="3" width="15" customWidth="1"/>
    <col min="4" max="13" width="13.28515625" bestFit="1" customWidth="1"/>
  </cols>
  <sheetData>
    <row r="1" spans="1:13" x14ac:dyDescent="0.25">
      <c r="A1" s="94" t="s">
        <v>153</v>
      </c>
    </row>
    <row r="2" spans="1:13" x14ac:dyDescent="0.25">
      <c r="A2" s="94" t="s">
        <v>154</v>
      </c>
    </row>
    <row r="3" spans="1:13" x14ac:dyDescent="0.25">
      <c r="A3" s="83"/>
    </row>
    <row r="4" spans="1:13" x14ac:dyDescent="0.25">
      <c r="E4" t="s">
        <v>0</v>
      </c>
    </row>
    <row r="5" spans="1:13" x14ac:dyDescent="0.25">
      <c r="B5" t="s">
        <v>1</v>
      </c>
      <c r="C5" t="s">
        <v>152</v>
      </c>
    </row>
    <row r="7" spans="1:13" x14ac:dyDescent="0.25">
      <c r="D7">
        <v>2025</v>
      </c>
      <c r="E7">
        <v>2026</v>
      </c>
      <c r="F7">
        <v>2027</v>
      </c>
      <c r="G7">
        <v>2028</v>
      </c>
      <c r="H7">
        <v>2029</v>
      </c>
      <c r="I7">
        <v>2030</v>
      </c>
      <c r="J7">
        <v>2032</v>
      </c>
      <c r="K7">
        <v>2032</v>
      </c>
      <c r="L7">
        <v>2033</v>
      </c>
      <c r="M7">
        <v>2034</v>
      </c>
    </row>
    <row r="8" spans="1:13" x14ac:dyDescent="0.25">
      <c r="B8" s="92" t="s">
        <v>16</v>
      </c>
    </row>
    <row r="9" spans="1:13" x14ac:dyDescent="0.25">
      <c r="B9" s="11" t="s">
        <v>3</v>
      </c>
      <c r="D9" s="90">
        <v>17546100</v>
      </c>
      <c r="E9" s="90">
        <v>17498910</v>
      </c>
      <c r="F9" s="90">
        <v>17451248</v>
      </c>
      <c r="G9" s="90">
        <v>17403110</v>
      </c>
      <c r="H9" s="90">
        <v>17354490</v>
      </c>
      <c r="I9" s="90">
        <v>17305384</v>
      </c>
      <c r="J9" s="90">
        <v>17255786</v>
      </c>
      <c r="K9" s="90">
        <v>17205693</v>
      </c>
      <c r="L9" s="90">
        <v>17155099</v>
      </c>
      <c r="M9" s="90">
        <v>17103999</v>
      </c>
    </row>
    <row r="10" spans="1:13" x14ac:dyDescent="0.25">
      <c r="B10" s="11"/>
      <c r="C10" t="s">
        <v>5</v>
      </c>
      <c r="D10" s="90">
        <f>D9-D11</f>
        <v>0</v>
      </c>
      <c r="E10" s="90">
        <f t="shared" ref="E10:M10" si="0">E9-E11</f>
        <v>0</v>
      </c>
      <c r="F10" s="90">
        <f t="shared" si="0"/>
        <v>0</v>
      </c>
      <c r="G10" s="90">
        <f t="shared" si="0"/>
        <v>0</v>
      </c>
      <c r="H10" s="90">
        <f t="shared" si="0"/>
        <v>0</v>
      </c>
      <c r="I10" s="90">
        <f t="shared" si="0"/>
        <v>0</v>
      </c>
      <c r="J10" s="90">
        <f t="shared" si="0"/>
        <v>0</v>
      </c>
      <c r="K10" s="90">
        <f t="shared" si="0"/>
        <v>0</v>
      </c>
      <c r="L10" s="90">
        <f t="shared" si="0"/>
        <v>0</v>
      </c>
      <c r="M10" s="90">
        <f t="shared" si="0"/>
        <v>0</v>
      </c>
    </row>
    <row r="11" spans="1:13" x14ac:dyDescent="0.25">
      <c r="B11" s="12" t="s">
        <v>6</v>
      </c>
      <c r="C11" t="s">
        <v>7</v>
      </c>
      <c r="D11" s="90">
        <v>17546100</v>
      </c>
      <c r="E11" s="90">
        <v>17498910</v>
      </c>
      <c r="F11" s="90">
        <v>17451248</v>
      </c>
      <c r="G11" s="90">
        <v>17403110</v>
      </c>
      <c r="H11" s="90">
        <v>17354490</v>
      </c>
      <c r="I11" s="90">
        <v>17305384</v>
      </c>
      <c r="J11" s="90">
        <v>17255786</v>
      </c>
      <c r="K11" s="90">
        <v>17205693</v>
      </c>
      <c r="L11" s="90">
        <v>17155099</v>
      </c>
      <c r="M11" s="90">
        <v>17103999</v>
      </c>
    </row>
    <row r="12" spans="1:13" x14ac:dyDescent="0.25">
      <c r="B12" t="s">
        <v>15</v>
      </c>
      <c r="D12" s="91">
        <f>'Sheet 2'!F17</f>
        <v>126543.36824706328</v>
      </c>
      <c r="E12" s="91">
        <f>'Sheet 2'!G17</f>
        <v>127791.55541157773</v>
      </c>
      <c r="F12" s="91">
        <f>'Sheet 2'!H17</f>
        <v>128980.62457168264</v>
      </c>
      <c r="G12" s="91">
        <f>'Sheet 2'!I17</f>
        <v>130461.58646614045</v>
      </c>
      <c r="H12" s="91">
        <f>'Sheet 2'!J17</f>
        <v>132207.44980360172</v>
      </c>
      <c r="I12" s="91">
        <f>'Sheet 2'!K17</f>
        <v>133902.22278759076</v>
      </c>
      <c r="J12" s="91">
        <f>'Sheet 2'!L17</f>
        <v>135722.91277194821</v>
      </c>
      <c r="K12" s="91">
        <f>'Sheet 2'!M17</f>
        <v>137702.52634524266</v>
      </c>
      <c r="L12" s="91">
        <f>'Sheet 2'!N17</f>
        <v>139595.06940668623</v>
      </c>
      <c r="M12" s="91">
        <f>'Sheet 2'!O17</f>
        <v>141318.30177948545</v>
      </c>
    </row>
    <row r="13" spans="1:13" x14ac:dyDescent="0.25">
      <c r="B13" s="11" t="s">
        <v>10</v>
      </c>
      <c r="D13" s="74">
        <f>+'Bill Impacts'!D116</f>
        <v>0.13999999999999999</v>
      </c>
      <c r="E13" s="74">
        <f>+'Bill Impacts'!E116</f>
        <v>0.13999999999999999</v>
      </c>
      <c r="F13" s="74">
        <f>+'Bill Impacts'!F116</f>
        <v>0.12999999999999998</v>
      </c>
      <c r="G13" s="74">
        <f>+'Bill Impacts'!G116</f>
        <v>0.12999999999999998</v>
      </c>
      <c r="H13" s="74">
        <f>+'Bill Impacts'!H116</f>
        <v>0.12999999999999998</v>
      </c>
      <c r="I13" s="74">
        <f>+'Bill Impacts'!I116</f>
        <v>0.12999999999999998</v>
      </c>
      <c r="J13" s="74">
        <f>+'Bill Impacts'!J116</f>
        <v>0.12000000000000001</v>
      </c>
      <c r="K13" s="74">
        <f>+'Bill Impacts'!K116</f>
        <v>0.12000000000000001</v>
      </c>
      <c r="L13" s="74">
        <f>+'Bill Impacts'!L116</f>
        <v>0.12000000000000001</v>
      </c>
      <c r="M13" s="74">
        <f>+'Bill Impacts'!M116</f>
        <v>0.11</v>
      </c>
    </row>
    <row r="14" spans="1:13" ht="30" x14ac:dyDescent="0.25">
      <c r="B14" s="13" t="s">
        <v>12</v>
      </c>
      <c r="D14" s="74">
        <f>+'Bill Impacts'!D117</f>
        <v>0.13999999999999999</v>
      </c>
      <c r="E14" s="74">
        <f>+'Bill Impacts'!E117</f>
        <v>0.13999999999999999</v>
      </c>
      <c r="F14" s="74">
        <f>+'Bill Impacts'!F117</f>
        <v>0.12999999999999998</v>
      </c>
      <c r="G14" s="74">
        <f>+'Bill Impacts'!G117</f>
        <v>0.12999999999999998</v>
      </c>
      <c r="H14" s="74">
        <f>+'Bill Impacts'!H117</f>
        <v>0.12999999999999998</v>
      </c>
      <c r="I14" s="74">
        <f>+'Bill Impacts'!I117</f>
        <v>0.12999999999999998</v>
      </c>
      <c r="J14" s="74">
        <f>+'Bill Impacts'!J117</f>
        <v>0.12000000000000001</v>
      </c>
      <c r="K14" s="74">
        <f>+'Bill Impacts'!K117</f>
        <v>0.12000000000000001</v>
      </c>
      <c r="L14" s="74">
        <f>+'Bill Impacts'!L117</f>
        <v>0.12000000000000001</v>
      </c>
      <c r="M14" s="74">
        <f>+'Bill Impacts'!M117</f>
        <v>0.11</v>
      </c>
    </row>
    <row r="17" spans="1:20" x14ac:dyDescent="0.25">
      <c r="A17" s="84"/>
      <c r="B17" s="84" t="s">
        <v>2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</row>
    <row r="18" spans="1:20" x14ac:dyDescent="0.25">
      <c r="A18" s="84"/>
      <c r="B18" s="84" t="s">
        <v>3</v>
      </c>
      <c r="C18" s="84"/>
      <c r="D18" s="85">
        <v>39970655.687435612</v>
      </c>
      <c r="E18" s="85">
        <v>39662703.602280341</v>
      </c>
      <c r="F18" s="85">
        <v>39334635.237943351</v>
      </c>
      <c r="G18" s="85">
        <v>38973065.986140415</v>
      </c>
      <c r="H18" s="85">
        <v>38809940.589087442</v>
      </c>
      <c r="I18" s="85">
        <v>38463973.310941048</v>
      </c>
      <c r="J18" s="85">
        <v>38101724.214888811</v>
      </c>
      <c r="K18" s="85">
        <v>37470034.657800332</v>
      </c>
      <c r="L18" s="85">
        <v>37140646.435954124</v>
      </c>
      <c r="M18" s="85">
        <v>36838603.476376332</v>
      </c>
      <c r="N18" s="84" t="s">
        <v>4</v>
      </c>
      <c r="O18" s="84"/>
      <c r="P18" s="84"/>
      <c r="Q18" s="84"/>
      <c r="R18" s="84"/>
      <c r="S18" s="84"/>
      <c r="T18" s="84"/>
    </row>
    <row r="19" spans="1:20" x14ac:dyDescent="0.25">
      <c r="A19" s="84"/>
      <c r="B19" s="84"/>
      <c r="C19" s="84" t="s">
        <v>5</v>
      </c>
      <c r="D19" s="85">
        <f>D18-D20</f>
        <v>39950655.687435612</v>
      </c>
      <c r="E19" s="85">
        <f t="shared" ref="E19:M19" si="1">E18-E20</f>
        <v>39642703.602280341</v>
      </c>
      <c r="F19" s="85">
        <f t="shared" si="1"/>
        <v>39314635.237943351</v>
      </c>
      <c r="G19" s="85">
        <f t="shared" si="1"/>
        <v>38953065.986140415</v>
      </c>
      <c r="H19" s="85">
        <f t="shared" si="1"/>
        <v>38789940.589087442</v>
      </c>
      <c r="I19" s="85">
        <f t="shared" si="1"/>
        <v>38443973.310941048</v>
      </c>
      <c r="J19" s="85">
        <f t="shared" si="1"/>
        <v>38081724.214888811</v>
      </c>
      <c r="K19" s="85">
        <f t="shared" si="1"/>
        <v>37450034.657800332</v>
      </c>
      <c r="L19" s="85">
        <f t="shared" si="1"/>
        <v>37120646.435954124</v>
      </c>
      <c r="M19" s="85">
        <f t="shared" si="1"/>
        <v>36818603.476376332</v>
      </c>
      <c r="N19" s="84"/>
      <c r="O19" s="84"/>
      <c r="P19" s="84"/>
      <c r="Q19" s="84"/>
      <c r="R19" s="84"/>
      <c r="S19" s="84"/>
      <c r="T19" s="84"/>
    </row>
    <row r="20" spans="1:20" x14ac:dyDescent="0.25">
      <c r="A20" s="84"/>
      <c r="B20" s="84" t="s">
        <v>6</v>
      </c>
      <c r="C20" s="84" t="s">
        <v>7</v>
      </c>
      <c r="D20" s="86">
        <v>20000</v>
      </c>
      <c r="E20" s="86">
        <v>20000</v>
      </c>
      <c r="F20" s="86">
        <v>20000</v>
      </c>
      <c r="G20" s="86">
        <v>20000</v>
      </c>
      <c r="H20" s="86">
        <v>20000</v>
      </c>
      <c r="I20" s="86">
        <v>20000</v>
      </c>
      <c r="J20" s="86">
        <v>20000</v>
      </c>
      <c r="K20" s="86">
        <v>20000</v>
      </c>
      <c r="L20" s="86">
        <v>20000</v>
      </c>
      <c r="M20" s="86">
        <v>20000</v>
      </c>
      <c r="N20" s="84" t="s">
        <v>8</v>
      </c>
      <c r="O20" s="84"/>
      <c r="P20" s="84"/>
      <c r="Q20" s="84"/>
      <c r="R20" s="84"/>
      <c r="S20" s="84"/>
      <c r="T20" s="84"/>
    </row>
    <row r="21" spans="1:20" x14ac:dyDescent="0.25">
      <c r="A21" s="84"/>
      <c r="B21" s="84" t="s">
        <v>9</v>
      </c>
      <c r="C21" s="84"/>
      <c r="D21" s="87">
        <f>'Sheet 2'!F11</f>
        <v>126615.553359054</v>
      </c>
      <c r="E21" s="87">
        <f>'Sheet 2'!G11</f>
        <v>127863.56073069546</v>
      </c>
      <c r="F21" s="87">
        <f>'Sheet 2'!H11</f>
        <v>129052.56816363249</v>
      </c>
      <c r="G21" s="87">
        <f>'Sheet 2'!I11</f>
        <v>130533.57565877421</v>
      </c>
      <c r="H21" s="87">
        <f>'Sheet 2'!J11</f>
        <v>132279.58321699849</v>
      </c>
      <c r="I21" s="87">
        <f>'Sheet 2'!K11</f>
        <v>133974.59083911829</v>
      </c>
      <c r="J21" s="87">
        <f>'Sheet 2'!L11</f>
        <v>135795.59852593733</v>
      </c>
      <c r="K21" s="87">
        <f>'Sheet 2'!M11</f>
        <v>137775.60627827051</v>
      </c>
      <c r="L21" s="87">
        <f>'Sheet 2'!N11</f>
        <v>139668.61409692149</v>
      </c>
      <c r="M21" s="87">
        <f>'Sheet 2'!O11</f>
        <v>141392.37300367598</v>
      </c>
      <c r="N21" s="84"/>
      <c r="O21" s="84"/>
      <c r="P21" s="84"/>
      <c r="Q21" s="84"/>
      <c r="R21" s="84"/>
      <c r="S21" s="84"/>
      <c r="T21" s="84"/>
    </row>
    <row r="22" spans="1:20" x14ac:dyDescent="0.25">
      <c r="A22" s="84"/>
      <c r="B22" s="84" t="s">
        <v>10</v>
      </c>
      <c r="C22" s="84"/>
      <c r="D22" s="88">
        <f>+'Bill Impacts'!D36</f>
        <v>0.35</v>
      </c>
      <c r="E22" s="88">
        <f>+'Bill Impacts'!E36</f>
        <v>0.34</v>
      </c>
      <c r="F22" s="88">
        <f>+'Bill Impacts'!F36</f>
        <v>0.33</v>
      </c>
      <c r="G22" s="88">
        <f>+'Bill Impacts'!G36</f>
        <v>0.32</v>
      </c>
      <c r="H22" s="88">
        <f>+'Bill Impacts'!H36</f>
        <v>0.32</v>
      </c>
      <c r="I22" s="88">
        <f>+'Bill Impacts'!I36</f>
        <v>0.31</v>
      </c>
      <c r="J22" s="88">
        <f>+'Bill Impacts'!J36</f>
        <v>0.3</v>
      </c>
      <c r="K22" s="88">
        <f>+'Bill Impacts'!K36</f>
        <v>0.28999999999999998</v>
      </c>
      <c r="L22" s="88">
        <f>+'Bill Impacts'!L36</f>
        <v>0.27999999999999997</v>
      </c>
      <c r="M22" s="88">
        <f>+'Bill Impacts'!M36</f>
        <v>0.27</v>
      </c>
      <c r="N22" s="84" t="s">
        <v>11</v>
      </c>
      <c r="O22" s="84"/>
      <c r="P22" s="84"/>
      <c r="Q22" s="84"/>
      <c r="R22" s="84"/>
      <c r="S22" s="84"/>
      <c r="T22" s="84"/>
    </row>
    <row r="23" spans="1:20" ht="30" x14ac:dyDescent="0.25">
      <c r="A23" s="84"/>
      <c r="B23" s="89" t="s">
        <v>12</v>
      </c>
      <c r="C23" s="84"/>
      <c r="D23" s="88">
        <f>+'Bill Impacts'!D37</f>
        <v>0</v>
      </c>
      <c r="E23" s="88">
        <f>+'Bill Impacts'!E37</f>
        <v>0</v>
      </c>
      <c r="F23" s="88">
        <f>+'Bill Impacts'!F37</f>
        <v>0</v>
      </c>
      <c r="G23" s="88">
        <f>+'Bill Impacts'!G37</f>
        <v>0</v>
      </c>
      <c r="H23" s="88">
        <f>+'Bill Impacts'!H37</f>
        <v>0</v>
      </c>
      <c r="I23" s="88">
        <f>+'Bill Impacts'!I37</f>
        <v>0</v>
      </c>
      <c r="J23" s="88">
        <f>+'Bill Impacts'!J37</f>
        <v>0</v>
      </c>
      <c r="K23" s="88">
        <f>+'Bill Impacts'!K37</f>
        <v>0</v>
      </c>
      <c r="L23" s="88">
        <f>+'Bill Impacts'!L37</f>
        <v>0</v>
      </c>
      <c r="M23" s="88">
        <f>+'Bill Impacts'!M37</f>
        <v>0</v>
      </c>
      <c r="N23" s="84" t="s">
        <v>13</v>
      </c>
      <c r="O23" s="84"/>
      <c r="P23" s="84"/>
      <c r="Q23" s="84"/>
      <c r="R23" s="84"/>
      <c r="S23" s="84"/>
      <c r="T23" s="84"/>
    </row>
    <row r="24" spans="1:20" x14ac:dyDescent="0.25">
      <c r="A24" s="84"/>
      <c r="B24" s="84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</row>
    <row r="25" spans="1:20" x14ac:dyDescent="0.25">
      <c r="A25" s="84"/>
      <c r="B25" s="84" t="s">
        <v>14</v>
      </c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</row>
    <row r="26" spans="1:20" x14ac:dyDescent="0.25">
      <c r="A26" s="84"/>
      <c r="B26" s="84" t="s">
        <v>3</v>
      </c>
      <c r="C26" s="84"/>
      <c r="D26" s="85">
        <v>60544921.193031222</v>
      </c>
      <c r="E26" s="85">
        <v>60874199.529267453</v>
      </c>
      <c r="F26" s="85">
        <v>61329963.980930388</v>
      </c>
      <c r="G26" s="85">
        <v>61972905.463932469</v>
      </c>
      <c r="H26" s="85">
        <v>62860683.899009511</v>
      </c>
      <c r="I26" s="85">
        <v>63118388.196191542</v>
      </c>
      <c r="J26" s="85">
        <v>63643886.500073314</v>
      </c>
      <c r="K26" s="85">
        <v>63753955.668702736</v>
      </c>
      <c r="L26" s="85">
        <v>63989764.942763507</v>
      </c>
      <c r="M26" s="85">
        <v>64092423.770410903</v>
      </c>
      <c r="N26" s="84"/>
      <c r="O26" s="84"/>
      <c r="P26" s="84"/>
      <c r="Q26" s="84"/>
      <c r="R26" s="84"/>
      <c r="S26" s="84"/>
      <c r="T26" s="84"/>
    </row>
    <row r="27" spans="1:20" x14ac:dyDescent="0.25">
      <c r="A27" s="84"/>
      <c r="B27" s="84"/>
      <c r="C27" s="84" t="s">
        <v>5</v>
      </c>
      <c r="D27" s="85">
        <f>D26-D28</f>
        <v>39950655.687435597</v>
      </c>
      <c r="E27" s="85">
        <f t="shared" ref="E27:M27" si="2">E26-E28</f>
        <v>39642703.602280349</v>
      </c>
      <c r="F27" s="85">
        <f t="shared" si="2"/>
        <v>39314635.237943351</v>
      </c>
      <c r="G27" s="85">
        <f t="shared" si="2"/>
        <v>38953065.98614043</v>
      </c>
      <c r="H27" s="85">
        <f t="shared" si="2"/>
        <v>38789940.589087442</v>
      </c>
      <c r="I27" s="85">
        <f t="shared" si="2"/>
        <v>38443973.310941055</v>
      </c>
      <c r="J27" s="85">
        <f t="shared" si="2"/>
        <v>38081724.214888819</v>
      </c>
      <c r="K27" s="85">
        <f t="shared" si="2"/>
        <v>37450034.657800332</v>
      </c>
      <c r="L27" s="85">
        <f t="shared" si="2"/>
        <v>37120646.435954124</v>
      </c>
      <c r="M27" s="85">
        <f t="shared" si="2"/>
        <v>36818603.47637634</v>
      </c>
      <c r="N27" s="84"/>
      <c r="O27" s="84"/>
      <c r="P27" s="84"/>
      <c r="Q27" s="84"/>
      <c r="R27" s="84"/>
      <c r="S27" s="84"/>
      <c r="T27" s="84"/>
    </row>
    <row r="28" spans="1:20" x14ac:dyDescent="0.25">
      <c r="A28" s="84"/>
      <c r="B28" s="84" t="s">
        <v>6</v>
      </c>
      <c r="C28" s="84" t="s">
        <v>7</v>
      </c>
      <c r="D28" s="86">
        <v>20594265.505595621</v>
      </c>
      <c r="E28" s="86">
        <v>21231495.926987108</v>
      </c>
      <c r="F28" s="86">
        <v>22015328.742987033</v>
      </c>
      <c r="G28" s="86">
        <v>23019839.477792043</v>
      </c>
      <c r="H28" s="86">
        <v>24070743.309922069</v>
      </c>
      <c r="I28" s="86">
        <v>24674414.88525049</v>
      </c>
      <c r="J28" s="86">
        <v>25562162.285184495</v>
      </c>
      <c r="K28" s="86">
        <v>26303921.010902409</v>
      </c>
      <c r="L28" s="86">
        <v>26869118.50680938</v>
      </c>
      <c r="M28" s="86">
        <v>27273820.294034567</v>
      </c>
      <c r="N28" s="84"/>
      <c r="O28" s="84"/>
      <c r="P28" s="84"/>
      <c r="Q28" s="84"/>
      <c r="R28" s="84"/>
      <c r="S28" s="84"/>
      <c r="T28" s="84"/>
    </row>
    <row r="29" spans="1:20" x14ac:dyDescent="0.25">
      <c r="A29" s="84"/>
      <c r="B29" s="84" t="s">
        <v>15</v>
      </c>
      <c r="C29" s="84"/>
      <c r="D29" s="87">
        <f>'Sheet 2'!F14</f>
        <v>126500.57282005648</v>
      </c>
      <c r="E29" s="87">
        <f>'Sheet 2'!G14</f>
        <v>127745.58424397673</v>
      </c>
      <c r="F29" s="87">
        <f>'Sheet 2'!H14</f>
        <v>128930.70536295504</v>
      </c>
      <c r="G29" s="87">
        <f>'Sheet 2'!I14</f>
        <v>130406.41957646109</v>
      </c>
      <c r="H29" s="87">
        <f>'Sheet 2'!J14</f>
        <v>132146.82726603028</v>
      </c>
      <c r="I29" s="87">
        <f>'Sheet 2'!K14</f>
        <v>133836.35265258999</v>
      </c>
      <c r="J29" s="87">
        <f>'Sheet 2'!L14</f>
        <v>135652.49298969348</v>
      </c>
      <c r="K29" s="87">
        <f>'Sheet 2'!M14</f>
        <v>137628.38587441575</v>
      </c>
      <c r="L29" s="87">
        <f>'Sheet 2'!N14</f>
        <v>139518.18417482229</v>
      </c>
      <c r="M29" s="87">
        <f>'Sheet 2'!O14</f>
        <v>141239.50292096435</v>
      </c>
      <c r="N29" s="84"/>
      <c r="O29" s="84"/>
      <c r="P29" s="84"/>
      <c r="Q29" s="84"/>
      <c r="R29" s="84"/>
      <c r="S29" s="84"/>
      <c r="T29" s="84"/>
    </row>
    <row r="30" spans="1:20" x14ac:dyDescent="0.25">
      <c r="A30" s="84"/>
      <c r="B30" s="84" t="s">
        <v>10</v>
      </c>
      <c r="C30" s="84"/>
      <c r="D30" s="88">
        <f>+'Bill Impacts'!D76</f>
        <v>0.51</v>
      </c>
      <c r="E30" s="88">
        <f>+'Bill Impacts'!E76</f>
        <v>0.51</v>
      </c>
      <c r="F30" s="88">
        <f>+'Bill Impacts'!F76</f>
        <v>0.5</v>
      </c>
      <c r="G30" s="88">
        <f>+'Bill Impacts'!G76</f>
        <v>0.5</v>
      </c>
      <c r="H30" s="88">
        <f>+'Bill Impacts'!H76</f>
        <v>0.5</v>
      </c>
      <c r="I30" s="88">
        <f>+'Bill Impacts'!I76</f>
        <v>0.49</v>
      </c>
      <c r="J30" s="88">
        <f>+'Bill Impacts'!J76</f>
        <v>0.48000000000000004</v>
      </c>
      <c r="K30" s="88">
        <f>+'Bill Impacts'!K76</f>
        <v>0.47</v>
      </c>
      <c r="L30" s="88">
        <f>+'Bill Impacts'!L76</f>
        <v>0.46</v>
      </c>
      <c r="M30" s="88">
        <f>+'Bill Impacts'!M76</f>
        <v>0.45</v>
      </c>
      <c r="N30" s="84"/>
      <c r="O30" s="84"/>
      <c r="P30" s="84"/>
      <c r="Q30" s="84"/>
      <c r="R30" s="84"/>
      <c r="S30" s="84"/>
      <c r="T30" s="84"/>
    </row>
    <row r="31" spans="1:20" ht="30" x14ac:dyDescent="0.25">
      <c r="A31" s="84"/>
      <c r="B31" s="89" t="s">
        <v>12</v>
      </c>
      <c r="C31" s="84"/>
      <c r="D31" s="88">
        <f>+'Bill Impacts'!D77</f>
        <v>0.16</v>
      </c>
      <c r="E31" s="88">
        <f>+'Bill Impacts'!E77</f>
        <v>0.17</v>
      </c>
      <c r="F31" s="88">
        <f>+'Bill Impacts'!F77</f>
        <v>0.17</v>
      </c>
      <c r="G31" s="88">
        <f>+'Bill Impacts'!G77</f>
        <v>0.17</v>
      </c>
      <c r="H31" s="88">
        <f>+'Bill Impacts'!H77</f>
        <v>0.18000000000000002</v>
      </c>
      <c r="I31" s="88">
        <f>+'Bill Impacts'!I77</f>
        <v>0.18000000000000002</v>
      </c>
      <c r="J31" s="88">
        <f>+'Bill Impacts'!J77</f>
        <v>0.18000000000000002</v>
      </c>
      <c r="K31" s="88">
        <f>+'Bill Impacts'!K77</f>
        <v>0.18000000000000002</v>
      </c>
      <c r="L31" s="88">
        <f>+'Bill Impacts'!L77</f>
        <v>0.18000000000000002</v>
      </c>
      <c r="M31" s="88">
        <f>+'Bill Impacts'!M77</f>
        <v>0.18000000000000002</v>
      </c>
      <c r="N31" s="84"/>
      <c r="O31" s="84"/>
      <c r="P31" s="84"/>
      <c r="Q31" s="84"/>
      <c r="R31" s="84"/>
      <c r="S31" s="84"/>
      <c r="T31" s="84"/>
    </row>
    <row r="32" spans="1:20" x14ac:dyDescent="0.25">
      <c r="A32" s="84"/>
      <c r="B32" s="89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</row>
    <row r="33" spans="1:20" x14ac:dyDescent="0.25">
      <c r="A33" s="84"/>
      <c r="B33" s="84" t="s">
        <v>16</v>
      </c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</row>
    <row r="34" spans="1:20" x14ac:dyDescent="0.25">
      <c r="A34" s="84"/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</row>
    <row r="35" spans="1:20" x14ac:dyDescent="0.25">
      <c r="A35" s="84"/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</row>
  </sheetData>
  <pageMargins left="0.7" right="0.7" top="0.75" bottom="0.75" header="0.3" footer="0.3"/>
  <pageSetup paperSize="5" scale="6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FA311-79E3-4198-8FBC-162F355DA850}">
  <sheetPr>
    <tabColor rgb="FFFFC000"/>
  </sheetPr>
  <dimension ref="A1:Q17"/>
  <sheetViews>
    <sheetView workbookViewId="0">
      <selection sqref="A1:XFD2"/>
    </sheetView>
  </sheetViews>
  <sheetFormatPr defaultRowHeight="15" x14ac:dyDescent="0.25"/>
  <cols>
    <col min="5" max="5" width="1" customWidth="1"/>
    <col min="6" max="15" width="12.7109375" bestFit="1" customWidth="1"/>
  </cols>
  <sheetData>
    <row r="1" spans="1:17" x14ac:dyDescent="0.25">
      <c r="A1" s="94" t="s">
        <v>158</v>
      </c>
    </row>
    <row r="2" spans="1:17" x14ac:dyDescent="0.25">
      <c r="A2" s="94" t="s">
        <v>154</v>
      </c>
    </row>
    <row r="6" spans="1:17" x14ac:dyDescent="0.25">
      <c r="F6">
        <v>2025</v>
      </c>
      <c r="G6">
        <v>2026</v>
      </c>
      <c r="H6">
        <v>2027</v>
      </c>
      <c r="I6">
        <v>2028</v>
      </c>
      <c r="J6">
        <v>2029</v>
      </c>
      <c r="K6">
        <v>2030</v>
      </c>
      <c r="L6">
        <v>2032</v>
      </c>
      <c r="M6">
        <v>2032</v>
      </c>
      <c r="N6">
        <v>2033</v>
      </c>
      <c r="O6">
        <v>2034</v>
      </c>
    </row>
    <row r="7" spans="1:17" ht="15.75" thickBot="1" x14ac:dyDescent="0.3"/>
    <row r="8" spans="1:17" ht="15.75" thickBot="1" x14ac:dyDescent="0.3">
      <c r="C8" s="7" t="s">
        <v>17</v>
      </c>
      <c r="D8" s="8"/>
      <c r="E8" s="9"/>
      <c r="F8" s="5">
        <v>126615</v>
      </c>
      <c r="G8" s="5">
        <v>127863</v>
      </c>
      <c r="H8" s="5">
        <v>129052</v>
      </c>
      <c r="I8" s="5">
        <v>130533</v>
      </c>
      <c r="J8" s="5">
        <v>132279</v>
      </c>
      <c r="K8" s="5">
        <v>133974</v>
      </c>
      <c r="L8" s="5">
        <v>135795</v>
      </c>
      <c r="M8" s="5">
        <v>137775</v>
      </c>
      <c r="N8" s="5">
        <v>139668</v>
      </c>
      <c r="O8" s="6">
        <f>N8*(1+Q9)</f>
        <v>141391.75102101284</v>
      </c>
    </row>
    <row r="9" spans="1:17" hidden="1" x14ac:dyDescent="0.25">
      <c r="E9" s="1"/>
      <c r="F9" s="2"/>
      <c r="G9" s="2">
        <f>(G8-F8)/F8</f>
        <v>9.8566520554436675E-3</v>
      </c>
      <c r="H9" s="2">
        <f t="shared" ref="H9:O9" si="0">(H8-G8)/G8</f>
        <v>9.2990153523693324E-3</v>
      </c>
      <c r="I9" s="2">
        <f t="shared" si="0"/>
        <v>1.1475994172891548E-2</v>
      </c>
      <c r="J9" s="2">
        <f t="shared" si="0"/>
        <v>1.3375927926271517E-2</v>
      </c>
      <c r="K9" s="2">
        <f t="shared" si="0"/>
        <v>1.2813825323747533E-2</v>
      </c>
      <c r="L9" s="2">
        <f t="shared" si="0"/>
        <v>1.3592189529311658E-2</v>
      </c>
      <c r="M9" s="2">
        <f t="shared" si="0"/>
        <v>1.4580801944106925E-2</v>
      </c>
      <c r="N9" s="2">
        <f t="shared" si="0"/>
        <v>1.3739793140990745E-2</v>
      </c>
      <c r="O9" s="2">
        <f t="shared" si="0"/>
        <v>1.234177493064151E-2</v>
      </c>
      <c r="Q9">
        <f>AVERAGE(G9:N9)</f>
        <v>1.2341774930641616E-2</v>
      </c>
    </row>
    <row r="10" spans="1:17" ht="15.75" thickBot="1" x14ac:dyDescent="0.3">
      <c r="C10" t="s">
        <v>18</v>
      </c>
      <c r="E10" s="1"/>
      <c r="F10" s="2">
        <v>-0.55335905399561081</v>
      </c>
      <c r="G10" s="2">
        <v>-0.56073069546476462</v>
      </c>
      <c r="H10" s="2">
        <v>-0.56816363248419188</v>
      </c>
      <c r="I10" s="2">
        <v>-0.57565877421220102</v>
      </c>
      <c r="J10" s="2">
        <v>-0.58321699850071618</v>
      </c>
      <c r="K10" s="2">
        <v>-0.59083911830083824</v>
      </c>
      <c r="L10" s="2">
        <v>-0.59852593734043968</v>
      </c>
      <c r="M10" s="2">
        <v>-0.60627827052497907</v>
      </c>
      <c r="N10" s="2">
        <v>-0.61409692148745809</v>
      </c>
      <c r="O10" s="2">
        <v>-0.62198266313983641</v>
      </c>
    </row>
    <row r="11" spans="1:17" ht="15.75" thickBot="1" x14ac:dyDescent="0.3">
      <c r="C11" s="7" t="s">
        <v>19</v>
      </c>
      <c r="D11" s="8"/>
      <c r="E11" s="9"/>
      <c r="F11" s="5">
        <f>F8-F10</f>
        <v>126615.553359054</v>
      </c>
      <c r="G11" s="5">
        <f t="shared" ref="G11:O11" si="1">G8-G10</f>
        <v>127863.56073069546</v>
      </c>
      <c r="H11" s="5">
        <f t="shared" si="1"/>
        <v>129052.56816363249</v>
      </c>
      <c r="I11" s="5">
        <f t="shared" si="1"/>
        <v>130533.57565877421</v>
      </c>
      <c r="J11" s="5">
        <f t="shared" si="1"/>
        <v>132279.58321699849</v>
      </c>
      <c r="K11" s="5">
        <f t="shared" si="1"/>
        <v>133974.59083911829</v>
      </c>
      <c r="L11" s="5">
        <f t="shared" si="1"/>
        <v>135795.59852593733</v>
      </c>
      <c r="M11" s="5">
        <f t="shared" si="1"/>
        <v>137775.60627827051</v>
      </c>
      <c r="N11" s="5">
        <f t="shared" si="1"/>
        <v>139668.61409692149</v>
      </c>
      <c r="O11" s="6">
        <f t="shared" si="1"/>
        <v>141392.37300367598</v>
      </c>
    </row>
    <row r="12" spans="1:17" x14ac:dyDescent="0.25">
      <c r="E12" s="1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7" ht="15.75" thickBot="1" x14ac:dyDescent="0.3">
      <c r="C13" t="s">
        <v>20</v>
      </c>
      <c r="E13" s="1"/>
      <c r="F13" s="3">
        <v>114.42717994352124</v>
      </c>
      <c r="G13" s="3">
        <v>117.41575602327562</v>
      </c>
      <c r="H13" s="3">
        <v>121.29463704495814</v>
      </c>
      <c r="I13" s="3">
        <v>126.58042353890394</v>
      </c>
      <c r="J13" s="3">
        <v>132.17273396971257</v>
      </c>
      <c r="K13" s="3">
        <v>137.64734741000183</v>
      </c>
      <c r="L13" s="3">
        <v>142.50701030651129</v>
      </c>
      <c r="M13" s="3">
        <v>146.61412558425852</v>
      </c>
      <c r="N13" s="3">
        <v>149.81582517769215</v>
      </c>
      <c r="O13" s="4">
        <v>152.24810004847237</v>
      </c>
    </row>
    <row r="14" spans="1:17" ht="15.75" thickBot="1" x14ac:dyDescent="0.3">
      <c r="C14" s="7" t="s">
        <v>21</v>
      </c>
      <c r="D14" s="8"/>
      <c r="E14" s="9"/>
      <c r="F14" s="5">
        <f>F8-F13</f>
        <v>126500.57282005648</v>
      </c>
      <c r="G14" s="5">
        <f t="shared" ref="G14:O14" si="2">G8-G13</f>
        <v>127745.58424397673</v>
      </c>
      <c r="H14" s="5">
        <f t="shared" si="2"/>
        <v>128930.70536295504</v>
      </c>
      <c r="I14" s="5">
        <f t="shared" si="2"/>
        <v>130406.41957646109</v>
      </c>
      <c r="J14" s="5">
        <f t="shared" si="2"/>
        <v>132146.82726603028</v>
      </c>
      <c r="K14" s="5">
        <f t="shared" si="2"/>
        <v>133836.35265258999</v>
      </c>
      <c r="L14" s="5">
        <f t="shared" si="2"/>
        <v>135652.49298969348</v>
      </c>
      <c r="M14" s="5">
        <f t="shared" si="2"/>
        <v>137628.38587441575</v>
      </c>
      <c r="N14" s="5">
        <f t="shared" si="2"/>
        <v>139518.18417482229</v>
      </c>
      <c r="O14" s="6">
        <f t="shared" si="2"/>
        <v>141239.50292096435</v>
      </c>
    </row>
    <row r="15" spans="1:17" x14ac:dyDescent="0.25">
      <c r="E15" s="1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7" ht="15.75" thickBot="1" x14ac:dyDescent="0.3">
      <c r="C16" t="s">
        <v>22</v>
      </c>
      <c r="E16" s="1"/>
      <c r="F16" s="2">
        <v>71.63175293672046</v>
      </c>
      <c r="G16" s="2">
        <v>71.44458842226436</v>
      </c>
      <c r="H16" s="2">
        <v>71.375428317368147</v>
      </c>
      <c r="I16" s="2">
        <v>71.413533859555983</v>
      </c>
      <c r="J16" s="2">
        <v>71.550196398283731</v>
      </c>
      <c r="K16" s="2">
        <v>71.777212409255498</v>
      </c>
      <c r="L16" s="2">
        <v>72.087228051807699</v>
      </c>
      <c r="M16" s="2">
        <v>72.473654757347163</v>
      </c>
      <c r="N16" s="2">
        <v>72.930593313767687</v>
      </c>
      <c r="O16" s="2">
        <v>73.449241527396168</v>
      </c>
    </row>
    <row r="17" spans="3:15" ht="15.75" thickBot="1" x14ac:dyDescent="0.3">
      <c r="C17" s="7" t="s">
        <v>23</v>
      </c>
      <c r="D17" s="8"/>
      <c r="E17" s="9"/>
      <c r="F17" s="5">
        <f>F8-F16</f>
        <v>126543.36824706328</v>
      </c>
      <c r="G17" s="5">
        <f t="shared" ref="G17:O17" si="3">G8-G16</f>
        <v>127791.55541157773</v>
      </c>
      <c r="H17" s="5">
        <f t="shared" si="3"/>
        <v>128980.62457168264</v>
      </c>
      <c r="I17" s="5">
        <f t="shared" si="3"/>
        <v>130461.58646614045</v>
      </c>
      <c r="J17" s="5">
        <f t="shared" si="3"/>
        <v>132207.44980360172</v>
      </c>
      <c r="K17" s="5">
        <f t="shared" si="3"/>
        <v>133902.22278759076</v>
      </c>
      <c r="L17" s="5">
        <f t="shared" si="3"/>
        <v>135722.91277194821</v>
      </c>
      <c r="M17" s="5">
        <f t="shared" si="3"/>
        <v>137702.52634524266</v>
      </c>
      <c r="N17" s="5">
        <f t="shared" si="3"/>
        <v>139595.06940668623</v>
      </c>
      <c r="O17" s="6">
        <f t="shared" si="3"/>
        <v>141318.30177948545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9489F-0E47-4F11-9DF6-7A2FCFCCB2FE}">
  <sheetPr>
    <tabColor rgb="FF002060"/>
  </sheetPr>
  <dimension ref="A1:M125"/>
  <sheetViews>
    <sheetView showGridLines="0" zoomScaleNormal="100" workbookViewId="0">
      <selection sqref="A1:XFD2"/>
    </sheetView>
  </sheetViews>
  <sheetFormatPr defaultColWidth="9.140625" defaultRowHeight="11.25" x14ac:dyDescent="0.2"/>
  <cols>
    <col min="1" max="1" width="3.5703125" style="48" customWidth="1"/>
    <col min="2" max="2" width="46.5703125" style="48" bestFit="1" customWidth="1"/>
    <col min="3" max="7" width="17.42578125" style="48" bestFit="1" customWidth="1"/>
    <col min="8" max="11" width="17.42578125" style="48" customWidth="1"/>
    <col min="12" max="13" width="17.42578125" style="48" bestFit="1" customWidth="1"/>
    <col min="14" max="16384" width="9.140625" style="48"/>
  </cols>
  <sheetData>
    <row r="1" spans="1:13" ht="14.25" x14ac:dyDescent="0.2">
      <c r="A1" s="94" t="s">
        <v>157</v>
      </c>
    </row>
    <row r="2" spans="1:13" ht="14.25" x14ac:dyDescent="0.2">
      <c r="A2" s="94" t="s">
        <v>154</v>
      </c>
    </row>
    <row r="3" spans="1:13" x14ac:dyDescent="0.2">
      <c r="B3" s="15" t="s">
        <v>24</v>
      </c>
    </row>
    <row r="4" spans="1:13" x14ac:dyDescent="0.2">
      <c r="B4" s="16" t="s">
        <v>25</v>
      </c>
    </row>
    <row r="5" spans="1:13" x14ac:dyDescent="0.2">
      <c r="B5" s="16" t="s">
        <v>26</v>
      </c>
    </row>
    <row r="6" spans="1:13" ht="12" thickBot="1" x14ac:dyDescent="0.25"/>
    <row r="7" spans="1:13" ht="12" thickBot="1" x14ac:dyDescent="0.25">
      <c r="B7" s="17" t="s">
        <v>27</v>
      </c>
      <c r="C7" s="18">
        <v>2024</v>
      </c>
      <c r="D7" s="18">
        <v>2025</v>
      </c>
      <c r="E7" s="18">
        <v>2026</v>
      </c>
      <c r="F7" s="18">
        <v>2027</v>
      </c>
      <c r="G7" s="18">
        <v>2028</v>
      </c>
      <c r="H7" s="18">
        <v>2029</v>
      </c>
      <c r="I7" s="18">
        <v>2030</v>
      </c>
      <c r="J7" s="18">
        <v>2032</v>
      </c>
      <c r="K7" s="18">
        <v>2032</v>
      </c>
      <c r="L7" s="18">
        <v>2033</v>
      </c>
      <c r="M7" s="19">
        <v>2034</v>
      </c>
    </row>
    <row r="8" spans="1:13" x14ac:dyDescent="0.2">
      <c r="B8" s="49" t="s">
        <v>28</v>
      </c>
      <c r="C8" s="50"/>
      <c r="D8" s="50"/>
      <c r="E8" s="50"/>
      <c r="F8" s="50"/>
      <c r="G8" s="50"/>
      <c r="H8" s="50"/>
      <c r="I8" s="50"/>
      <c r="J8" s="50"/>
      <c r="K8" s="50"/>
      <c r="L8" s="50"/>
      <c r="M8" s="51"/>
    </row>
    <row r="9" spans="1:13" x14ac:dyDescent="0.2">
      <c r="B9" s="46" t="s">
        <v>29</v>
      </c>
      <c r="C9" s="47">
        <f>+'Page 4 C-1 Calculation Factors'!$E$9/'Page 4 C-1 Calculation Factors'!$E$23</f>
        <v>0.60402632000000012</v>
      </c>
      <c r="D9" s="62"/>
      <c r="E9" s="62"/>
      <c r="F9" s="62"/>
      <c r="G9" s="62"/>
      <c r="H9" s="62"/>
      <c r="I9" s="62"/>
      <c r="J9" s="62"/>
      <c r="K9" s="62"/>
      <c r="L9" s="62"/>
      <c r="M9" s="63"/>
    </row>
    <row r="10" spans="1:13" x14ac:dyDescent="0.2">
      <c r="B10" s="46" t="s">
        <v>30</v>
      </c>
      <c r="C10" s="47">
        <f>+'Page 4 C-1 Calculation Factors'!$F$9/'Page 4 C-1 Calculation Factors'!$F$23</f>
        <v>0.54704361905912757</v>
      </c>
      <c r="D10" s="62"/>
      <c r="E10" s="62"/>
      <c r="F10" s="62"/>
      <c r="G10" s="62"/>
      <c r="H10" s="62"/>
      <c r="I10" s="62"/>
      <c r="J10" s="62"/>
      <c r="K10" s="62"/>
      <c r="L10" s="62"/>
      <c r="M10" s="63"/>
    </row>
    <row r="11" spans="1:13" x14ac:dyDescent="0.2">
      <c r="B11" s="46" t="s">
        <v>31</v>
      </c>
      <c r="C11" s="47">
        <f>+'Page 4 C-1 Calculation Factors'!$G$9/'Page 4 C-1 Calculation Factors'!$G$23</f>
        <v>0.54704361905912757</v>
      </c>
      <c r="D11" s="62"/>
      <c r="E11" s="62"/>
      <c r="F11" s="62"/>
      <c r="G11" s="62"/>
      <c r="H11" s="62"/>
      <c r="I11" s="62"/>
      <c r="J11" s="62"/>
      <c r="K11" s="62"/>
      <c r="L11" s="62"/>
      <c r="M11" s="63"/>
    </row>
    <row r="12" spans="1:13" x14ac:dyDescent="0.2">
      <c r="B12" s="46"/>
      <c r="C12" s="47"/>
      <c r="D12" s="21"/>
      <c r="E12" s="21"/>
      <c r="F12" s="21"/>
      <c r="G12" s="21"/>
      <c r="H12" s="21"/>
      <c r="I12" s="21"/>
      <c r="J12" s="21"/>
      <c r="K12" s="21"/>
      <c r="L12" s="21"/>
      <c r="M12" s="22"/>
    </row>
    <row r="13" spans="1:13" x14ac:dyDescent="0.2">
      <c r="B13" s="49" t="s">
        <v>32</v>
      </c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1"/>
    </row>
    <row r="14" spans="1:13" x14ac:dyDescent="0.2">
      <c r="B14" s="46" t="s">
        <v>29</v>
      </c>
      <c r="C14" s="47">
        <f>+'Page 4 C-1 Calculation Factors'!$E$23/('Page 4 C-1 Calculation Factors'!$E$23+'Page 4 C-1 Calculation Factors'!$F$23)</f>
        <v>0.92307692165680466</v>
      </c>
      <c r="D14" s="62"/>
      <c r="E14" s="62"/>
      <c r="F14" s="62"/>
      <c r="G14" s="62"/>
      <c r="H14" s="62"/>
      <c r="I14" s="62"/>
      <c r="J14" s="62"/>
      <c r="K14" s="62"/>
      <c r="L14" s="62"/>
      <c r="M14" s="63"/>
    </row>
    <row r="15" spans="1:13" x14ac:dyDescent="0.2">
      <c r="B15" s="46" t="s">
        <v>30</v>
      </c>
      <c r="C15" s="47">
        <f>+'Page 4 C-1 Calculation Factors'!$F$23/('Page 4 C-1 Calculation Factors'!$E$23+'Page 4 C-1 Calculation Factors'!$F$23)</f>
        <v>7.6923078343195297E-2</v>
      </c>
      <c r="D15" s="62"/>
      <c r="E15" s="62"/>
      <c r="F15" s="62"/>
      <c r="G15" s="62"/>
      <c r="H15" s="62"/>
      <c r="I15" s="62"/>
      <c r="J15" s="62"/>
      <c r="K15" s="62"/>
      <c r="L15" s="62"/>
      <c r="M15" s="63"/>
    </row>
    <row r="16" spans="1:13" x14ac:dyDescent="0.2">
      <c r="B16" s="20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2"/>
    </row>
    <row r="17" spans="2:13" x14ac:dyDescent="0.2">
      <c r="B17" s="49" t="s">
        <v>33</v>
      </c>
      <c r="C17" s="53">
        <v>68088767878.051552</v>
      </c>
      <c r="D17" s="53" cm="1">
        <f t="array" ref="D17:M17">TRANSPOSE('2024'!$L$6:$L$15)</f>
        <v>69144190874</v>
      </c>
      <c r="E17" s="53">
        <v>69990262720</v>
      </c>
      <c r="F17" s="53">
        <v>70839643877</v>
      </c>
      <c r="G17" s="53">
        <v>72003612318</v>
      </c>
      <c r="H17" s="53">
        <v>73357919143</v>
      </c>
      <c r="I17" s="53">
        <v>74754165930</v>
      </c>
      <c r="J17" s="53">
        <v>76319851921</v>
      </c>
      <c r="K17" s="53">
        <v>78079596632</v>
      </c>
      <c r="L17" s="53">
        <v>79799223020</v>
      </c>
      <c r="M17" s="54">
        <v>81516097004</v>
      </c>
    </row>
    <row r="18" spans="2:13" x14ac:dyDescent="0.2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2"/>
    </row>
    <row r="19" spans="2:13" x14ac:dyDescent="0.2">
      <c r="B19" s="49" t="s">
        <v>34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2"/>
    </row>
    <row r="20" spans="2:13" x14ac:dyDescent="0.2">
      <c r="B20" s="46" t="s">
        <v>35</v>
      </c>
      <c r="C20" s="21">
        <f>+'Page 4 C-1 Calculation Factors'!$E$23+'Page 4 C-1 Calculation Factors'!$F$23</f>
        <v>104713334.38735598</v>
      </c>
      <c r="D20" s="21">
        <f>+'JNF Sheet 1'!D19</f>
        <v>39950655.687435612</v>
      </c>
      <c r="E20" s="21">
        <f>+'JNF Sheet 1'!E19</f>
        <v>39642703.602280341</v>
      </c>
      <c r="F20" s="21">
        <f>+'JNF Sheet 1'!F19</f>
        <v>39314635.237943351</v>
      </c>
      <c r="G20" s="21">
        <f>+'JNF Sheet 1'!G19</f>
        <v>38953065.986140415</v>
      </c>
      <c r="H20" s="21">
        <f>+'JNF Sheet 1'!H19</f>
        <v>38789940.589087442</v>
      </c>
      <c r="I20" s="21">
        <f>+'JNF Sheet 1'!I19</f>
        <v>38443973.310941048</v>
      </c>
      <c r="J20" s="21">
        <f>+'JNF Sheet 1'!J19</f>
        <v>38081724.214888811</v>
      </c>
      <c r="K20" s="21">
        <f>+'JNF Sheet 1'!K19</f>
        <v>37450034.657800332</v>
      </c>
      <c r="L20" s="21">
        <f>+'JNF Sheet 1'!L19</f>
        <v>37120646.435954124</v>
      </c>
      <c r="M20" s="22">
        <f>+'JNF Sheet 1'!M19</f>
        <v>36818603.476376332</v>
      </c>
    </row>
    <row r="21" spans="2:13" x14ac:dyDescent="0.2">
      <c r="B21" s="59" t="s">
        <v>36</v>
      </c>
      <c r="C21" s="55">
        <f>+'Page 4 C-1 Calculation Factors'!$G$23</f>
        <v>39005214.764466867</v>
      </c>
      <c r="D21" s="55">
        <f>+'JNF Sheet 1'!D20</f>
        <v>20000</v>
      </c>
      <c r="E21" s="55">
        <f>+'JNF Sheet 1'!E20</f>
        <v>20000</v>
      </c>
      <c r="F21" s="55">
        <f>+'JNF Sheet 1'!F20</f>
        <v>20000</v>
      </c>
      <c r="G21" s="55">
        <f>+'JNF Sheet 1'!G20</f>
        <v>20000</v>
      </c>
      <c r="H21" s="55">
        <f>+'JNF Sheet 1'!H20</f>
        <v>20000</v>
      </c>
      <c r="I21" s="55">
        <f>+'JNF Sheet 1'!I20</f>
        <v>20000</v>
      </c>
      <c r="J21" s="55">
        <f>+'JNF Sheet 1'!J20</f>
        <v>20000</v>
      </c>
      <c r="K21" s="55">
        <f>+'JNF Sheet 1'!K20</f>
        <v>20000</v>
      </c>
      <c r="L21" s="55">
        <f>+'JNF Sheet 1'!L20</f>
        <v>20000</v>
      </c>
      <c r="M21" s="56">
        <f>+'JNF Sheet 1'!M20</f>
        <v>20000</v>
      </c>
    </row>
    <row r="22" spans="2:13" x14ac:dyDescent="0.2">
      <c r="B22" s="57" t="s">
        <v>37</v>
      </c>
      <c r="C22" s="52">
        <f t="shared" ref="C22:D22" si="0">SUM(C20:C21)</f>
        <v>143718549.15182287</v>
      </c>
      <c r="D22" s="52">
        <f t="shared" si="0"/>
        <v>39970655.687435612</v>
      </c>
      <c r="E22" s="52">
        <f t="shared" ref="E22" si="1">SUM(E20:E21)</f>
        <v>39662703.602280341</v>
      </c>
      <c r="F22" s="52">
        <f t="shared" ref="F22" si="2">SUM(F20:F21)</f>
        <v>39334635.237943351</v>
      </c>
      <c r="G22" s="52">
        <f t="shared" ref="G22" si="3">SUM(G20:G21)</f>
        <v>38973065.986140415</v>
      </c>
      <c r="H22" s="52">
        <f t="shared" ref="H22" si="4">SUM(H20:H21)</f>
        <v>38809940.589087442</v>
      </c>
      <c r="I22" s="52">
        <f t="shared" ref="I22" si="5">SUM(I20:I21)</f>
        <v>38463973.310941048</v>
      </c>
      <c r="J22" s="52">
        <f t="shared" ref="J22" si="6">SUM(J20:J21)</f>
        <v>38101724.214888811</v>
      </c>
      <c r="K22" s="52">
        <f t="shared" ref="K22" si="7">SUM(K20:K21)</f>
        <v>37470034.657800332</v>
      </c>
      <c r="L22" s="52">
        <f t="shared" ref="L22" si="8">SUM(L20:L21)</f>
        <v>37140646.435954124</v>
      </c>
      <c r="M22" s="58">
        <f t="shared" ref="M22" si="9">SUM(M20:M21)</f>
        <v>36838603.476376332</v>
      </c>
    </row>
    <row r="23" spans="2:13" x14ac:dyDescent="0.2"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2"/>
    </row>
    <row r="24" spans="2:13" x14ac:dyDescent="0.2">
      <c r="B24" s="49" t="s">
        <v>38</v>
      </c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2"/>
    </row>
    <row r="25" spans="2:13" x14ac:dyDescent="0.2">
      <c r="B25" s="46" t="s">
        <v>39</v>
      </c>
      <c r="C25" s="21">
        <f>+(C20*$C$14*$C$9)</f>
        <v>58384255.317800313</v>
      </c>
      <c r="D25" s="21">
        <f>+(D20*$C$14*$C$9)</f>
        <v>22274997.691701978</v>
      </c>
      <c r="E25" s="21">
        <f t="shared" ref="E25:M25" si="10">+(E20*$C$14*$C$9)</f>
        <v>22103295.078366753</v>
      </c>
      <c r="F25" s="21">
        <f t="shared" si="10"/>
        <v>21920376.376969192</v>
      </c>
      <c r="G25" s="21">
        <f t="shared" si="10"/>
        <v>21718778.828425478</v>
      </c>
      <c r="H25" s="21">
        <f t="shared" si="10"/>
        <v>21627826.182460379</v>
      </c>
      <c r="I25" s="21">
        <f t="shared" si="10"/>
        <v>21434927.713348672</v>
      </c>
      <c r="J25" s="21">
        <f t="shared" si="10"/>
        <v>21232951.108971629</v>
      </c>
      <c r="K25" s="21">
        <f t="shared" si="10"/>
        <v>20880744.538543712</v>
      </c>
      <c r="L25" s="21">
        <f t="shared" si="10"/>
        <v>20697089.933755696</v>
      </c>
      <c r="M25" s="22">
        <f t="shared" si="10"/>
        <v>20528682.028763387</v>
      </c>
    </row>
    <row r="26" spans="2:13" x14ac:dyDescent="0.2">
      <c r="B26" s="46" t="s">
        <v>40</v>
      </c>
      <c r="C26" s="21">
        <f>+(C20*$C$15*$C$10)</f>
        <v>4406366.3434258252</v>
      </c>
      <c r="D26" s="21">
        <f>+(D20*$C$15*$C$10)</f>
        <v>1681134.7441932489</v>
      </c>
      <c r="E26" s="21">
        <f t="shared" ref="E26:M26" si="11">+(E20*$C$15*$C$10)</f>
        <v>1668176.034480154</v>
      </c>
      <c r="F26" s="21">
        <f t="shared" si="11"/>
        <v>1654370.8261233105</v>
      </c>
      <c r="G26" s="21">
        <f t="shared" si="11"/>
        <v>1639155.8910695901</v>
      </c>
      <c r="H26" s="21">
        <f t="shared" si="11"/>
        <v>1632291.5288225315</v>
      </c>
      <c r="I26" s="21">
        <f t="shared" si="11"/>
        <v>1617733.1291758195</v>
      </c>
      <c r="J26" s="21">
        <f t="shared" si="11"/>
        <v>1602489.5860862993</v>
      </c>
      <c r="K26" s="21">
        <f t="shared" si="11"/>
        <v>1575907.9131777498</v>
      </c>
      <c r="L26" s="21">
        <f t="shared" si="11"/>
        <v>1562047.1648484592</v>
      </c>
      <c r="M26" s="22">
        <f t="shared" si="11"/>
        <v>1549337.1127892917</v>
      </c>
    </row>
    <row r="27" spans="2:13" x14ac:dyDescent="0.2">
      <c r="B27" s="59" t="s">
        <v>41</v>
      </c>
      <c r="C27" s="55">
        <f>+C21*$C$11</f>
        <v>21337553.846932471</v>
      </c>
      <c r="D27" s="55">
        <f>+D21*$C$11</f>
        <v>10940.872381182551</v>
      </c>
      <c r="E27" s="55">
        <f t="shared" ref="E27:M27" si="12">+E21*$C$11</f>
        <v>10940.872381182551</v>
      </c>
      <c r="F27" s="55">
        <f t="shared" si="12"/>
        <v>10940.872381182551</v>
      </c>
      <c r="G27" s="55">
        <f t="shared" si="12"/>
        <v>10940.872381182551</v>
      </c>
      <c r="H27" s="55">
        <f t="shared" si="12"/>
        <v>10940.872381182551</v>
      </c>
      <c r="I27" s="55">
        <f t="shared" si="12"/>
        <v>10940.872381182551</v>
      </c>
      <c r="J27" s="55">
        <f t="shared" si="12"/>
        <v>10940.872381182551</v>
      </c>
      <c r="K27" s="55">
        <f t="shared" si="12"/>
        <v>10940.872381182551</v>
      </c>
      <c r="L27" s="55">
        <f t="shared" si="12"/>
        <v>10940.872381182551</v>
      </c>
      <c r="M27" s="56">
        <f t="shared" si="12"/>
        <v>10940.872381182551</v>
      </c>
    </row>
    <row r="28" spans="2:13" x14ac:dyDescent="0.2">
      <c r="B28" s="57" t="s">
        <v>37</v>
      </c>
      <c r="C28" s="52">
        <f t="shared" ref="C28:D28" si="13">SUM(C25:C27)</f>
        <v>84128175.508158609</v>
      </c>
      <c r="D28" s="52">
        <f t="shared" si="13"/>
        <v>23967073.308276411</v>
      </c>
      <c r="E28" s="52">
        <f t="shared" ref="E28" si="14">SUM(E25:E27)</f>
        <v>23782411.985228091</v>
      </c>
      <c r="F28" s="52">
        <f t="shared" ref="F28" si="15">SUM(F25:F27)</f>
        <v>23585688.075473689</v>
      </c>
      <c r="G28" s="52">
        <f t="shared" ref="G28" si="16">SUM(G25:G27)</f>
        <v>23368875.591876253</v>
      </c>
      <c r="H28" s="52">
        <f t="shared" ref="H28" si="17">SUM(H25:H27)</f>
        <v>23271058.583664093</v>
      </c>
      <c r="I28" s="52">
        <f t="shared" ref="I28" si="18">SUM(I25:I27)</f>
        <v>23063601.714905676</v>
      </c>
      <c r="J28" s="52">
        <f t="shared" ref="J28" si="19">SUM(J25:J27)</f>
        <v>22846381.567439113</v>
      </c>
      <c r="K28" s="52">
        <f t="shared" ref="K28" si="20">SUM(K25:K27)</f>
        <v>22467593.324102648</v>
      </c>
      <c r="L28" s="52">
        <f t="shared" ref="L28" si="21">SUM(L25:L27)</f>
        <v>22270077.970985338</v>
      </c>
      <c r="M28" s="58">
        <f t="shared" ref="M28" si="22">SUM(M25:M27)</f>
        <v>22088960.013933863</v>
      </c>
    </row>
    <row r="29" spans="2:13" x14ac:dyDescent="0.2">
      <c r="B29" s="20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2"/>
    </row>
    <row r="30" spans="2:13" s="61" customFormat="1" x14ac:dyDescent="0.2">
      <c r="B30" s="49" t="s">
        <v>42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8"/>
    </row>
    <row r="31" spans="2:13" s="61" customFormat="1" x14ac:dyDescent="0.2">
      <c r="B31" s="46" t="s">
        <v>43</v>
      </c>
      <c r="C31" s="65">
        <f>ROUND(C28/C17,5)</f>
        <v>1.24E-3</v>
      </c>
      <c r="D31" s="65">
        <f t="shared" ref="D31:M31" si="23">ROUND(D28/D17,5)</f>
        <v>3.5E-4</v>
      </c>
      <c r="E31" s="65">
        <f t="shared" si="23"/>
        <v>3.4000000000000002E-4</v>
      </c>
      <c r="F31" s="65">
        <f t="shared" si="23"/>
        <v>3.3E-4</v>
      </c>
      <c r="G31" s="65">
        <f t="shared" si="23"/>
        <v>3.2000000000000003E-4</v>
      </c>
      <c r="H31" s="65">
        <f t="shared" si="23"/>
        <v>3.2000000000000003E-4</v>
      </c>
      <c r="I31" s="65">
        <f t="shared" si="23"/>
        <v>3.1E-4</v>
      </c>
      <c r="J31" s="65">
        <f t="shared" si="23"/>
        <v>2.9999999999999997E-4</v>
      </c>
      <c r="K31" s="65">
        <f t="shared" si="23"/>
        <v>2.9E-4</v>
      </c>
      <c r="L31" s="65">
        <f t="shared" si="23"/>
        <v>2.7999999999999998E-4</v>
      </c>
      <c r="M31" s="70">
        <f t="shared" si="23"/>
        <v>2.7E-4</v>
      </c>
    </row>
    <row r="32" spans="2:13" s="61" customFormat="1" x14ac:dyDescent="0.2">
      <c r="B32" s="67" t="s">
        <v>44</v>
      </c>
      <c r="C32" s="65">
        <f>ROUND(C27/C17,5)</f>
        <v>3.1E-4</v>
      </c>
      <c r="D32" s="65">
        <f t="shared" ref="D32:M32" si="24">ROUND(D27/D17,5)</f>
        <v>0</v>
      </c>
      <c r="E32" s="65">
        <f t="shared" si="24"/>
        <v>0</v>
      </c>
      <c r="F32" s="65">
        <f t="shared" si="24"/>
        <v>0</v>
      </c>
      <c r="G32" s="65">
        <f t="shared" si="24"/>
        <v>0</v>
      </c>
      <c r="H32" s="65">
        <f t="shared" si="24"/>
        <v>0</v>
      </c>
      <c r="I32" s="65">
        <f t="shared" si="24"/>
        <v>0</v>
      </c>
      <c r="J32" s="65">
        <f t="shared" si="24"/>
        <v>0</v>
      </c>
      <c r="K32" s="65">
        <f t="shared" si="24"/>
        <v>0</v>
      </c>
      <c r="L32" s="65">
        <f t="shared" si="24"/>
        <v>0</v>
      </c>
      <c r="M32" s="70">
        <f t="shared" si="24"/>
        <v>0</v>
      </c>
    </row>
    <row r="33" spans="2:13" x14ac:dyDescent="0.2">
      <c r="B33" s="57"/>
      <c r="C33" s="52"/>
      <c r="D33" s="64"/>
      <c r="E33" s="64"/>
      <c r="F33" s="64"/>
      <c r="G33" s="64"/>
      <c r="H33" s="64"/>
      <c r="I33" s="64"/>
      <c r="J33" s="64"/>
      <c r="K33" s="64"/>
      <c r="L33" s="64"/>
      <c r="M33" s="66"/>
    </row>
    <row r="34" spans="2:13" x14ac:dyDescent="0.2">
      <c r="B34" s="49" t="s">
        <v>45</v>
      </c>
      <c r="C34" s="52"/>
      <c r="D34" s="64"/>
      <c r="E34" s="64"/>
      <c r="F34" s="64"/>
      <c r="G34" s="64"/>
      <c r="H34" s="64"/>
      <c r="I34" s="64"/>
      <c r="J34" s="64"/>
      <c r="K34" s="64"/>
      <c r="L34" s="64"/>
      <c r="M34" s="66"/>
    </row>
    <row r="35" spans="2:13" x14ac:dyDescent="0.2">
      <c r="B35" s="46" t="s">
        <v>46</v>
      </c>
      <c r="C35" s="81">
        <v>1000</v>
      </c>
      <c r="D35" s="81">
        <v>1000</v>
      </c>
      <c r="E35" s="81">
        <v>1000</v>
      </c>
      <c r="F35" s="81">
        <v>1000</v>
      </c>
      <c r="G35" s="81">
        <v>1000</v>
      </c>
      <c r="H35" s="81">
        <v>1000</v>
      </c>
      <c r="I35" s="81">
        <v>1000</v>
      </c>
      <c r="J35" s="81">
        <v>1000</v>
      </c>
      <c r="K35" s="81">
        <v>1000</v>
      </c>
      <c r="L35" s="81">
        <v>1000</v>
      </c>
      <c r="M35" s="82">
        <v>1000</v>
      </c>
    </row>
    <row r="36" spans="2:13" x14ac:dyDescent="0.2">
      <c r="B36" s="46" t="s">
        <v>47</v>
      </c>
      <c r="C36" s="72">
        <f>+C35*C31</f>
        <v>1.24</v>
      </c>
      <c r="D36" s="72">
        <f t="shared" ref="D36:M36" si="25">+D35*D31</f>
        <v>0.35</v>
      </c>
      <c r="E36" s="72">
        <f t="shared" si="25"/>
        <v>0.34</v>
      </c>
      <c r="F36" s="72">
        <f t="shared" si="25"/>
        <v>0.33</v>
      </c>
      <c r="G36" s="72">
        <f t="shared" si="25"/>
        <v>0.32</v>
      </c>
      <c r="H36" s="72">
        <f t="shared" si="25"/>
        <v>0.32</v>
      </c>
      <c r="I36" s="72">
        <f t="shared" si="25"/>
        <v>0.31</v>
      </c>
      <c r="J36" s="72">
        <f t="shared" si="25"/>
        <v>0.3</v>
      </c>
      <c r="K36" s="72">
        <f t="shared" si="25"/>
        <v>0.28999999999999998</v>
      </c>
      <c r="L36" s="72">
        <f t="shared" si="25"/>
        <v>0.27999999999999997</v>
      </c>
      <c r="M36" s="73">
        <f t="shared" si="25"/>
        <v>0.27</v>
      </c>
    </row>
    <row r="37" spans="2:13" x14ac:dyDescent="0.2">
      <c r="B37" s="59" t="s">
        <v>48</v>
      </c>
      <c r="C37" s="68">
        <f>+C35*C32</f>
        <v>0.31</v>
      </c>
      <c r="D37" s="68">
        <f t="shared" ref="D37:M37" si="26">+D35*D32</f>
        <v>0</v>
      </c>
      <c r="E37" s="68">
        <f t="shared" si="26"/>
        <v>0</v>
      </c>
      <c r="F37" s="68">
        <f t="shared" si="26"/>
        <v>0</v>
      </c>
      <c r="G37" s="68">
        <f t="shared" si="26"/>
        <v>0</v>
      </c>
      <c r="H37" s="68">
        <f t="shared" si="26"/>
        <v>0</v>
      </c>
      <c r="I37" s="68">
        <f t="shared" si="26"/>
        <v>0</v>
      </c>
      <c r="J37" s="68">
        <f t="shared" si="26"/>
        <v>0</v>
      </c>
      <c r="K37" s="68">
        <f t="shared" si="26"/>
        <v>0</v>
      </c>
      <c r="L37" s="68">
        <f t="shared" si="26"/>
        <v>0</v>
      </c>
      <c r="M37" s="69">
        <f t="shared" si="26"/>
        <v>0</v>
      </c>
    </row>
    <row r="38" spans="2:13" ht="12" thickBot="1" x14ac:dyDescent="0.25">
      <c r="B38" s="25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4"/>
    </row>
    <row r="40" spans="2:13" x14ac:dyDescent="0.2">
      <c r="B40" s="76" t="s">
        <v>49</v>
      </c>
      <c r="C40" s="80">
        <f>+C28-'Page 4 C-1 Calculation Factors'!$H$9</f>
        <v>0</v>
      </c>
      <c r="D40" s="78">
        <f>+D22-'JNF Sheet 1'!D18</f>
        <v>0</v>
      </c>
      <c r="E40" s="77">
        <f>+E22-'JNF Sheet 1'!E18</f>
        <v>0</v>
      </c>
      <c r="F40" s="77">
        <f>+F22-'JNF Sheet 1'!F18</f>
        <v>0</v>
      </c>
      <c r="G40" s="77">
        <f>+G22-'JNF Sheet 1'!G18</f>
        <v>0</v>
      </c>
      <c r="H40" s="77">
        <f>+H22-'JNF Sheet 1'!H18</f>
        <v>0</v>
      </c>
      <c r="I40" s="77">
        <f>+I22-'JNF Sheet 1'!I18</f>
        <v>0</v>
      </c>
      <c r="J40" s="77">
        <f>+J22-'JNF Sheet 1'!J18</f>
        <v>0</v>
      </c>
      <c r="K40" s="77">
        <f>+K22-'JNF Sheet 1'!K18</f>
        <v>0</v>
      </c>
      <c r="L40" s="77">
        <f>+L22-'JNF Sheet 1'!L18</f>
        <v>0</v>
      </c>
      <c r="M40" s="77">
        <f>+M22-'JNF Sheet 1'!M18</f>
        <v>0</v>
      </c>
    </row>
    <row r="41" spans="2:13" x14ac:dyDescent="0.2">
      <c r="B41" s="76" t="s">
        <v>50</v>
      </c>
      <c r="C41" s="79">
        <f>ROUND(C31-'Page 4 C-1 Calculation Factors'!$M$9,5)</f>
        <v>0</v>
      </c>
      <c r="D41" s="76"/>
    </row>
    <row r="43" spans="2:13" x14ac:dyDescent="0.2">
      <c r="B43" s="75" t="s">
        <v>51</v>
      </c>
      <c r="C43" s="60"/>
    </row>
    <row r="44" spans="2:13" x14ac:dyDescent="0.2">
      <c r="B44" s="16" t="s">
        <v>52</v>
      </c>
    </row>
    <row r="45" spans="2:13" x14ac:dyDescent="0.2">
      <c r="B45" s="16" t="s">
        <v>53</v>
      </c>
      <c r="C45" s="71"/>
    </row>
    <row r="46" spans="2:13" ht="12" thickBot="1" x14ac:dyDescent="0.25">
      <c r="B46" s="16"/>
    </row>
    <row r="47" spans="2:13" ht="12" thickBot="1" x14ac:dyDescent="0.25">
      <c r="B47" s="17" t="s">
        <v>54</v>
      </c>
      <c r="C47" s="18">
        <v>2024</v>
      </c>
      <c r="D47" s="18">
        <v>2025</v>
      </c>
      <c r="E47" s="18">
        <v>2026</v>
      </c>
      <c r="F47" s="18">
        <v>2027</v>
      </c>
      <c r="G47" s="18">
        <v>2028</v>
      </c>
      <c r="H47" s="18">
        <v>2029</v>
      </c>
      <c r="I47" s="18">
        <v>2030</v>
      </c>
      <c r="J47" s="18">
        <v>2032</v>
      </c>
      <c r="K47" s="18">
        <v>2032</v>
      </c>
      <c r="L47" s="18">
        <v>2033</v>
      </c>
      <c r="M47" s="19">
        <v>2034</v>
      </c>
    </row>
    <row r="48" spans="2:13" x14ac:dyDescent="0.2">
      <c r="B48" s="49" t="s">
        <v>28</v>
      </c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1"/>
    </row>
    <row r="49" spans="2:13" x14ac:dyDescent="0.2">
      <c r="B49" s="46" t="s">
        <v>29</v>
      </c>
      <c r="C49" s="47">
        <f>+'Page 4 C-1 Calculation Factors'!$E$9/'Page 4 C-1 Calculation Factors'!$E$23</f>
        <v>0.60402632000000012</v>
      </c>
      <c r="D49" s="62"/>
      <c r="E49" s="62"/>
      <c r="F49" s="62"/>
      <c r="G49" s="62"/>
      <c r="H49" s="62"/>
      <c r="I49" s="62"/>
      <c r="J49" s="62"/>
      <c r="K49" s="62"/>
      <c r="L49" s="62"/>
      <c r="M49" s="63"/>
    </row>
    <row r="50" spans="2:13" x14ac:dyDescent="0.2">
      <c r="B50" s="46" t="s">
        <v>30</v>
      </c>
      <c r="C50" s="47">
        <f>+'Page 4 C-1 Calculation Factors'!$F$9/'Page 4 C-1 Calculation Factors'!$F$23</f>
        <v>0.54704361905912757</v>
      </c>
      <c r="D50" s="62"/>
      <c r="E50" s="62"/>
      <c r="F50" s="62"/>
      <c r="G50" s="62"/>
      <c r="H50" s="62"/>
      <c r="I50" s="62"/>
      <c r="J50" s="62"/>
      <c r="K50" s="62"/>
      <c r="L50" s="62"/>
      <c r="M50" s="63"/>
    </row>
    <row r="51" spans="2:13" x14ac:dyDescent="0.2">
      <c r="B51" s="46" t="s">
        <v>31</v>
      </c>
      <c r="C51" s="47">
        <f>+'Page 4 C-1 Calculation Factors'!$G$9/'Page 4 C-1 Calculation Factors'!$G$23</f>
        <v>0.54704361905912757</v>
      </c>
      <c r="D51" s="62"/>
      <c r="E51" s="62"/>
      <c r="F51" s="62"/>
      <c r="G51" s="62"/>
      <c r="H51" s="62"/>
      <c r="I51" s="62"/>
      <c r="J51" s="62"/>
      <c r="K51" s="62"/>
      <c r="L51" s="62"/>
      <c r="M51" s="63"/>
    </row>
    <row r="52" spans="2:13" x14ac:dyDescent="0.2">
      <c r="B52" s="46"/>
      <c r="C52" s="47"/>
      <c r="D52" s="21"/>
      <c r="E52" s="21"/>
      <c r="F52" s="21"/>
      <c r="G52" s="21"/>
      <c r="H52" s="21"/>
      <c r="I52" s="21"/>
      <c r="J52" s="21"/>
      <c r="K52" s="21"/>
      <c r="L52" s="21"/>
      <c r="M52" s="22"/>
    </row>
    <row r="53" spans="2:13" x14ac:dyDescent="0.2">
      <c r="B53" s="49" t="s">
        <v>32</v>
      </c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1"/>
    </row>
    <row r="54" spans="2:13" x14ac:dyDescent="0.2">
      <c r="B54" s="46" t="s">
        <v>29</v>
      </c>
      <c r="C54" s="47">
        <f>+'Page 4 C-1 Calculation Factors'!$E$23/('Page 4 C-1 Calculation Factors'!$E$23+'Page 4 C-1 Calculation Factors'!$F$23)</f>
        <v>0.92307692165680466</v>
      </c>
      <c r="D54" s="62"/>
      <c r="E54" s="62"/>
      <c r="F54" s="62"/>
      <c r="G54" s="62"/>
      <c r="H54" s="62"/>
      <c r="I54" s="62"/>
      <c r="J54" s="62"/>
      <c r="K54" s="62"/>
      <c r="L54" s="62"/>
      <c r="M54" s="63"/>
    </row>
    <row r="55" spans="2:13" x14ac:dyDescent="0.2">
      <c r="B55" s="46" t="s">
        <v>30</v>
      </c>
      <c r="C55" s="47">
        <f>+'Page 4 C-1 Calculation Factors'!$F$23/('Page 4 C-1 Calculation Factors'!$E$23+'Page 4 C-1 Calculation Factors'!$F$23)</f>
        <v>7.6923078343195297E-2</v>
      </c>
      <c r="D55" s="62"/>
      <c r="E55" s="62"/>
      <c r="F55" s="62"/>
      <c r="G55" s="62"/>
      <c r="H55" s="62"/>
      <c r="I55" s="62"/>
      <c r="J55" s="62"/>
      <c r="K55" s="62"/>
      <c r="L55" s="62"/>
      <c r="M55" s="63"/>
    </row>
    <row r="56" spans="2:13" x14ac:dyDescent="0.2">
      <c r="B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2"/>
    </row>
    <row r="57" spans="2:13" x14ac:dyDescent="0.2">
      <c r="B57" s="49" t="s">
        <v>33</v>
      </c>
      <c r="C57" s="53">
        <v>68088767878.051552</v>
      </c>
      <c r="D57" s="53" cm="1">
        <f t="array" ref="D57:M57">TRANSPOSE('2024'!$L$6:$L$15)</f>
        <v>69144190874</v>
      </c>
      <c r="E57" s="53">
        <v>69990262720</v>
      </c>
      <c r="F57" s="53">
        <v>70839643877</v>
      </c>
      <c r="G57" s="53">
        <v>72003612318</v>
      </c>
      <c r="H57" s="53">
        <v>73357919143</v>
      </c>
      <c r="I57" s="53">
        <v>74754165930</v>
      </c>
      <c r="J57" s="53">
        <v>76319851921</v>
      </c>
      <c r="K57" s="53">
        <v>78079596632</v>
      </c>
      <c r="L57" s="53">
        <v>79799223020</v>
      </c>
      <c r="M57" s="54">
        <v>81516097004</v>
      </c>
    </row>
    <row r="58" spans="2:13" x14ac:dyDescent="0.2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2"/>
    </row>
    <row r="59" spans="2:13" x14ac:dyDescent="0.2">
      <c r="B59" s="49" t="s">
        <v>34</v>
      </c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2"/>
    </row>
    <row r="60" spans="2:13" x14ac:dyDescent="0.2">
      <c r="B60" s="46" t="s">
        <v>35</v>
      </c>
      <c r="C60" s="21">
        <f>+'Page 4 C-1 Calculation Factors'!$E$23+'Page 4 C-1 Calculation Factors'!$F$23</f>
        <v>104713334.38735598</v>
      </c>
      <c r="D60" s="21">
        <f>+'JNF Sheet 1'!D27</f>
        <v>39950655.687435597</v>
      </c>
      <c r="E60" s="21">
        <f>+'JNF Sheet 1'!E27</f>
        <v>39642703.602280349</v>
      </c>
      <c r="F60" s="21">
        <f>+'JNF Sheet 1'!F27</f>
        <v>39314635.237943351</v>
      </c>
      <c r="G60" s="21">
        <f>+'JNF Sheet 1'!G27</f>
        <v>38953065.98614043</v>
      </c>
      <c r="H60" s="21">
        <f>+'JNF Sheet 1'!H27</f>
        <v>38789940.589087442</v>
      </c>
      <c r="I60" s="21">
        <f>+'JNF Sheet 1'!I27</f>
        <v>38443973.310941055</v>
      </c>
      <c r="J60" s="21">
        <f>+'JNF Sheet 1'!J27</f>
        <v>38081724.214888819</v>
      </c>
      <c r="K60" s="21">
        <f>+'JNF Sheet 1'!K27</f>
        <v>37450034.657800332</v>
      </c>
      <c r="L60" s="21">
        <f>+'JNF Sheet 1'!L27</f>
        <v>37120646.435954124</v>
      </c>
      <c r="M60" s="22">
        <f>+'JNF Sheet 1'!M27</f>
        <v>36818603.47637634</v>
      </c>
    </row>
    <row r="61" spans="2:13" x14ac:dyDescent="0.2">
      <c r="B61" s="59" t="s">
        <v>36</v>
      </c>
      <c r="C61" s="55">
        <f>+'Page 4 C-1 Calculation Factors'!$G$23</f>
        <v>39005214.764466867</v>
      </c>
      <c r="D61" s="55">
        <f>+'JNF Sheet 1'!D28</f>
        <v>20594265.505595621</v>
      </c>
      <c r="E61" s="55">
        <f>+'JNF Sheet 1'!E28</f>
        <v>21231495.926987108</v>
      </c>
      <c r="F61" s="55">
        <f>+'JNF Sheet 1'!F28</f>
        <v>22015328.742987033</v>
      </c>
      <c r="G61" s="55">
        <f>+'JNF Sheet 1'!G28</f>
        <v>23019839.477792043</v>
      </c>
      <c r="H61" s="55">
        <f>+'JNF Sheet 1'!H28</f>
        <v>24070743.309922069</v>
      </c>
      <c r="I61" s="55">
        <f>+'JNF Sheet 1'!I28</f>
        <v>24674414.88525049</v>
      </c>
      <c r="J61" s="55">
        <f>+'JNF Sheet 1'!J28</f>
        <v>25562162.285184495</v>
      </c>
      <c r="K61" s="55">
        <f>+'JNF Sheet 1'!K28</f>
        <v>26303921.010902409</v>
      </c>
      <c r="L61" s="55">
        <f>+'JNF Sheet 1'!L28</f>
        <v>26869118.50680938</v>
      </c>
      <c r="M61" s="56">
        <f>+'JNF Sheet 1'!M28</f>
        <v>27273820.294034567</v>
      </c>
    </row>
    <row r="62" spans="2:13" x14ac:dyDescent="0.2">
      <c r="B62" s="57" t="s">
        <v>37</v>
      </c>
      <c r="C62" s="52">
        <f t="shared" ref="C62" si="27">SUM(C60:C61)</f>
        <v>143718549.15182287</v>
      </c>
      <c r="D62" s="52">
        <f t="shared" ref="D62" si="28">SUM(D60:D61)</f>
        <v>60544921.193031222</v>
      </c>
      <c r="E62" s="52">
        <f t="shared" ref="E62" si="29">SUM(E60:E61)</f>
        <v>60874199.52926746</v>
      </c>
      <c r="F62" s="52">
        <f t="shared" ref="F62" si="30">SUM(F60:F61)</f>
        <v>61329963.980930388</v>
      </c>
      <c r="G62" s="52">
        <f t="shared" ref="G62" si="31">SUM(G60:G61)</f>
        <v>61972905.463932469</v>
      </c>
      <c r="H62" s="52">
        <f t="shared" ref="H62" si="32">SUM(H60:H61)</f>
        <v>62860683.899009511</v>
      </c>
      <c r="I62" s="52">
        <f t="shared" ref="I62" si="33">SUM(I60:I61)</f>
        <v>63118388.196191549</v>
      </c>
      <c r="J62" s="52">
        <f t="shared" ref="J62" si="34">SUM(J60:J61)</f>
        <v>63643886.500073314</v>
      </c>
      <c r="K62" s="52">
        <f t="shared" ref="K62" si="35">SUM(K60:K61)</f>
        <v>63753955.668702736</v>
      </c>
      <c r="L62" s="52">
        <f t="shared" ref="L62" si="36">SUM(L60:L61)</f>
        <v>63989764.942763507</v>
      </c>
      <c r="M62" s="58">
        <f t="shared" ref="M62" si="37">SUM(M60:M61)</f>
        <v>64092423.77041091</v>
      </c>
    </row>
    <row r="63" spans="2:13" x14ac:dyDescent="0.2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2"/>
    </row>
    <row r="64" spans="2:13" x14ac:dyDescent="0.2">
      <c r="B64" s="49" t="s">
        <v>38</v>
      </c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2"/>
    </row>
    <row r="65" spans="2:13" x14ac:dyDescent="0.2">
      <c r="B65" s="46" t="s">
        <v>39</v>
      </c>
      <c r="C65" s="21">
        <f>+(C60*$C$14*$C$9)</f>
        <v>58384255.317800313</v>
      </c>
      <c r="D65" s="21">
        <f>+(D60*$C$14*$C$9)</f>
        <v>22274997.691701971</v>
      </c>
      <c r="E65" s="21">
        <f t="shared" ref="E65:M65" si="38">+(E60*$C$14*$C$9)</f>
        <v>22103295.07836676</v>
      </c>
      <c r="F65" s="21">
        <f t="shared" si="38"/>
        <v>21920376.376969192</v>
      </c>
      <c r="G65" s="21">
        <f t="shared" si="38"/>
        <v>21718778.828425489</v>
      </c>
      <c r="H65" s="21">
        <f t="shared" si="38"/>
        <v>21627826.182460379</v>
      </c>
      <c r="I65" s="21">
        <f t="shared" si="38"/>
        <v>21434927.713348676</v>
      </c>
      <c r="J65" s="21">
        <f t="shared" si="38"/>
        <v>21232951.108971629</v>
      </c>
      <c r="K65" s="21">
        <f t="shared" si="38"/>
        <v>20880744.538543712</v>
      </c>
      <c r="L65" s="21">
        <f t="shared" si="38"/>
        <v>20697089.933755696</v>
      </c>
      <c r="M65" s="22">
        <f t="shared" si="38"/>
        <v>20528682.028763391</v>
      </c>
    </row>
    <row r="66" spans="2:13" x14ac:dyDescent="0.2">
      <c r="B66" s="46" t="s">
        <v>40</v>
      </c>
      <c r="C66" s="21">
        <f>+(C60*$C$15*$C$10)</f>
        <v>4406366.3434258252</v>
      </c>
      <c r="D66" s="21">
        <f>+(D60*$C$15*$C$10)</f>
        <v>1681134.7441932482</v>
      </c>
      <c r="E66" s="21">
        <f t="shared" ref="E66:M66" si="39">+(E60*$C$15*$C$10)</f>
        <v>1668176.0344801543</v>
      </c>
      <c r="F66" s="21">
        <f t="shared" si="39"/>
        <v>1654370.8261233105</v>
      </c>
      <c r="G66" s="21">
        <f t="shared" si="39"/>
        <v>1639155.8910695906</v>
      </c>
      <c r="H66" s="21">
        <f t="shared" si="39"/>
        <v>1632291.5288225315</v>
      </c>
      <c r="I66" s="21">
        <f t="shared" si="39"/>
        <v>1617733.1291758197</v>
      </c>
      <c r="J66" s="21">
        <f t="shared" si="39"/>
        <v>1602489.5860862995</v>
      </c>
      <c r="K66" s="21">
        <f t="shared" si="39"/>
        <v>1575907.9131777498</v>
      </c>
      <c r="L66" s="21">
        <f t="shared" si="39"/>
        <v>1562047.1648484592</v>
      </c>
      <c r="M66" s="22">
        <f t="shared" si="39"/>
        <v>1549337.1127892921</v>
      </c>
    </row>
    <row r="67" spans="2:13" x14ac:dyDescent="0.2">
      <c r="B67" s="59" t="s">
        <v>41</v>
      </c>
      <c r="C67" s="55">
        <f>+C61*$C$11</f>
        <v>21337553.846932471</v>
      </c>
      <c r="D67" s="55">
        <f>+D61*$C$11</f>
        <v>11265961.534045583</v>
      </c>
      <c r="E67" s="55">
        <f t="shared" ref="E67:M67" si="40">+E61*$C$11</f>
        <v>11614554.369938154</v>
      </c>
      <c r="F67" s="55">
        <f t="shared" si="40"/>
        <v>12043345.110340061</v>
      </c>
      <c r="G67" s="55">
        <f t="shared" si="40"/>
        <v>12592856.298091536</v>
      </c>
      <c r="H67" s="55">
        <f t="shared" si="40"/>
        <v>13167746.533703052</v>
      </c>
      <c r="I67" s="55">
        <f t="shared" si="40"/>
        <v>13497981.216993837</v>
      </c>
      <c r="J67" s="55">
        <f t="shared" si="40"/>
        <v>13983617.767464064</v>
      </c>
      <c r="K67" s="55">
        <f t="shared" si="40"/>
        <v>14389392.145249479</v>
      </c>
      <c r="L67" s="55">
        <f t="shared" si="40"/>
        <v>14698579.828893585</v>
      </c>
      <c r="M67" s="56">
        <f t="shared" si="40"/>
        <v>14919969.359216949</v>
      </c>
    </row>
    <row r="68" spans="2:13" x14ac:dyDescent="0.2">
      <c r="B68" s="57" t="s">
        <v>37</v>
      </c>
      <c r="C68" s="52">
        <f t="shared" ref="C68" si="41">SUM(C65:C67)</f>
        <v>84128175.508158609</v>
      </c>
      <c r="D68" s="52">
        <f t="shared" ref="D68" si="42">SUM(D65:D67)</f>
        <v>35222093.969940804</v>
      </c>
      <c r="E68" s="52">
        <f t="shared" ref="E68" si="43">SUM(E65:E67)</f>
        <v>35386025.482785068</v>
      </c>
      <c r="F68" s="52">
        <f t="shared" ref="F68" si="44">SUM(F65:F67)</f>
        <v>35618092.313432567</v>
      </c>
      <c r="G68" s="52">
        <f t="shared" ref="G68" si="45">SUM(G65:G67)</f>
        <v>35950791.017586619</v>
      </c>
      <c r="H68" s="52">
        <f t="shared" ref="H68" si="46">SUM(H65:H67)</f>
        <v>36427864.24498596</v>
      </c>
      <c r="I68" s="52">
        <f t="shared" ref="I68" si="47">SUM(I65:I67)</f>
        <v>36550642.05951833</v>
      </c>
      <c r="J68" s="52">
        <f t="shared" ref="J68" si="48">SUM(J65:J67)</f>
        <v>36819058.462521993</v>
      </c>
      <c r="K68" s="52">
        <f t="shared" ref="K68" si="49">SUM(K65:K67)</f>
        <v>36846044.596970946</v>
      </c>
      <c r="L68" s="52">
        <f t="shared" ref="L68" si="50">SUM(L65:L67)</f>
        <v>36957716.927497737</v>
      </c>
      <c r="M68" s="58">
        <f t="shared" ref="M68" si="51">SUM(M65:M67)</f>
        <v>36997988.50076963</v>
      </c>
    </row>
    <row r="69" spans="2:13" x14ac:dyDescent="0.2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2"/>
    </row>
    <row r="70" spans="2:13" x14ac:dyDescent="0.2">
      <c r="B70" s="49" t="s">
        <v>42</v>
      </c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8"/>
    </row>
    <row r="71" spans="2:13" x14ac:dyDescent="0.2">
      <c r="B71" s="46" t="s">
        <v>43</v>
      </c>
      <c r="C71" s="65">
        <f>ROUND(C68/C57,5)</f>
        <v>1.24E-3</v>
      </c>
      <c r="D71" s="65">
        <f t="shared" ref="D71:M71" si="52">ROUND(D68/D57,5)</f>
        <v>5.1000000000000004E-4</v>
      </c>
      <c r="E71" s="65">
        <f t="shared" si="52"/>
        <v>5.1000000000000004E-4</v>
      </c>
      <c r="F71" s="65">
        <f t="shared" si="52"/>
        <v>5.0000000000000001E-4</v>
      </c>
      <c r="G71" s="65">
        <f t="shared" si="52"/>
        <v>5.0000000000000001E-4</v>
      </c>
      <c r="H71" s="65">
        <f t="shared" si="52"/>
        <v>5.0000000000000001E-4</v>
      </c>
      <c r="I71" s="65">
        <f t="shared" si="52"/>
        <v>4.8999999999999998E-4</v>
      </c>
      <c r="J71" s="65">
        <f t="shared" si="52"/>
        <v>4.8000000000000001E-4</v>
      </c>
      <c r="K71" s="65">
        <f t="shared" si="52"/>
        <v>4.6999999999999999E-4</v>
      </c>
      <c r="L71" s="65">
        <f t="shared" si="52"/>
        <v>4.6000000000000001E-4</v>
      </c>
      <c r="M71" s="70">
        <f t="shared" si="52"/>
        <v>4.4999999999999999E-4</v>
      </c>
    </row>
    <row r="72" spans="2:13" x14ac:dyDescent="0.2">
      <c r="B72" s="67" t="s">
        <v>44</v>
      </c>
      <c r="C72" s="65">
        <f>ROUND(C67/C57,5)</f>
        <v>3.1E-4</v>
      </c>
      <c r="D72" s="65">
        <f t="shared" ref="D72:M72" si="53">ROUND(D67/D57,5)</f>
        <v>1.6000000000000001E-4</v>
      </c>
      <c r="E72" s="65">
        <f t="shared" si="53"/>
        <v>1.7000000000000001E-4</v>
      </c>
      <c r="F72" s="65">
        <f t="shared" si="53"/>
        <v>1.7000000000000001E-4</v>
      </c>
      <c r="G72" s="65">
        <f t="shared" si="53"/>
        <v>1.7000000000000001E-4</v>
      </c>
      <c r="H72" s="65">
        <f t="shared" si="53"/>
        <v>1.8000000000000001E-4</v>
      </c>
      <c r="I72" s="65">
        <f t="shared" si="53"/>
        <v>1.8000000000000001E-4</v>
      </c>
      <c r="J72" s="65">
        <f t="shared" si="53"/>
        <v>1.8000000000000001E-4</v>
      </c>
      <c r="K72" s="65">
        <f t="shared" si="53"/>
        <v>1.8000000000000001E-4</v>
      </c>
      <c r="L72" s="65">
        <f t="shared" si="53"/>
        <v>1.8000000000000001E-4</v>
      </c>
      <c r="M72" s="70">
        <f t="shared" si="53"/>
        <v>1.8000000000000001E-4</v>
      </c>
    </row>
    <row r="73" spans="2:13" x14ac:dyDescent="0.2">
      <c r="B73" s="57"/>
      <c r="C73" s="52"/>
      <c r="D73" s="64"/>
      <c r="E73" s="64"/>
      <c r="F73" s="64"/>
      <c r="G73" s="64"/>
      <c r="H73" s="64"/>
      <c r="I73" s="64"/>
      <c r="J73" s="64"/>
      <c r="K73" s="64"/>
      <c r="L73" s="64"/>
      <c r="M73" s="66"/>
    </row>
    <row r="74" spans="2:13" x14ac:dyDescent="0.2">
      <c r="B74" s="49" t="s">
        <v>45</v>
      </c>
      <c r="C74" s="52"/>
      <c r="D74" s="64"/>
      <c r="E74" s="64"/>
      <c r="F74" s="64"/>
      <c r="G74" s="64"/>
      <c r="H74" s="64"/>
      <c r="I74" s="64"/>
      <c r="J74" s="64"/>
      <c r="K74" s="64"/>
      <c r="L74" s="64"/>
      <c r="M74" s="66"/>
    </row>
    <row r="75" spans="2:13" x14ac:dyDescent="0.2">
      <c r="B75" s="46" t="s">
        <v>46</v>
      </c>
      <c r="C75" s="81">
        <v>1000</v>
      </c>
      <c r="D75" s="81">
        <v>1000</v>
      </c>
      <c r="E75" s="81">
        <v>1000</v>
      </c>
      <c r="F75" s="81">
        <v>1000</v>
      </c>
      <c r="G75" s="81">
        <v>1000</v>
      </c>
      <c r="H75" s="81">
        <v>1000</v>
      </c>
      <c r="I75" s="81">
        <v>1000</v>
      </c>
      <c r="J75" s="81">
        <v>1000</v>
      </c>
      <c r="K75" s="81">
        <v>1000</v>
      </c>
      <c r="L75" s="81">
        <v>1000</v>
      </c>
      <c r="M75" s="82">
        <v>1000</v>
      </c>
    </row>
    <row r="76" spans="2:13" x14ac:dyDescent="0.2">
      <c r="B76" s="46" t="s">
        <v>47</v>
      </c>
      <c r="C76" s="72">
        <f>+C75*C71</f>
        <v>1.24</v>
      </c>
      <c r="D76" s="72">
        <f t="shared" ref="D76" si="54">+D75*D71</f>
        <v>0.51</v>
      </c>
      <c r="E76" s="72">
        <f t="shared" ref="E76" si="55">+E75*E71</f>
        <v>0.51</v>
      </c>
      <c r="F76" s="72">
        <f t="shared" ref="F76" si="56">+F75*F71</f>
        <v>0.5</v>
      </c>
      <c r="G76" s="72">
        <f t="shared" ref="G76" si="57">+G75*G71</f>
        <v>0.5</v>
      </c>
      <c r="H76" s="72">
        <f t="shared" ref="H76" si="58">+H75*H71</f>
        <v>0.5</v>
      </c>
      <c r="I76" s="72">
        <f t="shared" ref="I76" si="59">+I75*I71</f>
        <v>0.49</v>
      </c>
      <c r="J76" s="72">
        <f t="shared" ref="J76" si="60">+J75*J71</f>
        <v>0.48000000000000004</v>
      </c>
      <c r="K76" s="72">
        <f t="shared" ref="K76" si="61">+K75*K71</f>
        <v>0.47</v>
      </c>
      <c r="L76" s="72">
        <f t="shared" ref="L76" si="62">+L75*L71</f>
        <v>0.46</v>
      </c>
      <c r="M76" s="73">
        <f t="shared" ref="M76" si="63">+M75*M71</f>
        <v>0.45</v>
      </c>
    </row>
    <row r="77" spans="2:13" x14ac:dyDescent="0.2">
      <c r="B77" s="59" t="s">
        <v>48</v>
      </c>
      <c r="C77" s="68">
        <f>+C75*C72</f>
        <v>0.31</v>
      </c>
      <c r="D77" s="68">
        <f t="shared" ref="D77:M77" si="64">+D75*D72</f>
        <v>0.16</v>
      </c>
      <c r="E77" s="68">
        <f t="shared" si="64"/>
        <v>0.17</v>
      </c>
      <c r="F77" s="68">
        <f t="shared" si="64"/>
        <v>0.17</v>
      </c>
      <c r="G77" s="68">
        <f t="shared" si="64"/>
        <v>0.17</v>
      </c>
      <c r="H77" s="68">
        <f t="shared" si="64"/>
        <v>0.18000000000000002</v>
      </c>
      <c r="I77" s="68">
        <f t="shared" si="64"/>
        <v>0.18000000000000002</v>
      </c>
      <c r="J77" s="68">
        <f t="shared" si="64"/>
        <v>0.18000000000000002</v>
      </c>
      <c r="K77" s="68">
        <f t="shared" si="64"/>
        <v>0.18000000000000002</v>
      </c>
      <c r="L77" s="68">
        <f t="shared" si="64"/>
        <v>0.18000000000000002</v>
      </c>
      <c r="M77" s="69">
        <f t="shared" si="64"/>
        <v>0.18000000000000002</v>
      </c>
    </row>
    <row r="78" spans="2:13" ht="12" thickBot="1" x14ac:dyDescent="0.25">
      <c r="B78" s="25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4"/>
    </row>
    <row r="80" spans="2:13" x14ac:dyDescent="0.2">
      <c r="B80" s="76" t="s">
        <v>49</v>
      </c>
      <c r="C80" s="80">
        <f>+C68-'Page 4 C-1 Calculation Factors'!$H$9</f>
        <v>0</v>
      </c>
      <c r="D80" s="78">
        <f>+D62-'JNF Sheet 1'!D26</f>
        <v>0</v>
      </c>
      <c r="E80" s="78">
        <f>+E62-'JNF Sheet 1'!E26</f>
        <v>0</v>
      </c>
      <c r="F80" s="78">
        <f>+F62-'JNF Sheet 1'!F26</f>
        <v>0</v>
      </c>
      <c r="G80" s="78">
        <f>+G62-'JNF Sheet 1'!G26</f>
        <v>0</v>
      </c>
      <c r="H80" s="78">
        <f>+H62-'JNF Sheet 1'!H26</f>
        <v>0</v>
      </c>
      <c r="I80" s="78">
        <f>+I62-'JNF Sheet 1'!I26</f>
        <v>0</v>
      </c>
      <c r="J80" s="78">
        <f>+J62-'JNF Sheet 1'!J26</f>
        <v>0</v>
      </c>
      <c r="K80" s="78">
        <f>+K62-'JNF Sheet 1'!K26</f>
        <v>0</v>
      </c>
      <c r="L80" s="78">
        <f>+L62-'JNF Sheet 1'!L26</f>
        <v>0</v>
      </c>
      <c r="M80" s="78">
        <f>+M62-'JNF Sheet 1'!M26</f>
        <v>0</v>
      </c>
    </row>
    <row r="81" spans="2:13" x14ac:dyDescent="0.2">
      <c r="B81" s="76" t="s">
        <v>50</v>
      </c>
      <c r="C81" s="79">
        <f>ROUND(C71-'Page 4 C-1 Calculation Factors'!$M$9,5)</f>
        <v>0</v>
      </c>
      <c r="D81" s="76"/>
    </row>
    <row r="83" spans="2:13" x14ac:dyDescent="0.2">
      <c r="B83" s="75" t="s">
        <v>51</v>
      </c>
      <c r="C83" s="60"/>
    </row>
    <row r="84" spans="2:13" x14ac:dyDescent="0.2">
      <c r="B84" s="16" t="s">
        <v>55</v>
      </c>
    </row>
    <row r="85" spans="2:13" x14ac:dyDescent="0.2">
      <c r="B85" s="16" t="s">
        <v>53</v>
      </c>
      <c r="C85" s="71"/>
    </row>
    <row r="86" spans="2:13" ht="12" thickBot="1" x14ac:dyDescent="0.25"/>
    <row r="87" spans="2:13" ht="12" thickBot="1" x14ac:dyDescent="0.25">
      <c r="B87" s="17" t="s">
        <v>56</v>
      </c>
      <c r="C87" s="18">
        <v>2024</v>
      </c>
      <c r="D87" s="18">
        <v>2025</v>
      </c>
      <c r="E87" s="18">
        <v>2026</v>
      </c>
      <c r="F87" s="18">
        <v>2027</v>
      </c>
      <c r="G87" s="18">
        <v>2028</v>
      </c>
      <c r="H87" s="18">
        <v>2029</v>
      </c>
      <c r="I87" s="18">
        <v>2030</v>
      </c>
      <c r="J87" s="18">
        <v>2032</v>
      </c>
      <c r="K87" s="18">
        <v>2032</v>
      </c>
      <c r="L87" s="18">
        <v>2033</v>
      </c>
      <c r="M87" s="19">
        <v>2034</v>
      </c>
    </row>
    <row r="88" spans="2:13" x14ac:dyDescent="0.2">
      <c r="B88" s="49" t="s">
        <v>28</v>
      </c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1"/>
    </row>
    <row r="89" spans="2:13" x14ac:dyDescent="0.2">
      <c r="B89" s="46" t="s">
        <v>29</v>
      </c>
      <c r="C89" s="47">
        <f>+'Page 4 C-1 Calculation Factors'!$E$9/'Page 4 C-1 Calculation Factors'!$E$23</f>
        <v>0.60402632000000012</v>
      </c>
      <c r="D89" s="62"/>
      <c r="E89" s="62"/>
      <c r="F89" s="62"/>
      <c r="G89" s="62"/>
      <c r="H89" s="62"/>
      <c r="I89" s="62"/>
      <c r="J89" s="62"/>
      <c r="K89" s="62"/>
      <c r="L89" s="62"/>
      <c r="M89" s="63"/>
    </row>
    <row r="90" spans="2:13" x14ac:dyDescent="0.2">
      <c r="B90" s="46" t="s">
        <v>30</v>
      </c>
      <c r="C90" s="47">
        <f>+'Page 4 C-1 Calculation Factors'!$F$9/'Page 4 C-1 Calculation Factors'!$F$23</f>
        <v>0.54704361905912757</v>
      </c>
      <c r="D90" s="62"/>
      <c r="E90" s="62"/>
      <c r="F90" s="62"/>
      <c r="G90" s="62"/>
      <c r="H90" s="62"/>
      <c r="I90" s="62"/>
      <c r="J90" s="62"/>
      <c r="K90" s="62"/>
      <c r="L90" s="62"/>
      <c r="M90" s="63"/>
    </row>
    <row r="91" spans="2:13" x14ac:dyDescent="0.2">
      <c r="B91" s="46" t="s">
        <v>31</v>
      </c>
      <c r="C91" s="47">
        <f>+'Page 4 C-1 Calculation Factors'!$G$9/'Page 4 C-1 Calculation Factors'!$G$23</f>
        <v>0.54704361905912757</v>
      </c>
      <c r="D91" s="62"/>
      <c r="E91" s="62"/>
      <c r="F91" s="62"/>
      <c r="G91" s="62"/>
      <c r="H91" s="62"/>
      <c r="I91" s="62"/>
      <c r="J91" s="62"/>
      <c r="K91" s="62"/>
      <c r="L91" s="62"/>
      <c r="M91" s="63"/>
    </row>
    <row r="92" spans="2:13" x14ac:dyDescent="0.2">
      <c r="B92" s="46"/>
      <c r="C92" s="47"/>
      <c r="D92" s="21"/>
      <c r="E92" s="21"/>
      <c r="F92" s="21"/>
      <c r="G92" s="21"/>
      <c r="H92" s="21"/>
      <c r="I92" s="21"/>
      <c r="J92" s="21"/>
      <c r="K92" s="21"/>
      <c r="L92" s="21"/>
      <c r="M92" s="22"/>
    </row>
    <row r="93" spans="2:13" x14ac:dyDescent="0.2">
      <c r="B93" s="49" t="s">
        <v>32</v>
      </c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1"/>
    </row>
    <row r="94" spans="2:13" x14ac:dyDescent="0.2">
      <c r="B94" s="46" t="s">
        <v>29</v>
      </c>
      <c r="C94" s="47">
        <f>+'Page 4 C-1 Calculation Factors'!$E$23/('Page 4 C-1 Calculation Factors'!$E$23+'Page 4 C-1 Calculation Factors'!$F$23)</f>
        <v>0.92307692165680466</v>
      </c>
      <c r="D94" s="62"/>
      <c r="E94" s="62"/>
      <c r="F94" s="62"/>
      <c r="G94" s="62"/>
      <c r="H94" s="62"/>
      <c r="I94" s="62"/>
      <c r="J94" s="62"/>
      <c r="K94" s="62"/>
      <c r="L94" s="62"/>
      <c r="M94" s="63"/>
    </row>
    <row r="95" spans="2:13" x14ac:dyDescent="0.2">
      <c r="B95" s="46" t="s">
        <v>30</v>
      </c>
      <c r="C95" s="47">
        <f>+'Page 4 C-1 Calculation Factors'!$F$23/('Page 4 C-1 Calculation Factors'!$E$23+'Page 4 C-1 Calculation Factors'!$F$23)</f>
        <v>7.6923078343195297E-2</v>
      </c>
      <c r="D95" s="62"/>
      <c r="E95" s="62"/>
      <c r="F95" s="62"/>
      <c r="G95" s="62"/>
      <c r="H95" s="62"/>
      <c r="I95" s="62"/>
      <c r="J95" s="62"/>
      <c r="K95" s="62"/>
      <c r="L95" s="62"/>
      <c r="M95" s="63"/>
    </row>
    <row r="96" spans="2:13" x14ac:dyDescent="0.2">
      <c r="B96" s="20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2"/>
    </row>
    <row r="97" spans="2:13" x14ac:dyDescent="0.2">
      <c r="B97" s="49" t="s">
        <v>33</v>
      </c>
      <c r="C97" s="53">
        <v>68088767878.051552</v>
      </c>
      <c r="D97" s="53" cm="1">
        <f t="array" ref="D97:M97">TRANSPOSE('2024'!$L$6:$L$15)</f>
        <v>69144190874</v>
      </c>
      <c r="E97" s="53">
        <v>69990262720</v>
      </c>
      <c r="F97" s="53">
        <v>70839643877</v>
      </c>
      <c r="G97" s="53">
        <v>72003612318</v>
      </c>
      <c r="H97" s="53">
        <v>73357919143</v>
      </c>
      <c r="I97" s="53">
        <v>74754165930</v>
      </c>
      <c r="J97" s="53">
        <v>76319851921</v>
      </c>
      <c r="K97" s="53">
        <v>78079596632</v>
      </c>
      <c r="L97" s="53">
        <v>79799223020</v>
      </c>
      <c r="M97" s="54">
        <v>81516097004</v>
      </c>
    </row>
    <row r="98" spans="2:13" x14ac:dyDescent="0.2">
      <c r="B98" s="20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2"/>
    </row>
    <row r="99" spans="2:13" x14ac:dyDescent="0.2">
      <c r="B99" s="49" t="s">
        <v>34</v>
      </c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2"/>
    </row>
    <row r="100" spans="2:13" x14ac:dyDescent="0.2">
      <c r="B100" s="46" t="s">
        <v>35</v>
      </c>
      <c r="C100" s="21">
        <f>+'Page 4 C-1 Calculation Factors'!$E$23+'Page 4 C-1 Calculation Factors'!$F$23</f>
        <v>104713334.38735598</v>
      </c>
      <c r="D100" s="21">
        <f>+'JNF Sheet 1'!D10</f>
        <v>0</v>
      </c>
      <c r="E100" s="21">
        <f>+'JNF Sheet 1'!E10</f>
        <v>0</v>
      </c>
      <c r="F100" s="21">
        <f>+'JNF Sheet 1'!F10</f>
        <v>0</v>
      </c>
      <c r="G100" s="21">
        <f>+'JNF Sheet 1'!G10</f>
        <v>0</v>
      </c>
      <c r="H100" s="21">
        <f>+'JNF Sheet 1'!H10</f>
        <v>0</v>
      </c>
      <c r="I100" s="21">
        <f>+'JNF Sheet 1'!I10</f>
        <v>0</v>
      </c>
      <c r="J100" s="21">
        <f>+'JNF Sheet 1'!J10</f>
        <v>0</v>
      </c>
      <c r="K100" s="21">
        <f>+'JNF Sheet 1'!K10</f>
        <v>0</v>
      </c>
      <c r="L100" s="21">
        <f>+'JNF Sheet 1'!L10</f>
        <v>0</v>
      </c>
      <c r="M100" s="22">
        <f>+'JNF Sheet 1'!M10</f>
        <v>0</v>
      </c>
    </row>
    <row r="101" spans="2:13" x14ac:dyDescent="0.2">
      <c r="B101" s="59" t="s">
        <v>36</v>
      </c>
      <c r="C101" s="55">
        <f>+'Page 4 C-1 Calculation Factors'!$G$23</f>
        <v>39005214.764466867</v>
      </c>
      <c r="D101" s="55">
        <f>+'JNF Sheet 1'!D11</f>
        <v>17546100</v>
      </c>
      <c r="E101" s="55">
        <f>+'JNF Sheet 1'!E11</f>
        <v>17498910</v>
      </c>
      <c r="F101" s="55">
        <f>+'JNF Sheet 1'!F11</f>
        <v>17451248</v>
      </c>
      <c r="G101" s="55">
        <f>+'JNF Sheet 1'!G11</f>
        <v>17403110</v>
      </c>
      <c r="H101" s="55">
        <f>+'JNF Sheet 1'!H11</f>
        <v>17354490</v>
      </c>
      <c r="I101" s="55">
        <f>+'JNF Sheet 1'!I11</f>
        <v>17305384</v>
      </c>
      <c r="J101" s="55">
        <f>+'JNF Sheet 1'!J11</f>
        <v>17255786</v>
      </c>
      <c r="K101" s="55">
        <f>+'JNF Sheet 1'!K11</f>
        <v>17205693</v>
      </c>
      <c r="L101" s="55">
        <f>+'JNF Sheet 1'!L11</f>
        <v>17155099</v>
      </c>
      <c r="M101" s="56">
        <f>+'JNF Sheet 1'!M11</f>
        <v>17103999</v>
      </c>
    </row>
    <row r="102" spans="2:13" x14ac:dyDescent="0.2">
      <c r="B102" s="57" t="s">
        <v>37</v>
      </c>
      <c r="C102" s="52">
        <f t="shared" ref="C102" si="65">SUM(C100:C101)</f>
        <v>143718549.15182287</v>
      </c>
      <c r="D102" s="52">
        <f t="shared" ref="D102" si="66">SUM(D100:D101)</f>
        <v>17546100</v>
      </c>
      <c r="E102" s="52">
        <f t="shared" ref="E102" si="67">SUM(E100:E101)</f>
        <v>17498910</v>
      </c>
      <c r="F102" s="52">
        <f t="shared" ref="F102" si="68">SUM(F100:F101)</f>
        <v>17451248</v>
      </c>
      <c r="G102" s="52">
        <f t="shared" ref="G102" si="69">SUM(G100:G101)</f>
        <v>17403110</v>
      </c>
      <c r="H102" s="52">
        <f t="shared" ref="H102" si="70">SUM(H100:H101)</f>
        <v>17354490</v>
      </c>
      <c r="I102" s="52">
        <f t="shared" ref="I102" si="71">SUM(I100:I101)</f>
        <v>17305384</v>
      </c>
      <c r="J102" s="52">
        <f t="shared" ref="J102" si="72">SUM(J100:J101)</f>
        <v>17255786</v>
      </c>
      <c r="K102" s="52">
        <f t="shared" ref="K102" si="73">SUM(K100:K101)</f>
        <v>17205693</v>
      </c>
      <c r="L102" s="52">
        <f t="shared" ref="L102" si="74">SUM(L100:L101)</f>
        <v>17155099</v>
      </c>
      <c r="M102" s="58">
        <f t="shared" ref="M102" si="75">SUM(M100:M101)</f>
        <v>17103999</v>
      </c>
    </row>
    <row r="103" spans="2:13" x14ac:dyDescent="0.2">
      <c r="B103" s="20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2"/>
    </row>
    <row r="104" spans="2:13" x14ac:dyDescent="0.2">
      <c r="B104" s="49" t="s">
        <v>38</v>
      </c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2"/>
    </row>
    <row r="105" spans="2:13" x14ac:dyDescent="0.2">
      <c r="B105" s="46" t="s">
        <v>39</v>
      </c>
      <c r="C105" s="21">
        <f>+(C100*$C$14*$C$9)</f>
        <v>58384255.317800313</v>
      </c>
      <c r="D105" s="21">
        <f>+(D100*$C$14*$C$9)</f>
        <v>0</v>
      </c>
      <c r="E105" s="21">
        <f t="shared" ref="E105:M105" si="76">+(E100*$C$14*$C$9)</f>
        <v>0</v>
      </c>
      <c r="F105" s="21">
        <f t="shared" si="76"/>
        <v>0</v>
      </c>
      <c r="G105" s="21">
        <f t="shared" si="76"/>
        <v>0</v>
      </c>
      <c r="H105" s="21">
        <f t="shared" si="76"/>
        <v>0</v>
      </c>
      <c r="I105" s="21">
        <f t="shared" si="76"/>
        <v>0</v>
      </c>
      <c r="J105" s="21">
        <f t="shared" si="76"/>
        <v>0</v>
      </c>
      <c r="K105" s="21">
        <f t="shared" si="76"/>
        <v>0</v>
      </c>
      <c r="L105" s="21">
        <f t="shared" si="76"/>
        <v>0</v>
      </c>
      <c r="M105" s="22">
        <f t="shared" si="76"/>
        <v>0</v>
      </c>
    </row>
    <row r="106" spans="2:13" x14ac:dyDescent="0.2">
      <c r="B106" s="46" t="s">
        <v>40</v>
      </c>
      <c r="C106" s="21">
        <f>+(C100*$C$15*$C$10)</f>
        <v>4406366.3434258252</v>
      </c>
      <c r="D106" s="21">
        <f>+(D100*$C$15*$C$10)</f>
        <v>0</v>
      </c>
      <c r="E106" s="21">
        <f t="shared" ref="E106:M106" si="77">+(E100*$C$15*$C$10)</f>
        <v>0</v>
      </c>
      <c r="F106" s="21">
        <f t="shared" si="77"/>
        <v>0</v>
      </c>
      <c r="G106" s="21">
        <f t="shared" si="77"/>
        <v>0</v>
      </c>
      <c r="H106" s="21">
        <f t="shared" si="77"/>
        <v>0</v>
      </c>
      <c r="I106" s="21">
        <f t="shared" si="77"/>
        <v>0</v>
      </c>
      <c r="J106" s="21">
        <f t="shared" si="77"/>
        <v>0</v>
      </c>
      <c r="K106" s="21">
        <f t="shared" si="77"/>
        <v>0</v>
      </c>
      <c r="L106" s="21">
        <f t="shared" si="77"/>
        <v>0</v>
      </c>
      <c r="M106" s="22">
        <f t="shared" si="77"/>
        <v>0</v>
      </c>
    </row>
    <row r="107" spans="2:13" x14ac:dyDescent="0.2">
      <c r="B107" s="59" t="s">
        <v>41</v>
      </c>
      <c r="C107" s="55">
        <f>+C101*$C$11</f>
        <v>21337553.846932471</v>
      </c>
      <c r="D107" s="55">
        <f>+D101*$C$11</f>
        <v>9598482.0443733577</v>
      </c>
      <c r="E107" s="55">
        <f t="shared" ref="E107:M107" si="78">+E101*$C$11</f>
        <v>9572667.0559899583</v>
      </c>
      <c r="F107" s="55">
        <f t="shared" si="78"/>
        <v>9546593.8630183619</v>
      </c>
      <c r="G107" s="55">
        <f t="shared" si="78"/>
        <v>9520260.2772840932</v>
      </c>
      <c r="H107" s="55">
        <f t="shared" si="78"/>
        <v>9493663.0165254381</v>
      </c>
      <c r="I107" s="55">
        <f t="shared" si="78"/>
        <v>9466799.8925679214</v>
      </c>
      <c r="J107" s="55">
        <f t="shared" si="78"/>
        <v>9439667.6231498271</v>
      </c>
      <c r="K107" s="55">
        <f t="shared" si="78"/>
        <v>9412264.567140298</v>
      </c>
      <c r="L107" s="55">
        <f t="shared" si="78"/>
        <v>9384587.4422776196</v>
      </c>
      <c r="M107" s="56">
        <f t="shared" si="78"/>
        <v>9356633.5133436993</v>
      </c>
    </row>
    <row r="108" spans="2:13" x14ac:dyDescent="0.2">
      <c r="B108" s="57" t="s">
        <v>37</v>
      </c>
      <c r="C108" s="52">
        <f t="shared" ref="C108" si="79">SUM(C105:C107)</f>
        <v>84128175.508158609</v>
      </c>
      <c r="D108" s="52">
        <f t="shared" ref="D108" si="80">SUM(D105:D107)</f>
        <v>9598482.0443733577</v>
      </c>
      <c r="E108" s="52">
        <f t="shared" ref="E108" si="81">SUM(E105:E107)</f>
        <v>9572667.0559899583</v>
      </c>
      <c r="F108" s="52">
        <f t="shared" ref="F108" si="82">SUM(F105:F107)</f>
        <v>9546593.8630183619</v>
      </c>
      <c r="G108" s="52">
        <f t="shared" ref="G108" si="83">SUM(G105:G107)</f>
        <v>9520260.2772840932</v>
      </c>
      <c r="H108" s="52">
        <f t="shared" ref="H108" si="84">SUM(H105:H107)</f>
        <v>9493663.0165254381</v>
      </c>
      <c r="I108" s="52">
        <f t="shared" ref="I108" si="85">SUM(I105:I107)</f>
        <v>9466799.8925679214</v>
      </c>
      <c r="J108" s="52">
        <f t="shared" ref="J108" si="86">SUM(J105:J107)</f>
        <v>9439667.6231498271</v>
      </c>
      <c r="K108" s="52">
        <f t="shared" ref="K108" si="87">SUM(K105:K107)</f>
        <v>9412264.567140298</v>
      </c>
      <c r="L108" s="52">
        <f t="shared" ref="L108" si="88">SUM(L105:L107)</f>
        <v>9384587.4422776196</v>
      </c>
      <c r="M108" s="58">
        <f t="shared" ref="M108" si="89">SUM(M105:M107)</f>
        <v>9356633.5133436993</v>
      </c>
    </row>
    <row r="109" spans="2:13" x14ac:dyDescent="0.2">
      <c r="B109" s="20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2"/>
    </row>
    <row r="110" spans="2:13" x14ac:dyDescent="0.2">
      <c r="B110" s="49" t="s">
        <v>42</v>
      </c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8"/>
    </row>
    <row r="111" spans="2:13" x14ac:dyDescent="0.2">
      <c r="B111" s="46" t="s">
        <v>43</v>
      </c>
      <c r="C111" s="65">
        <f>ROUND(C108/C97,5)</f>
        <v>1.24E-3</v>
      </c>
      <c r="D111" s="65">
        <f t="shared" ref="D111:M111" si="90">ROUND(D108/D97,5)</f>
        <v>1.3999999999999999E-4</v>
      </c>
      <c r="E111" s="65">
        <f t="shared" si="90"/>
        <v>1.3999999999999999E-4</v>
      </c>
      <c r="F111" s="65">
        <f t="shared" si="90"/>
        <v>1.2999999999999999E-4</v>
      </c>
      <c r="G111" s="65">
        <f t="shared" si="90"/>
        <v>1.2999999999999999E-4</v>
      </c>
      <c r="H111" s="65">
        <f t="shared" si="90"/>
        <v>1.2999999999999999E-4</v>
      </c>
      <c r="I111" s="65">
        <f t="shared" si="90"/>
        <v>1.2999999999999999E-4</v>
      </c>
      <c r="J111" s="65">
        <f t="shared" si="90"/>
        <v>1.2E-4</v>
      </c>
      <c r="K111" s="65">
        <f t="shared" si="90"/>
        <v>1.2E-4</v>
      </c>
      <c r="L111" s="65">
        <f t="shared" si="90"/>
        <v>1.2E-4</v>
      </c>
      <c r="M111" s="70">
        <f t="shared" si="90"/>
        <v>1.1E-4</v>
      </c>
    </row>
    <row r="112" spans="2:13" x14ac:dyDescent="0.2">
      <c r="B112" s="67" t="s">
        <v>44</v>
      </c>
      <c r="C112" s="65">
        <f>ROUND(C107/C97,5)</f>
        <v>3.1E-4</v>
      </c>
      <c r="D112" s="65">
        <f t="shared" ref="D112:M112" si="91">ROUND(D107/D97,5)</f>
        <v>1.3999999999999999E-4</v>
      </c>
      <c r="E112" s="65">
        <f t="shared" si="91"/>
        <v>1.3999999999999999E-4</v>
      </c>
      <c r="F112" s="65">
        <f t="shared" si="91"/>
        <v>1.2999999999999999E-4</v>
      </c>
      <c r="G112" s="65">
        <f t="shared" si="91"/>
        <v>1.2999999999999999E-4</v>
      </c>
      <c r="H112" s="65">
        <f t="shared" si="91"/>
        <v>1.2999999999999999E-4</v>
      </c>
      <c r="I112" s="65">
        <f t="shared" si="91"/>
        <v>1.2999999999999999E-4</v>
      </c>
      <c r="J112" s="65">
        <f t="shared" si="91"/>
        <v>1.2E-4</v>
      </c>
      <c r="K112" s="65">
        <f t="shared" si="91"/>
        <v>1.2E-4</v>
      </c>
      <c r="L112" s="65">
        <f t="shared" si="91"/>
        <v>1.2E-4</v>
      </c>
      <c r="M112" s="70">
        <f t="shared" si="91"/>
        <v>1.1E-4</v>
      </c>
    </row>
    <row r="113" spans="2:13" x14ac:dyDescent="0.2">
      <c r="B113" s="57"/>
      <c r="C113" s="52"/>
      <c r="D113" s="64"/>
      <c r="E113" s="64"/>
      <c r="F113" s="64"/>
      <c r="G113" s="64"/>
      <c r="H113" s="64"/>
      <c r="I113" s="64"/>
      <c r="J113" s="64"/>
      <c r="K113" s="64"/>
      <c r="L113" s="64"/>
      <c r="M113" s="66"/>
    </row>
    <row r="114" spans="2:13" x14ac:dyDescent="0.2">
      <c r="B114" s="49" t="s">
        <v>45</v>
      </c>
      <c r="C114" s="52"/>
      <c r="D114" s="64"/>
      <c r="E114" s="64"/>
      <c r="F114" s="64"/>
      <c r="G114" s="64"/>
      <c r="H114" s="64"/>
      <c r="I114" s="64"/>
      <c r="J114" s="64"/>
      <c r="K114" s="64"/>
      <c r="L114" s="64"/>
      <c r="M114" s="66"/>
    </row>
    <row r="115" spans="2:13" x14ac:dyDescent="0.2">
      <c r="B115" s="46" t="s">
        <v>46</v>
      </c>
      <c r="C115" s="81">
        <v>1000</v>
      </c>
      <c r="D115" s="81">
        <v>1000</v>
      </c>
      <c r="E115" s="81">
        <v>1000</v>
      </c>
      <c r="F115" s="81">
        <v>1000</v>
      </c>
      <c r="G115" s="81">
        <v>1000</v>
      </c>
      <c r="H115" s="81">
        <v>1000</v>
      </c>
      <c r="I115" s="81">
        <v>1000</v>
      </c>
      <c r="J115" s="81">
        <v>1000</v>
      </c>
      <c r="K115" s="81">
        <v>1000</v>
      </c>
      <c r="L115" s="81">
        <v>1000</v>
      </c>
      <c r="M115" s="82">
        <v>1000</v>
      </c>
    </row>
    <row r="116" spans="2:13" x14ac:dyDescent="0.2">
      <c r="B116" s="46" t="s">
        <v>47</v>
      </c>
      <c r="C116" s="72">
        <f>+C115*C111</f>
        <v>1.24</v>
      </c>
      <c r="D116" s="72">
        <f t="shared" ref="D116" si="92">+D115*D111</f>
        <v>0.13999999999999999</v>
      </c>
      <c r="E116" s="72">
        <f t="shared" ref="E116" si="93">+E115*E111</f>
        <v>0.13999999999999999</v>
      </c>
      <c r="F116" s="72">
        <f t="shared" ref="F116" si="94">+F115*F111</f>
        <v>0.12999999999999998</v>
      </c>
      <c r="G116" s="72">
        <f t="shared" ref="G116" si="95">+G115*G111</f>
        <v>0.12999999999999998</v>
      </c>
      <c r="H116" s="72">
        <f t="shared" ref="H116" si="96">+H115*H111</f>
        <v>0.12999999999999998</v>
      </c>
      <c r="I116" s="72">
        <f t="shared" ref="I116" si="97">+I115*I111</f>
        <v>0.12999999999999998</v>
      </c>
      <c r="J116" s="72">
        <f t="shared" ref="J116" si="98">+J115*J111</f>
        <v>0.12000000000000001</v>
      </c>
      <c r="K116" s="72">
        <f t="shared" ref="K116" si="99">+K115*K111</f>
        <v>0.12000000000000001</v>
      </c>
      <c r="L116" s="72">
        <f t="shared" ref="L116" si="100">+L115*L111</f>
        <v>0.12000000000000001</v>
      </c>
      <c r="M116" s="73">
        <f t="shared" ref="M116" si="101">+M115*M111</f>
        <v>0.11</v>
      </c>
    </row>
    <row r="117" spans="2:13" x14ac:dyDescent="0.2">
      <c r="B117" s="59" t="s">
        <v>48</v>
      </c>
      <c r="C117" s="68">
        <f>+C115*C112</f>
        <v>0.31</v>
      </c>
      <c r="D117" s="68">
        <f t="shared" ref="D117:M117" si="102">+D115*D112</f>
        <v>0.13999999999999999</v>
      </c>
      <c r="E117" s="68">
        <f t="shared" si="102"/>
        <v>0.13999999999999999</v>
      </c>
      <c r="F117" s="68">
        <f t="shared" si="102"/>
        <v>0.12999999999999998</v>
      </c>
      <c r="G117" s="68">
        <f t="shared" si="102"/>
        <v>0.12999999999999998</v>
      </c>
      <c r="H117" s="68">
        <f t="shared" si="102"/>
        <v>0.12999999999999998</v>
      </c>
      <c r="I117" s="68">
        <f t="shared" si="102"/>
        <v>0.12999999999999998</v>
      </c>
      <c r="J117" s="68">
        <f t="shared" si="102"/>
        <v>0.12000000000000001</v>
      </c>
      <c r="K117" s="68">
        <f t="shared" si="102"/>
        <v>0.12000000000000001</v>
      </c>
      <c r="L117" s="68">
        <f t="shared" si="102"/>
        <v>0.12000000000000001</v>
      </c>
      <c r="M117" s="69">
        <f t="shared" si="102"/>
        <v>0.11</v>
      </c>
    </row>
    <row r="118" spans="2:13" ht="12" thickBot="1" x14ac:dyDescent="0.25">
      <c r="B118" s="25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4"/>
    </row>
    <row r="120" spans="2:13" x14ac:dyDescent="0.2">
      <c r="B120" s="76" t="s">
        <v>49</v>
      </c>
      <c r="C120" s="80">
        <f>+C108-'Page 4 C-1 Calculation Factors'!$H$9</f>
        <v>0</v>
      </c>
      <c r="D120" s="78">
        <f>+D102-'JNF Sheet 1'!D9</f>
        <v>0</v>
      </c>
      <c r="E120" s="78">
        <f>+E102-'JNF Sheet 1'!E9</f>
        <v>0</v>
      </c>
      <c r="F120" s="78">
        <f>+F102-'JNF Sheet 1'!F9</f>
        <v>0</v>
      </c>
      <c r="G120" s="78">
        <f>+G102-'JNF Sheet 1'!G9</f>
        <v>0</v>
      </c>
      <c r="H120" s="78">
        <f>+H102-'JNF Sheet 1'!H9</f>
        <v>0</v>
      </c>
      <c r="I120" s="78">
        <f>+I102-'JNF Sheet 1'!I9</f>
        <v>0</v>
      </c>
      <c r="J120" s="78">
        <f>+J102-'JNF Sheet 1'!J9</f>
        <v>0</v>
      </c>
      <c r="K120" s="78">
        <f>+K102-'JNF Sheet 1'!K9</f>
        <v>0</v>
      </c>
      <c r="L120" s="78">
        <f>+L102-'JNF Sheet 1'!L9</f>
        <v>0</v>
      </c>
      <c r="M120" s="78">
        <f>+M102-'JNF Sheet 1'!M9</f>
        <v>0</v>
      </c>
    </row>
    <row r="121" spans="2:13" x14ac:dyDescent="0.2">
      <c r="B121" s="76" t="s">
        <v>50</v>
      </c>
      <c r="C121" s="79">
        <f>ROUND(C111-'Page 4 C-1 Calculation Factors'!$M$9,5)</f>
        <v>0</v>
      </c>
      <c r="D121" s="76"/>
    </row>
    <row r="123" spans="2:13" x14ac:dyDescent="0.2">
      <c r="B123" s="75" t="s">
        <v>51</v>
      </c>
      <c r="C123" s="60"/>
    </row>
    <row r="124" spans="2:13" x14ac:dyDescent="0.2">
      <c r="B124" s="16" t="s">
        <v>55</v>
      </c>
    </row>
    <row r="125" spans="2:13" x14ac:dyDescent="0.2">
      <c r="B125" s="16" t="s">
        <v>53</v>
      </c>
      <c r="C125" s="7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C4AB5-2321-425B-A90D-529E166B1923}">
  <sheetPr>
    <tabColor theme="2"/>
  </sheetPr>
  <dimension ref="A1:N136"/>
  <sheetViews>
    <sheetView workbookViewId="0">
      <selection sqref="A1:XFD2"/>
    </sheetView>
  </sheetViews>
  <sheetFormatPr defaultRowHeight="15" x14ac:dyDescent="0.25"/>
  <cols>
    <col min="4" max="4" width="21.28515625" customWidth="1"/>
    <col min="5" max="5" width="11.28515625" bestFit="1" customWidth="1"/>
    <col min="6" max="6" width="18.7109375" customWidth="1"/>
    <col min="8" max="9" width="16.85546875" bestFit="1" customWidth="1"/>
    <col min="12" max="12" width="18" bestFit="1" customWidth="1"/>
    <col min="13" max="13" width="12.28515625" bestFit="1" customWidth="1"/>
    <col min="14" max="14" width="15.28515625" bestFit="1" customWidth="1"/>
  </cols>
  <sheetData>
    <row r="1" spans="1:14" x14ac:dyDescent="0.25">
      <c r="A1" s="94" t="s">
        <v>156</v>
      </c>
    </row>
    <row r="2" spans="1:14" x14ac:dyDescent="0.25">
      <c r="A2" s="94" t="s">
        <v>154</v>
      </c>
    </row>
    <row r="3" spans="1:14" x14ac:dyDescent="0.25">
      <c r="D3" t="s">
        <v>57</v>
      </c>
      <c r="E3" t="s">
        <v>57</v>
      </c>
      <c r="F3" t="s">
        <v>57</v>
      </c>
    </row>
    <row r="4" spans="1:14" ht="42.75" customHeight="1" x14ac:dyDescent="0.25">
      <c r="B4" t="s">
        <v>58</v>
      </c>
      <c r="C4" t="s">
        <v>59</v>
      </c>
      <c r="D4" s="10" t="s">
        <v>60</v>
      </c>
      <c r="E4" t="s">
        <v>61</v>
      </c>
      <c r="F4" s="10" t="s">
        <v>62</v>
      </c>
      <c r="H4" s="10" t="s">
        <v>63</v>
      </c>
      <c r="K4" t="s">
        <v>58</v>
      </c>
      <c r="L4" t="s">
        <v>64</v>
      </c>
      <c r="M4" t="s">
        <v>61</v>
      </c>
      <c r="N4" t="s">
        <v>65</v>
      </c>
    </row>
    <row r="5" spans="1:14" x14ac:dyDescent="0.25">
      <c r="B5">
        <v>2024</v>
      </c>
      <c r="C5">
        <v>1</v>
      </c>
      <c r="D5" s="26">
        <v>4996353101</v>
      </c>
      <c r="E5" s="14">
        <v>-3378332.8813935462</v>
      </c>
      <c r="F5" s="26">
        <f>D5-E5</f>
        <v>4999731433.8813934</v>
      </c>
      <c r="H5" s="27">
        <f>[107]billed_sales_kWh!O62+[107]adjustments!G50+[107]adjustments!E50-F5</f>
        <v>-0.70897388458251953</v>
      </c>
      <c r="I5" s="28"/>
      <c r="K5">
        <v>2024</v>
      </c>
      <c r="L5" s="14">
        <f>SUMIFS(D:D,$B:$B,$K5)</f>
        <v>68542804455</v>
      </c>
      <c r="M5" s="14">
        <f>SUMIFS(E:E,$B:$B,$K5)</f>
        <v>-50443802.358392648</v>
      </c>
      <c r="N5" s="14">
        <f>SUMIFS(F:F,$B:$B,$K5)</f>
        <v>68593248257.358383</v>
      </c>
    </row>
    <row r="6" spans="1:14" x14ac:dyDescent="0.25">
      <c r="B6">
        <f>IF(C5=12,B5+1,B5)</f>
        <v>2024</v>
      </c>
      <c r="C6">
        <f>IF(C5=12,1,C5+1)</f>
        <v>2</v>
      </c>
      <c r="D6" s="26">
        <v>4802462038</v>
      </c>
      <c r="E6" s="14">
        <v>-3128453.3693769979</v>
      </c>
      <c r="F6" s="26">
        <f t="shared" ref="F6:F69" si="0">D6-E6</f>
        <v>4805590491.3693771</v>
      </c>
      <c r="H6" s="27">
        <f>[107]billed_sales_kWh!O63+[107]adjustments!G51+[107]adjustments!E51-F6</f>
        <v>0.12829399108886719</v>
      </c>
      <c r="I6" s="28"/>
      <c r="K6">
        <f>K5+1</f>
        <v>2025</v>
      </c>
      <c r="L6" s="14">
        <f>SUMIFS(D:D,$B:$B,$K6)</f>
        <v>69144190874</v>
      </c>
      <c r="M6" s="14">
        <f>SUMIFS(E:E,$B:$B,$K6)</f>
        <v>-50443802.358392648</v>
      </c>
      <c r="N6" s="14">
        <f>SUMIFS(F:F,$B:$B,$K6)</f>
        <v>69194634676.358383</v>
      </c>
    </row>
    <row r="7" spans="1:14" x14ac:dyDescent="0.25">
      <c r="B7">
        <f t="shared" ref="B7:B70" si="1">IF(C6=12,B6+1,B6)</f>
        <v>2024</v>
      </c>
      <c r="C7">
        <f t="shared" ref="C7:C70" si="2">IF(C6=12,1,C6+1)</f>
        <v>3</v>
      </c>
      <c r="D7" s="26">
        <v>4502801437</v>
      </c>
      <c r="E7" s="14">
        <v>-3696286.8520411886</v>
      </c>
      <c r="F7" s="26">
        <f t="shared" si="0"/>
        <v>4506497723.8520412</v>
      </c>
      <c r="H7" s="27">
        <f>[107]billed_sales_kWh!O64+[107]adjustments!G52+[107]adjustments!E52-F7</f>
        <v>0.29799175262451172</v>
      </c>
      <c r="K7">
        <f t="shared" ref="K7:K15" si="3">K6+1</f>
        <v>2026</v>
      </c>
      <c r="L7" s="14">
        <f>SUMIFS(D:D,$B:$B,$K7)</f>
        <v>69990262720</v>
      </c>
      <c r="M7" s="14">
        <f>SUMIFS(E:E,$B:$B,$K7)</f>
        <v>-50443802.358392648</v>
      </c>
      <c r="N7" s="14">
        <f>SUMIFS(F:F,$B:$B,$K7)</f>
        <v>70040706522.358383</v>
      </c>
    </row>
    <row r="8" spans="1:14" x14ac:dyDescent="0.25">
      <c r="B8">
        <f t="shared" si="1"/>
        <v>2024</v>
      </c>
      <c r="C8">
        <f t="shared" si="2"/>
        <v>4</v>
      </c>
      <c r="D8" s="26">
        <v>4919175479</v>
      </c>
      <c r="E8" s="14">
        <v>-3785479.7121468699</v>
      </c>
      <c r="F8" s="26">
        <f t="shared" si="0"/>
        <v>4922960958.7121468</v>
      </c>
      <c r="H8" s="27">
        <f>[107]billed_sales_kWh!O65+[107]adjustments!G53+[107]adjustments!E53-F8</f>
        <v>0.36535739898681641</v>
      </c>
      <c r="K8">
        <f t="shared" si="3"/>
        <v>2027</v>
      </c>
      <c r="L8" s="14">
        <f>SUMIFS(D:D,$B:$B,$K8)</f>
        <v>70839643877</v>
      </c>
      <c r="M8" s="14">
        <f>SUMIFS(E:E,$B:$B,$K8)</f>
        <v>-50443802.358392648</v>
      </c>
      <c r="N8" s="14">
        <f>SUMIFS(F:F,$B:$B,$K8)</f>
        <v>70890087679.358383</v>
      </c>
    </row>
    <row r="9" spans="1:14" x14ac:dyDescent="0.25">
      <c r="B9">
        <f t="shared" si="1"/>
        <v>2024</v>
      </c>
      <c r="C9">
        <f t="shared" si="2"/>
        <v>5</v>
      </c>
      <c r="D9" s="26">
        <v>5527186524</v>
      </c>
      <c r="E9" s="14">
        <v>-4305941.983534039</v>
      </c>
      <c r="F9" s="26">
        <f t="shared" si="0"/>
        <v>5531492465.9835339</v>
      </c>
      <c r="H9" s="27">
        <f>[107]billed_sales_kWh!O66+[107]adjustments!G54+[107]adjustments!E54-F9</f>
        <v>-0.4031982421875</v>
      </c>
      <c r="K9">
        <f t="shared" si="3"/>
        <v>2028</v>
      </c>
      <c r="L9" s="14">
        <f>SUMIFS(D:D,$B:$B,$K9)</f>
        <v>72003612318</v>
      </c>
      <c r="M9" s="14">
        <f>SUMIFS(E:E,$B:$B,$K9)</f>
        <v>-50443802.358392648</v>
      </c>
      <c r="N9" s="14">
        <f>SUMIFS(F:F,$B:$B,$K9)</f>
        <v>72054056120.358383</v>
      </c>
    </row>
    <row r="10" spans="1:14" x14ac:dyDescent="0.25">
      <c r="B10">
        <f t="shared" si="1"/>
        <v>2024</v>
      </c>
      <c r="C10">
        <f t="shared" si="2"/>
        <v>6</v>
      </c>
      <c r="D10" s="26">
        <v>6370133824</v>
      </c>
      <c r="E10" s="14">
        <v>-4442754.1029761685</v>
      </c>
      <c r="F10" s="26">
        <f t="shared" si="0"/>
        <v>6374576578.1029758</v>
      </c>
      <c r="H10" s="27">
        <f>[107]billed_sales_kWh!O67+[107]adjustments!G55+[107]adjustments!E55-F10</f>
        <v>0.39027023315429688</v>
      </c>
      <c r="K10">
        <f t="shared" si="3"/>
        <v>2029</v>
      </c>
      <c r="L10" s="14">
        <f>SUMIFS(D:D,$B:$B,$K10)</f>
        <v>73357919143</v>
      </c>
      <c r="M10" s="14">
        <f>SUMIFS(E:E,$B:$B,$K10)</f>
        <v>-50443802.358392648</v>
      </c>
      <c r="N10" s="14">
        <f>SUMIFS(F:F,$B:$B,$K10)</f>
        <v>73408362945.358383</v>
      </c>
    </row>
    <row r="11" spans="1:14" x14ac:dyDescent="0.25">
      <c r="B11">
        <f t="shared" si="1"/>
        <v>2024</v>
      </c>
      <c r="C11">
        <f t="shared" si="2"/>
        <v>7</v>
      </c>
      <c r="D11" s="26">
        <v>7097038489</v>
      </c>
      <c r="E11" s="14">
        <v>-5209101.0071070027</v>
      </c>
      <c r="F11" s="26">
        <f t="shared" si="0"/>
        <v>7102247590.0071068</v>
      </c>
      <c r="H11" s="27">
        <f>[107]billed_sales_kWh!O68+[107]adjustments!G56+[107]adjustments!E56-F11</f>
        <v>7.5379371643066406E-2</v>
      </c>
      <c r="K11">
        <f t="shared" si="3"/>
        <v>2030</v>
      </c>
      <c r="L11" s="14">
        <f>SUMIFS(D:D,$B:$B,$K11)</f>
        <v>74754165930</v>
      </c>
      <c r="M11" s="14">
        <f>SUMIFS(E:E,$B:$B,$K11)</f>
        <v>-50443802.358392648</v>
      </c>
      <c r="N11" s="14">
        <f>SUMIFS(F:F,$B:$B,$K11)</f>
        <v>74804609732.358383</v>
      </c>
    </row>
    <row r="12" spans="1:14" x14ac:dyDescent="0.25">
      <c r="B12">
        <f t="shared" si="1"/>
        <v>2024</v>
      </c>
      <c r="C12">
        <f t="shared" si="2"/>
        <v>8</v>
      </c>
      <c r="D12" s="26">
        <v>6959917753</v>
      </c>
      <c r="E12" s="14">
        <v>-5459158.4423180576</v>
      </c>
      <c r="F12" s="26">
        <f t="shared" si="0"/>
        <v>6965376911.442318</v>
      </c>
      <c r="H12" s="27">
        <f>[107]billed_sales_kWh!O69+[107]adjustments!G57+[107]adjustments!E57-F12</f>
        <v>-0.77808475494384766</v>
      </c>
      <c r="K12">
        <f t="shared" si="3"/>
        <v>2031</v>
      </c>
      <c r="L12" s="14">
        <f>SUMIFS(D:D,$B:$B,$K12)</f>
        <v>76319851921</v>
      </c>
      <c r="M12" s="14">
        <f>SUMIFS(E:E,$B:$B,$K12)</f>
        <v>-50443802.358392648</v>
      </c>
      <c r="N12" s="14">
        <f>SUMIFS(F:F,$B:$B,$K12)</f>
        <v>76370295723.358383</v>
      </c>
    </row>
    <row r="13" spans="1:14" x14ac:dyDescent="0.25">
      <c r="B13">
        <f t="shared" si="1"/>
        <v>2024</v>
      </c>
      <c r="C13">
        <f t="shared" si="2"/>
        <v>9</v>
      </c>
      <c r="D13" s="26">
        <v>7107515880</v>
      </c>
      <c r="E13" s="14">
        <v>-4775408.5579397408</v>
      </c>
      <c r="F13" s="26">
        <f t="shared" si="0"/>
        <v>7112291288.5579395</v>
      </c>
      <c r="H13" s="27">
        <f>[107]billed_sales_kWh!O70+[107]adjustments!G58+[107]adjustments!E58-F13</f>
        <v>0.23079681396484375</v>
      </c>
      <c r="K13">
        <f t="shared" si="3"/>
        <v>2032</v>
      </c>
      <c r="L13" s="14">
        <f>SUMIFS(D:D,$B:$B,$K13)</f>
        <v>78079596632</v>
      </c>
      <c r="M13" s="14">
        <f>SUMIFS(E:E,$B:$B,$K13)</f>
        <v>-50443802.358392648</v>
      </c>
      <c r="N13" s="14">
        <f>SUMIFS(F:F,$B:$B,$K13)</f>
        <v>78130040434.358383</v>
      </c>
    </row>
    <row r="14" spans="1:14" x14ac:dyDescent="0.25">
      <c r="B14">
        <f t="shared" si="1"/>
        <v>2024</v>
      </c>
      <c r="C14">
        <f t="shared" si="2"/>
        <v>10</v>
      </c>
      <c r="D14" s="26">
        <v>6263739469</v>
      </c>
      <c r="E14" s="14">
        <v>-4243140.6909422306</v>
      </c>
      <c r="F14" s="26">
        <f t="shared" si="0"/>
        <v>6267982609.6909418</v>
      </c>
      <c r="H14" s="27">
        <f>[107]billed_sales_kWh!O71+[107]adjustments!G59+[107]adjustments!E59-F14</f>
        <v>0.25297260284423828</v>
      </c>
      <c r="K14">
        <f t="shared" si="3"/>
        <v>2033</v>
      </c>
      <c r="L14" s="14">
        <f>SUMIFS(D:D,$B:$B,$K14)</f>
        <v>79799223020</v>
      </c>
      <c r="M14" s="14">
        <f>SUMIFS(E:E,$B:$B,$K14)</f>
        <v>-50443802.358392648</v>
      </c>
      <c r="N14" s="14">
        <f>SUMIFS(F:F,$B:$B,$K14)</f>
        <v>79849666822.358383</v>
      </c>
    </row>
    <row r="15" spans="1:14" x14ac:dyDescent="0.25">
      <c r="B15">
        <f t="shared" si="1"/>
        <v>2024</v>
      </c>
      <c r="C15">
        <f t="shared" si="2"/>
        <v>11</v>
      </c>
      <c r="D15" s="26">
        <v>5216386774</v>
      </c>
      <c r="E15" s="14">
        <v>-4078590.4573779069</v>
      </c>
      <c r="F15" s="26">
        <f t="shared" si="0"/>
        <v>5220465364.4573774</v>
      </c>
      <c r="H15" s="27">
        <f>[107]billed_sales_kWh!O72+[107]adjustments!G60+[107]adjustments!E60-F15</f>
        <v>-0.12025642395019531</v>
      </c>
      <c r="K15">
        <f t="shared" si="3"/>
        <v>2034</v>
      </c>
      <c r="L15" s="14">
        <f>SUMIFS(D:D,$B:$B,$K15)</f>
        <v>81516097004</v>
      </c>
      <c r="M15" s="14">
        <f>SUMIFS(E:E,$B:$B,$K15)</f>
        <v>-50443802.358392648</v>
      </c>
      <c r="N15" s="14">
        <f>SUMIFS(F:F,$B:$B,$K15)</f>
        <v>81566540806.358398</v>
      </c>
    </row>
    <row r="16" spans="1:14" x14ac:dyDescent="0.25">
      <c r="B16">
        <f t="shared" si="1"/>
        <v>2024</v>
      </c>
      <c r="C16">
        <f t="shared" si="2"/>
        <v>12</v>
      </c>
      <c r="D16" s="26">
        <v>4780093687</v>
      </c>
      <c r="E16" s="14">
        <v>-3941154.301238901</v>
      </c>
      <c r="F16" s="26">
        <f t="shared" si="0"/>
        <v>4784034841.301239</v>
      </c>
      <c r="H16" s="27">
        <f>[107]billed_sales_kWh!O73+[107]adjustments!G61+[107]adjustments!E61-F16</f>
        <v>0.43388843536376953</v>
      </c>
    </row>
    <row r="17" spans="2:8" x14ac:dyDescent="0.25">
      <c r="B17">
        <f t="shared" si="1"/>
        <v>2025</v>
      </c>
      <c r="C17">
        <f t="shared" si="2"/>
        <v>1</v>
      </c>
      <c r="D17" s="26">
        <v>5102471669</v>
      </c>
      <c r="E17" s="14">
        <v>-3378332.8813935462</v>
      </c>
      <c r="F17" s="26">
        <f t="shared" si="0"/>
        <v>5105850001.8813934</v>
      </c>
      <c r="H17" s="27">
        <f>[107]billed_sales_kWh!O74+[107]adjustments!G62+[107]adjustments!E62-F17</f>
        <v>-0.23778915405273438</v>
      </c>
    </row>
    <row r="18" spans="2:8" x14ac:dyDescent="0.25">
      <c r="B18">
        <f t="shared" si="1"/>
        <v>2025</v>
      </c>
      <c r="C18">
        <f t="shared" si="2"/>
        <v>2</v>
      </c>
      <c r="D18" s="26">
        <v>4651523946</v>
      </c>
      <c r="E18" s="14">
        <v>-3128453.3693769979</v>
      </c>
      <c r="F18" s="26">
        <f t="shared" si="0"/>
        <v>4654652399.3693771</v>
      </c>
      <c r="H18" s="27">
        <f>[107]billed_sales_kWh!O75+[107]adjustments!G63+[107]adjustments!E63-F18</f>
        <v>9.1019630432128906E-2</v>
      </c>
    </row>
    <row r="19" spans="2:8" x14ac:dyDescent="0.25">
      <c r="B19">
        <f t="shared" si="1"/>
        <v>2025</v>
      </c>
      <c r="C19">
        <f t="shared" si="2"/>
        <v>3</v>
      </c>
      <c r="D19" s="26">
        <v>4568026816</v>
      </c>
      <c r="E19" s="14">
        <v>-3696286.8520411886</v>
      </c>
      <c r="F19" s="26">
        <f t="shared" si="0"/>
        <v>4571723102.8520412</v>
      </c>
      <c r="H19" s="27">
        <f>[107]billed_sales_kWh!O76+[107]adjustments!G64+[107]adjustments!E64-F19</f>
        <v>0.35502338409423828</v>
      </c>
    </row>
    <row r="20" spans="2:8" x14ac:dyDescent="0.25">
      <c r="B20">
        <f t="shared" si="1"/>
        <v>2025</v>
      </c>
      <c r="C20">
        <f t="shared" si="2"/>
        <v>4</v>
      </c>
      <c r="D20" s="26">
        <v>4934401511</v>
      </c>
      <c r="E20" s="14">
        <v>-3785479.7121468699</v>
      </c>
      <c r="F20" s="26">
        <f t="shared" si="0"/>
        <v>4938186990.7121468</v>
      </c>
      <c r="H20" s="27">
        <f>[107]billed_sales_kWh!O77+[107]adjustments!G65+[107]adjustments!E65-F20</f>
        <v>-0.17010974884033203</v>
      </c>
    </row>
    <row r="21" spans="2:8" x14ac:dyDescent="0.25">
      <c r="B21">
        <f t="shared" si="1"/>
        <v>2025</v>
      </c>
      <c r="C21">
        <f t="shared" si="2"/>
        <v>5</v>
      </c>
      <c r="D21" s="26">
        <v>5468402560</v>
      </c>
      <c r="E21" s="14">
        <v>-4305941.983534039</v>
      </c>
      <c r="F21" s="26">
        <f t="shared" si="0"/>
        <v>5472708501.9835339</v>
      </c>
      <c r="H21" s="27">
        <f>[107]billed_sales_kWh!O78+[107]adjustments!G66+[107]adjustments!E66-F21</f>
        <v>-0.20952796936035156</v>
      </c>
    </row>
    <row r="22" spans="2:8" x14ac:dyDescent="0.25">
      <c r="B22">
        <f t="shared" si="1"/>
        <v>2025</v>
      </c>
      <c r="C22">
        <f t="shared" si="2"/>
        <v>6</v>
      </c>
      <c r="D22" s="26">
        <v>6471448306</v>
      </c>
      <c r="E22" s="14">
        <v>-4442754.1029761685</v>
      </c>
      <c r="F22" s="26">
        <f t="shared" si="0"/>
        <v>6475891060.1029758</v>
      </c>
      <c r="H22" s="27">
        <f>[107]billed_sales_kWh!O79+[107]adjustments!G67+[107]adjustments!E67-F22</f>
        <v>-0.47935581207275391</v>
      </c>
    </row>
    <row r="23" spans="2:8" x14ac:dyDescent="0.25">
      <c r="B23">
        <f t="shared" si="1"/>
        <v>2025</v>
      </c>
      <c r="C23">
        <f t="shared" si="2"/>
        <v>7</v>
      </c>
      <c r="D23" s="26">
        <v>7154345658</v>
      </c>
      <c r="E23" s="14">
        <v>-5209101.0071070027</v>
      </c>
      <c r="F23" s="26">
        <f t="shared" si="0"/>
        <v>7159554759.0071068</v>
      </c>
      <c r="H23" s="27">
        <f>[107]billed_sales_kWh!O80+[107]adjustments!G68+[107]adjustments!E68-F23</f>
        <v>0.21676158905029297</v>
      </c>
    </row>
    <row r="24" spans="2:8" x14ac:dyDescent="0.25">
      <c r="B24">
        <f t="shared" si="1"/>
        <v>2025</v>
      </c>
      <c r="C24">
        <f t="shared" si="2"/>
        <v>8</v>
      </c>
      <c r="D24" s="26">
        <v>7269837577</v>
      </c>
      <c r="E24" s="14">
        <v>-5459158.4423180576</v>
      </c>
      <c r="F24" s="26">
        <f t="shared" si="0"/>
        <v>7275296735.442318</v>
      </c>
      <c r="H24" s="27">
        <f>[107]billed_sales_kWh!O81+[107]adjustments!G69+[107]adjustments!E69-F24</f>
        <v>5.8215141296386719E-2</v>
      </c>
    </row>
    <row r="25" spans="2:8" x14ac:dyDescent="0.25">
      <c r="B25">
        <f t="shared" si="1"/>
        <v>2025</v>
      </c>
      <c r="C25">
        <f t="shared" si="2"/>
        <v>9</v>
      </c>
      <c r="D25" s="26">
        <v>7144601636</v>
      </c>
      <c r="E25" s="14">
        <v>-4775408.5579397408</v>
      </c>
      <c r="F25" s="26">
        <f t="shared" si="0"/>
        <v>7149377044.5579395</v>
      </c>
      <c r="H25" s="27">
        <f>[107]billed_sales_kWh!O82+[107]adjustments!G70+[107]adjustments!E70-F25</f>
        <v>0.77738666534423828</v>
      </c>
    </row>
    <row r="26" spans="2:8" x14ac:dyDescent="0.25">
      <c r="B26">
        <f t="shared" si="1"/>
        <v>2025</v>
      </c>
      <c r="C26">
        <f t="shared" si="2"/>
        <v>10</v>
      </c>
      <c r="D26" s="26">
        <v>6339901838</v>
      </c>
      <c r="E26" s="14">
        <v>-4243140.6909422306</v>
      </c>
      <c r="F26" s="26">
        <f t="shared" si="0"/>
        <v>6344144978.6909418</v>
      </c>
      <c r="H26" s="27">
        <f>[107]billed_sales_kWh!O83+[107]adjustments!G71+[107]adjustments!E71-F26</f>
        <v>-3.8088798522949219E-2</v>
      </c>
    </row>
    <row r="27" spans="2:8" x14ac:dyDescent="0.25">
      <c r="B27">
        <f t="shared" si="1"/>
        <v>2025</v>
      </c>
      <c r="C27">
        <f t="shared" si="2"/>
        <v>11</v>
      </c>
      <c r="D27" s="26">
        <v>5242676490</v>
      </c>
      <c r="E27" s="14">
        <v>-4078590.4573779069</v>
      </c>
      <c r="F27" s="26">
        <f t="shared" si="0"/>
        <v>5246755080.4573774</v>
      </c>
      <c r="H27" s="27">
        <f>[107]billed_sales_kWh!O84+[107]adjustments!G72+[107]adjustments!E72-F27</f>
        <v>0.28729438781738281</v>
      </c>
    </row>
    <row r="28" spans="2:8" x14ac:dyDescent="0.25">
      <c r="B28">
        <f t="shared" si="1"/>
        <v>2025</v>
      </c>
      <c r="C28">
        <f t="shared" si="2"/>
        <v>12</v>
      </c>
      <c r="D28" s="26">
        <v>4796552867</v>
      </c>
      <c r="E28" s="14">
        <v>-3941154.301238901</v>
      </c>
      <c r="F28" s="26">
        <f t="shared" si="0"/>
        <v>4800494021.301239</v>
      </c>
      <c r="H28" s="27">
        <f>[107]billed_sales_kWh!O85+[107]adjustments!G73+[107]adjustments!E73-F28</f>
        <v>-0.58961391448974609</v>
      </c>
    </row>
    <row r="29" spans="2:8" x14ac:dyDescent="0.25">
      <c r="B29">
        <f t="shared" si="1"/>
        <v>2026</v>
      </c>
      <c r="C29">
        <f t="shared" si="2"/>
        <v>1</v>
      </c>
      <c r="D29" s="26">
        <v>5187127446</v>
      </c>
      <c r="E29" s="14">
        <v>-3378332.8813935462</v>
      </c>
      <c r="F29" s="26">
        <f t="shared" si="0"/>
        <v>5190505778.8813934</v>
      </c>
      <c r="H29" s="27">
        <f>[107]billed_sales_kWh!O86+[107]adjustments!G74+[107]adjustments!E74-F29</f>
        <v>5.6513786315917969E-2</v>
      </c>
    </row>
    <row r="30" spans="2:8" x14ac:dyDescent="0.25">
      <c r="B30">
        <f t="shared" si="1"/>
        <v>2026</v>
      </c>
      <c r="C30">
        <f t="shared" si="2"/>
        <v>2</v>
      </c>
      <c r="D30" s="26">
        <v>4724926750</v>
      </c>
      <c r="E30" s="14">
        <v>-3128453.3693769979</v>
      </c>
      <c r="F30" s="26">
        <f t="shared" si="0"/>
        <v>4728055203.3693771</v>
      </c>
      <c r="H30" s="27">
        <f>[107]billed_sales_kWh!O87+[107]adjustments!G75+[107]adjustments!E75-F30</f>
        <v>0.80471324920654297</v>
      </c>
    </row>
    <row r="31" spans="2:8" x14ac:dyDescent="0.25">
      <c r="B31">
        <f t="shared" si="1"/>
        <v>2026</v>
      </c>
      <c r="C31">
        <f t="shared" si="2"/>
        <v>3</v>
      </c>
      <c r="D31" s="26">
        <v>4628677633</v>
      </c>
      <c r="E31" s="14">
        <v>-3696286.8520411886</v>
      </c>
      <c r="F31" s="26">
        <f t="shared" si="0"/>
        <v>4632373919.8520412</v>
      </c>
      <c r="H31" s="27">
        <f>[107]billed_sales_kWh!O88+[107]adjustments!G76+[107]adjustments!E76-F31</f>
        <v>-0.24487209320068359</v>
      </c>
    </row>
    <row r="32" spans="2:8" x14ac:dyDescent="0.25">
      <c r="B32">
        <f t="shared" si="1"/>
        <v>2026</v>
      </c>
      <c r="C32">
        <f t="shared" si="2"/>
        <v>4</v>
      </c>
      <c r="D32" s="26">
        <v>4998351667</v>
      </c>
      <c r="E32" s="14">
        <v>-3785479.7121468699</v>
      </c>
      <c r="F32" s="26">
        <f t="shared" si="0"/>
        <v>5002137146.7121468</v>
      </c>
      <c r="H32" s="27">
        <f>[107]billed_sales_kWh!O89+[107]adjustments!G77+[107]adjustments!E77-F32</f>
        <v>0.26832675933837891</v>
      </c>
    </row>
    <row r="33" spans="2:8" x14ac:dyDescent="0.25">
      <c r="B33">
        <f t="shared" si="1"/>
        <v>2026</v>
      </c>
      <c r="C33">
        <f t="shared" si="2"/>
        <v>5</v>
      </c>
      <c r="D33" s="26">
        <v>5533131386</v>
      </c>
      <c r="E33" s="14">
        <v>-4305941.983534039</v>
      </c>
      <c r="F33" s="26">
        <f t="shared" si="0"/>
        <v>5537437327.9835339</v>
      </c>
      <c r="H33" s="27">
        <f>[107]billed_sales_kWh!O90+[107]adjustments!G78+[107]adjustments!E78-F33</f>
        <v>0.57820606231689453</v>
      </c>
    </row>
    <row r="34" spans="2:8" x14ac:dyDescent="0.25">
      <c r="B34">
        <f t="shared" si="1"/>
        <v>2026</v>
      </c>
      <c r="C34">
        <f t="shared" si="2"/>
        <v>6</v>
      </c>
      <c r="D34" s="26">
        <v>6549566282</v>
      </c>
      <c r="E34" s="14">
        <v>-4442754.1029761685</v>
      </c>
      <c r="F34" s="26">
        <f t="shared" si="0"/>
        <v>6554009036.1029758</v>
      </c>
      <c r="H34" s="27">
        <f>[107]billed_sales_kWh!O91+[107]adjustments!G79+[107]adjustments!E79-F34</f>
        <v>-0.4796295166015625</v>
      </c>
    </row>
    <row r="35" spans="2:8" x14ac:dyDescent="0.25">
      <c r="B35">
        <f t="shared" si="1"/>
        <v>2026</v>
      </c>
      <c r="C35">
        <f t="shared" si="2"/>
        <v>7</v>
      </c>
      <c r="D35" s="26">
        <v>7234610064</v>
      </c>
      <c r="E35" s="14">
        <v>-5209101.0071070027</v>
      </c>
      <c r="F35" s="26">
        <f t="shared" si="0"/>
        <v>7239819165.0071068</v>
      </c>
      <c r="H35" s="27">
        <f>[107]billed_sales_kWh!O92+[107]adjustments!G80+[107]adjustments!E80-F35</f>
        <v>0.64871883392333984</v>
      </c>
    </row>
    <row r="36" spans="2:8" x14ac:dyDescent="0.25">
      <c r="B36">
        <f t="shared" si="1"/>
        <v>2026</v>
      </c>
      <c r="C36">
        <f t="shared" si="2"/>
        <v>8</v>
      </c>
      <c r="D36" s="26">
        <v>7350026172</v>
      </c>
      <c r="E36" s="14">
        <v>-5459158.4423180576</v>
      </c>
      <c r="F36" s="26">
        <f t="shared" si="0"/>
        <v>7355485330.442318</v>
      </c>
      <c r="H36" s="27">
        <f>[107]billed_sales_kWh!O93+[107]adjustments!G81+[107]adjustments!E81-F36</f>
        <v>-0.53708648681640625</v>
      </c>
    </row>
    <row r="37" spans="2:8" x14ac:dyDescent="0.25">
      <c r="B37">
        <f t="shared" si="1"/>
        <v>2026</v>
      </c>
      <c r="C37">
        <f t="shared" si="2"/>
        <v>9</v>
      </c>
      <c r="D37" s="26">
        <v>7220783437</v>
      </c>
      <c r="E37" s="14">
        <v>-4775408.5579397408</v>
      </c>
      <c r="F37" s="26">
        <f t="shared" si="0"/>
        <v>7225558845.5579395</v>
      </c>
      <c r="H37" s="27">
        <f>[107]billed_sales_kWh!O94+[107]adjustments!G82+[107]adjustments!E82-F37</f>
        <v>0.90695762634277344</v>
      </c>
    </row>
    <row r="38" spans="2:8" x14ac:dyDescent="0.25">
      <c r="B38">
        <f t="shared" si="1"/>
        <v>2026</v>
      </c>
      <c r="C38">
        <f t="shared" si="2"/>
        <v>10</v>
      </c>
      <c r="D38" s="26">
        <v>6406113351</v>
      </c>
      <c r="E38" s="14">
        <v>-4243140.6909422306</v>
      </c>
      <c r="F38" s="26">
        <f t="shared" si="0"/>
        <v>6410356491.6909418</v>
      </c>
      <c r="H38" s="27">
        <f>[107]billed_sales_kWh!O95+[107]adjustments!G83+[107]adjustments!E83-F38</f>
        <v>0.26214790344238281</v>
      </c>
    </row>
    <row r="39" spans="2:8" x14ac:dyDescent="0.25">
      <c r="B39">
        <f t="shared" si="1"/>
        <v>2026</v>
      </c>
      <c r="C39">
        <f t="shared" si="2"/>
        <v>11</v>
      </c>
      <c r="D39" s="26">
        <v>5300560320</v>
      </c>
      <c r="E39" s="14">
        <v>-4078590.4573779069</v>
      </c>
      <c r="F39" s="26">
        <f t="shared" si="0"/>
        <v>5304638910.4573774</v>
      </c>
      <c r="H39" s="27">
        <f>[107]billed_sales_kWh!O96+[107]adjustments!G84+[107]adjustments!E84-F39</f>
        <v>-0.35817909240722656</v>
      </c>
    </row>
    <row r="40" spans="2:8" x14ac:dyDescent="0.25">
      <c r="B40">
        <f t="shared" si="1"/>
        <v>2026</v>
      </c>
      <c r="C40">
        <f t="shared" si="2"/>
        <v>12</v>
      </c>
      <c r="D40" s="26">
        <v>4856388212</v>
      </c>
      <c r="E40" s="14">
        <v>-3941154.301238901</v>
      </c>
      <c r="F40" s="26">
        <f t="shared" si="0"/>
        <v>4860329366.301239</v>
      </c>
      <c r="H40" s="27">
        <f>[107]billed_sales_kWh!O97+[107]adjustments!G85+[107]adjustments!E85-F40</f>
        <v>0.50700759887695313</v>
      </c>
    </row>
    <row r="41" spans="2:8" x14ac:dyDescent="0.25">
      <c r="B41">
        <f t="shared" si="1"/>
        <v>2027</v>
      </c>
      <c r="C41">
        <f t="shared" si="2"/>
        <v>1</v>
      </c>
      <c r="D41" s="26">
        <v>5266246362</v>
      </c>
      <c r="E41" s="14">
        <v>-3378332.8813935462</v>
      </c>
      <c r="F41" s="26">
        <f t="shared" si="0"/>
        <v>5269624694.8813934</v>
      </c>
      <c r="H41" s="27">
        <f>[107]billed_sales_kWh!O98+[107]adjustments!G86+[107]adjustments!E86-F41</f>
        <v>0.4979705810546875</v>
      </c>
    </row>
    <row r="42" spans="2:8" x14ac:dyDescent="0.25">
      <c r="B42">
        <f t="shared" si="1"/>
        <v>2027</v>
      </c>
      <c r="C42">
        <f t="shared" si="2"/>
        <v>2</v>
      </c>
      <c r="D42" s="26">
        <v>4791941242</v>
      </c>
      <c r="E42" s="14">
        <v>-3128453.3693769979</v>
      </c>
      <c r="F42" s="26">
        <f t="shared" si="0"/>
        <v>4795069695.3693771</v>
      </c>
      <c r="H42" s="27">
        <f>[107]billed_sales_kWh!O99+[107]adjustments!G87+[107]adjustments!E87-F42</f>
        <v>-0.44988727569580078</v>
      </c>
    </row>
    <row r="43" spans="2:8" x14ac:dyDescent="0.25">
      <c r="B43">
        <f t="shared" si="1"/>
        <v>2027</v>
      </c>
      <c r="C43">
        <f t="shared" si="2"/>
        <v>3</v>
      </c>
      <c r="D43" s="26">
        <v>4681269580</v>
      </c>
      <c r="E43" s="14">
        <v>-3696286.8520411886</v>
      </c>
      <c r="F43" s="26">
        <f t="shared" si="0"/>
        <v>4684965866.8520412</v>
      </c>
      <c r="H43" s="27">
        <f>[107]billed_sales_kWh!O100+[107]adjustments!G88+[107]adjustments!E88-F43</f>
        <v>0.57517147064208984</v>
      </c>
    </row>
    <row r="44" spans="2:8" x14ac:dyDescent="0.25">
      <c r="B44">
        <f t="shared" si="1"/>
        <v>2027</v>
      </c>
      <c r="C44">
        <f t="shared" si="2"/>
        <v>4</v>
      </c>
      <c r="D44" s="26">
        <v>5055349380</v>
      </c>
      <c r="E44" s="14">
        <v>-3785479.7121468699</v>
      </c>
      <c r="F44" s="26">
        <f t="shared" si="0"/>
        <v>5059134859.7121468</v>
      </c>
      <c r="H44" s="27">
        <f>[107]billed_sales_kWh!O101+[107]adjustments!G89+[107]adjustments!E89-F44</f>
        <v>-0.54394817352294922</v>
      </c>
    </row>
    <row r="45" spans="2:8" x14ac:dyDescent="0.25">
      <c r="B45">
        <f t="shared" si="1"/>
        <v>2027</v>
      </c>
      <c r="C45">
        <f t="shared" si="2"/>
        <v>5</v>
      </c>
      <c r="D45" s="26">
        <v>5592549674</v>
      </c>
      <c r="E45" s="14">
        <v>-4305941.983534039</v>
      </c>
      <c r="F45" s="26">
        <f t="shared" si="0"/>
        <v>5596855615.9835339</v>
      </c>
      <c r="H45" s="27">
        <f>[107]billed_sales_kWh!O102+[107]adjustments!G90+[107]adjustments!E90-F45</f>
        <v>-0.72714519500732422</v>
      </c>
    </row>
    <row r="46" spans="2:8" x14ac:dyDescent="0.25">
      <c r="B46">
        <f t="shared" si="1"/>
        <v>2027</v>
      </c>
      <c r="C46">
        <f t="shared" si="2"/>
        <v>6</v>
      </c>
      <c r="D46" s="26">
        <v>6624906784</v>
      </c>
      <c r="E46" s="14">
        <v>-4442754.1029761685</v>
      </c>
      <c r="F46" s="26">
        <f t="shared" si="0"/>
        <v>6629349538.1029758</v>
      </c>
      <c r="H46" s="27">
        <f>[107]billed_sales_kWh!O103+[107]adjustments!G91+[107]adjustments!E91-F46</f>
        <v>-0.13719749450683594</v>
      </c>
    </row>
    <row r="47" spans="2:8" x14ac:dyDescent="0.25">
      <c r="B47">
        <f t="shared" si="1"/>
        <v>2027</v>
      </c>
      <c r="C47">
        <f t="shared" si="2"/>
        <v>7</v>
      </c>
      <c r="D47" s="26">
        <v>7314203206</v>
      </c>
      <c r="E47" s="14">
        <v>-5209101.0071070027</v>
      </c>
      <c r="F47" s="26">
        <f t="shared" si="0"/>
        <v>7319412307.0071068</v>
      </c>
      <c r="H47" s="27">
        <f>[107]billed_sales_kWh!O104+[107]adjustments!G92+[107]adjustments!E92-F47</f>
        <v>-0.27433395385742188</v>
      </c>
    </row>
    <row r="48" spans="2:8" x14ac:dyDescent="0.25">
      <c r="B48">
        <f t="shared" si="1"/>
        <v>2027</v>
      </c>
      <c r="C48">
        <f t="shared" si="2"/>
        <v>8</v>
      </c>
      <c r="D48" s="26">
        <v>7432809003</v>
      </c>
      <c r="E48" s="14">
        <v>-5459158.4423180576</v>
      </c>
      <c r="F48" s="26">
        <f t="shared" si="0"/>
        <v>7438268161.442318</v>
      </c>
      <c r="H48" s="27">
        <f>[107]billed_sales_kWh!O105+[107]adjustments!G93+[107]adjustments!E93-F48</f>
        <v>9.9226951599121094E-2</v>
      </c>
    </row>
    <row r="49" spans="2:8" x14ac:dyDescent="0.25">
      <c r="B49">
        <f t="shared" si="1"/>
        <v>2027</v>
      </c>
      <c r="C49">
        <f t="shared" si="2"/>
        <v>9</v>
      </c>
      <c r="D49" s="26">
        <v>7302326658</v>
      </c>
      <c r="E49" s="14">
        <v>-4775408.5579397408</v>
      </c>
      <c r="F49" s="26">
        <f t="shared" si="0"/>
        <v>7307102066.5579395</v>
      </c>
      <c r="H49" s="27">
        <f>[107]billed_sales_kWh!O106+[107]adjustments!G94+[107]adjustments!E94-F49</f>
        <v>0.45200252532958984</v>
      </c>
    </row>
    <row r="50" spans="2:8" x14ac:dyDescent="0.25">
      <c r="B50">
        <f t="shared" si="1"/>
        <v>2027</v>
      </c>
      <c r="C50">
        <f t="shared" si="2"/>
        <v>10</v>
      </c>
      <c r="D50" s="26">
        <v>6480369694</v>
      </c>
      <c r="E50" s="14">
        <v>-4243140.6909422306</v>
      </c>
      <c r="F50" s="26">
        <f t="shared" si="0"/>
        <v>6484612834.6909418</v>
      </c>
      <c r="H50" s="27">
        <f>[107]billed_sales_kWh!O107+[107]adjustments!G95+[107]adjustments!E95-F50</f>
        <v>0.31052303314208984</v>
      </c>
    </row>
    <row r="51" spans="2:8" x14ac:dyDescent="0.25">
      <c r="B51">
        <f t="shared" si="1"/>
        <v>2027</v>
      </c>
      <c r="C51">
        <f t="shared" si="2"/>
        <v>11</v>
      </c>
      <c r="D51" s="26">
        <v>5368556463</v>
      </c>
      <c r="E51" s="14">
        <v>-4078590.4573779069</v>
      </c>
      <c r="F51" s="26">
        <f t="shared" si="0"/>
        <v>5372635053.4573774</v>
      </c>
      <c r="H51" s="27">
        <f>[107]billed_sales_kWh!O108+[107]adjustments!G96+[107]adjustments!E96-F51</f>
        <v>-4.4972419738769531E-2</v>
      </c>
    </row>
    <row r="52" spans="2:8" x14ac:dyDescent="0.25">
      <c r="B52">
        <f t="shared" si="1"/>
        <v>2027</v>
      </c>
      <c r="C52">
        <f t="shared" si="2"/>
        <v>12</v>
      </c>
      <c r="D52" s="26">
        <v>4929115831</v>
      </c>
      <c r="E52" s="14">
        <v>-3941154.301238901</v>
      </c>
      <c r="F52" s="26">
        <f t="shared" si="0"/>
        <v>4933056985.301239</v>
      </c>
      <c r="H52" s="27">
        <f>[107]billed_sales_kWh!O109+[107]adjustments!G97+[107]adjustments!E97-F52</f>
        <v>-0.37423896789550781</v>
      </c>
    </row>
    <row r="53" spans="2:8" x14ac:dyDescent="0.25">
      <c r="B53">
        <f t="shared" si="1"/>
        <v>2028</v>
      </c>
      <c r="C53">
        <f t="shared" si="2"/>
        <v>1</v>
      </c>
      <c r="D53" s="26">
        <v>5362954326</v>
      </c>
      <c r="E53" s="14">
        <v>-3378332.8813935462</v>
      </c>
      <c r="F53" s="26">
        <f t="shared" si="0"/>
        <v>5366332658.8813934</v>
      </c>
      <c r="H53" s="27">
        <f>[107]billed_sales_kWh!O110+[107]adjustments!G98+[107]adjustments!E98-F53</f>
        <v>-0.61629104614257813</v>
      </c>
    </row>
    <row r="54" spans="2:8" x14ac:dyDescent="0.25">
      <c r="B54">
        <f t="shared" si="1"/>
        <v>2028</v>
      </c>
      <c r="C54">
        <f t="shared" si="2"/>
        <v>2</v>
      </c>
      <c r="D54" s="26">
        <v>4877761836</v>
      </c>
      <c r="E54" s="14">
        <v>-3128453.3693769979</v>
      </c>
      <c r="F54" s="26">
        <f t="shared" si="0"/>
        <v>4880890289.3693771</v>
      </c>
      <c r="H54" s="27">
        <f>[107]billed_sales_kWh!O111+[107]adjustments!G99+[107]adjustments!E99-F54</f>
        <v>0.14282512664794922</v>
      </c>
    </row>
    <row r="55" spans="2:8" x14ac:dyDescent="0.25">
      <c r="B55">
        <f t="shared" si="1"/>
        <v>2028</v>
      </c>
      <c r="C55">
        <f t="shared" si="2"/>
        <v>3</v>
      </c>
      <c r="D55" s="26">
        <v>4754466113</v>
      </c>
      <c r="E55" s="14">
        <v>-3696286.8520411886</v>
      </c>
      <c r="F55" s="26">
        <f t="shared" si="0"/>
        <v>4758162399.8520412</v>
      </c>
      <c r="H55" s="27">
        <f>[107]billed_sales_kWh!O112+[107]adjustments!G100+[107]adjustments!E100-F55</f>
        <v>-0.38215065002441406</v>
      </c>
    </row>
    <row r="56" spans="2:8" x14ac:dyDescent="0.25">
      <c r="B56">
        <f t="shared" si="1"/>
        <v>2028</v>
      </c>
      <c r="C56">
        <f t="shared" si="2"/>
        <v>4</v>
      </c>
      <c r="D56" s="26">
        <v>5134897721</v>
      </c>
      <c r="E56" s="14">
        <v>-3785479.7121468699</v>
      </c>
      <c r="F56" s="26">
        <f t="shared" si="0"/>
        <v>5138683200.7121468</v>
      </c>
      <c r="H56" s="27">
        <f>[107]billed_sales_kWh!O113+[107]adjustments!G101+[107]adjustments!E101-F56</f>
        <v>-0.14428997039794922</v>
      </c>
    </row>
    <row r="57" spans="2:8" x14ac:dyDescent="0.25">
      <c r="B57">
        <f t="shared" si="1"/>
        <v>2028</v>
      </c>
      <c r="C57">
        <f t="shared" si="2"/>
        <v>5</v>
      </c>
      <c r="D57" s="26">
        <v>5677420172</v>
      </c>
      <c r="E57" s="14">
        <v>-4305941.983534039</v>
      </c>
      <c r="F57" s="26">
        <f t="shared" si="0"/>
        <v>5681726113.9835339</v>
      </c>
      <c r="H57" s="27">
        <f>[107]billed_sales_kWh!O114+[107]adjustments!G102+[107]adjustments!E102-F57</f>
        <v>-0.142303466796875</v>
      </c>
    </row>
    <row r="58" spans="2:8" x14ac:dyDescent="0.25">
      <c r="B58">
        <f t="shared" si="1"/>
        <v>2028</v>
      </c>
      <c r="C58">
        <f t="shared" si="2"/>
        <v>6</v>
      </c>
      <c r="D58" s="26">
        <v>6725859197</v>
      </c>
      <c r="E58" s="14">
        <v>-4442754.1029761685</v>
      </c>
      <c r="F58" s="26">
        <f t="shared" si="0"/>
        <v>6730301951.1029758</v>
      </c>
      <c r="H58" s="27">
        <f>[107]billed_sales_kWh!O115+[107]adjustments!G103+[107]adjustments!E103-F58</f>
        <v>-0.18943023681640625</v>
      </c>
    </row>
    <row r="59" spans="2:8" x14ac:dyDescent="0.25">
      <c r="B59">
        <f t="shared" si="1"/>
        <v>2028</v>
      </c>
      <c r="C59">
        <f t="shared" si="2"/>
        <v>7</v>
      </c>
      <c r="D59" s="26">
        <v>7422398109</v>
      </c>
      <c r="E59" s="14">
        <v>-5209101.0071070027</v>
      </c>
      <c r="F59" s="26">
        <f t="shared" si="0"/>
        <v>7427607210.0071068</v>
      </c>
      <c r="H59" s="27">
        <f>[107]billed_sales_kWh!O116+[107]adjustments!G104+[107]adjustments!E104-F59</f>
        <v>-0.31750011444091797</v>
      </c>
    </row>
    <row r="60" spans="2:8" x14ac:dyDescent="0.25">
      <c r="B60">
        <f t="shared" si="1"/>
        <v>2028</v>
      </c>
      <c r="C60">
        <f t="shared" si="2"/>
        <v>8</v>
      </c>
      <c r="D60" s="26">
        <v>7545277317</v>
      </c>
      <c r="E60" s="14">
        <v>-5459158.4423180576</v>
      </c>
      <c r="F60" s="26">
        <f t="shared" si="0"/>
        <v>7550736475.442318</v>
      </c>
      <c r="H60" s="27">
        <f>[107]billed_sales_kWh!O117+[107]adjustments!G105+[107]adjustments!E105-F60</f>
        <v>-0.23091983795166016</v>
      </c>
    </row>
    <row r="61" spans="2:8" x14ac:dyDescent="0.25">
      <c r="B61">
        <f t="shared" si="1"/>
        <v>2028</v>
      </c>
      <c r="C61">
        <f t="shared" si="2"/>
        <v>9</v>
      </c>
      <c r="D61" s="26">
        <v>7414247313</v>
      </c>
      <c r="E61" s="14">
        <v>-4775408.5579397408</v>
      </c>
      <c r="F61" s="26">
        <f t="shared" si="0"/>
        <v>7419022721.5579395</v>
      </c>
      <c r="H61" s="27">
        <f>[107]billed_sales_kWh!O118+[107]adjustments!G106+[107]adjustments!E106-F61</f>
        <v>-0.12591075897216797</v>
      </c>
    </row>
    <row r="62" spans="2:8" x14ac:dyDescent="0.25">
      <c r="B62">
        <f t="shared" si="1"/>
        <v>2028</v>
      </c>
      <c r="C62">
        <f t="shared" si="2"/>
        <v>10</v>
      </c>
      <c r="D62" s="26">
        <v>6587432341</v>
      </c>
      <c r="E62" s="14">
        <v>-4243140.6909422306</v>
      </c>
      <c r="F62" s="26">
        <f t="shared" si="0"/>
        <v>6591675481.6909418</v>
      </c>
      <c r="H62" s="27">
        <f>[107]billed_sales_kWh!O119+[107]adjustments!G107+[107]adjustments!E107-F62</f>
        <v>0.62705326080322266</v>
      </c>
    </row>
    <row r="63" spans="2:8" x14ac:dyDescent="0.25">
      <c r="B63">
        <f t="shared" si="1"/>
        <v>2028</v>
      </c>
      <c r="C63">
        <f t="shared" si="2"/>
        <v>11</v>
      </c>
      <c r="D63" s="26">
        <v>5468193144</v>
      </c>
      <c r="E63" s="14">
        <v>-4078590.4573779069</v>
      </c>
      <c r="F63" s="26">
        <f t="shared" si="0"/>
        <v>5472271734.4573774</v>
      </c>
      <c r="H63" s="27">
        <f>[107]billed_sales_kWh!O120+[107]adjustments!G108+[107]adjustments!E108-F63</f>
        <v>-0.58864212036132813</v>
      </c>
    </row>
    <row r="64" spans="2:8" x14ac:dyDescent="0.25">
      <c r="B64">
        <f t="shared" si="1"/>
        <v>2028</v>
      </c>
      <c r="C64">
        <f t="shared" si="2"/>
        <v>12</v>
      </c>
      <c r="D64" s="26">
        <v>5032704729</v>
      </c>
      <c r="E64" s="14">
        <v>-3941154.301238901</v>
      </c>
      <c r="F64" s="26">
        <f t="shared" si="0"/>
        <v>5036645883.301239</v>
      </c>
      <c r="H64" s="27">
        <f>[107]billed_sales_kWh!O121+[107]adjustments!G109+[107]adjustments!E109-F64</f>
        <v>-0.41753005981445313</v>
      </c>
    </row>
    <row r="65" spans="2:8" x14ac:dyDescent="0.25">
      <c r="B65">
        <f t="shared" si="1"/>
        <v>2029</v>
      </c>
      <c r="C65">
        <f t="shared" si="2"/>
        <v>1</v>
      </c>
      <c r="D65" s="26">
        <v>5486623461</v>
      </c>
      <c r="E65" s="14">
        <v>-3378332.8813935462</v>
      </c>
      <c r="F65" s="26">
        <f t="shared" si="0"/>
        <v>5490001793.8813934</v>
      </c>
      <c r="H65" s="27">
        <f>[107]billed_sales_kWh!O122+[107]adjustments!G110+[107]adjustments!E110-F65</f>
        <v>0.19695377349853516</v>
      </c>
    </row>
    <row r="66" spans="2:8" x14ac:dyDescent="0.25">
      <c r="B66">
        <f t="shared" si="1"/>
        <v>2029</v>
      </c>
      <c r="C66">
        <f t="shared" si="2"/>
        <v>2</v>
      </c>
      <c r="D66" s="26">
        <v>4984236186</v>
      </c>
      <c r="E66" s="14">
        <v>-3128453.3693769979</v>
      </c>
      <c r="F66" s="26">
        <f t="shared" si="0"/>
        <v>4987364639.3693771</v>
      </c>
      <c r="H66" s="27">
        <f>[107]billed_sales_kWh!O123+[107]adjustments!G111+[107]adjustments!E111-F66</f>
        <v>0.58205604553222656</v>
      </c>
    </row>
    <row r="67" spans="2:8" x14ac:dyDescent="0.25">
      <c r="B67">
        <f t="shared" si="1"/>
        <v>2029</v>
      </c>
      <c r="C67">
        <f t="shared" si="2"/>
        <v>3</v>
      </c>
      <c r="D67" s="26">
        <v>4854855045</v>
      </c>
      <c r="E67" s="14">
        <v>-3696286.8520411886</v>
      </c>
      <c r="F67" s="26">
        <f t="shared" si="0"/>
        <v>4858551331.8520412</v>
      </c>
      <c r="H67" s="27">
        <f>[107]billed_sales_kWh!O124+[107]adjustments!G112+[107]adjustments!E112-F67</f>
        <v>0.44333934783935547</v>
      </c>
    </row>
    <row r="68" spans="2:8" x14ac:dyDescent="0.25">
      <c r="B68">
        <f t="shared" si="1"/>
        <v>2029</v>
      </c>
      <c r="C68">
        <f t="shared" si="2"/>
        <v>4</v>
      </c>
      <c r="D68" s="26">
        <v>5237646920</v>
      </c>
      <c r="E68" s="14">
        <v>-3785479.7121468699</v>
      </c>
      <c r="F68" s="26">
        <f t="shared" si="0"/>
        <v>5241432399.7121468</v>
      </c>
      <c r="H68" s="27">
        <f>[107]billed_sales_kWh!O125+[107]adjustments!G113+[107]adjustments!E113-F68</f>
        <v>0.11875057220458984</v>
      </c>
    </row>
    <row r="69" spans="2:8" x14ac:dyDescent="0.25">
      <c r="B69">
        <f t="shared" si="1"/>
        <v>2029</v>
      </c>
      <c r="C69">
        <f t="shared" si="2"/>
        <v>5</v>
      </c>
      <c r="D69" s="26">
        <v>5783634859</v>
      </c>
      <c r="E69" s="14">
        <v>-4305941.983534039</v>
      </c>
      <c r="F69" s="26">
        <f t="shared" si="0"/>
        <v>5787940800.9835339</v>
      </c>
      <c r="H69" s="27">
        <f>[107]billed_sales_kWh!O126+[107]adjustments!G114+[107]adjustments!E114-F69</f>
        <v>-0.38861179351806641</v>
      </c>
    </row>
    <row r="70" spans="2:8" x14ac:dyDescent="0.25">
      <c r="B70">
        <f t="shared" si="1"/>
        <v>2029</v>
      </c>
      <c r="C70">
        <f t="shared" si="2"/>
        <v>6</v>
      </c>
      <c r="D70" s="26">
        <v>6845574434</v>
      </c>
      <c r="E70" s="14">
        <v>-4442754.1029761685</v>
      </c>
      <c r="F70" s="26">
        <f t="shared" ref="F70:F133" si="4">D70-E70</f>
        <v>6850017188.1029758</v>
      </c>
      <c r="H70" s="27">
        <f>[107]billed_sales_kWh!O127+[107]adjustments!G115+[107]adjustments!E115-F70</f>
        <v>-3.4487724304199219E-2</v>
      </c>
    </row>
    <row r="71" spans="2:8" x14ac:dyDescent="0.25">
      <c r="B71">
        <f t="shared" ref="B71:B134" si="5">IF(C70=12,B70+1,B70)</f>
        <v>2029</v>
      </c>
      <c r="C71">
        <f t="shared" ref="C71:C134" si="6">IF(C70=12,1,C70+1)</f>
        <v>7</v>
      </c>
      <c r="D71" s="26">
        <v>7547192921</v>
      </c>
      <c r="E71" s="14">
        <v>-5209101.0071070027</v>
      </c>
      <c r="F71" s="26">
        <f t="shared" si="4"/>
        <v>7552402022.0071068</v>
      </c>
      <c r="H71" s="27">
        <f>[107]billed_sales_kWh!O128+[107]adjustments!G116+[107]adjustments!E116-F71</f>
        <v>0.62011814117431641</v>
      </c>
    </row>
    <row r="72" spans="2:8" x14ac:dyDescent="0.25">
      <c r="B72">
        <f t="shared" si="5"/>
        <v>2029</v>
      </c>
      <c r="C72">
        <f t="shared" si="6"/>
        <v>8</v>
      </c>
      <c r="D72" s="26">
        <v>7671424991</v>
      </c>
      <c r="E72" s="14">
        <v>-5459158.4423180576</v>
      </c>
      <c r="F72" s="26">
        <f t="shared" si="4"/>
        <v>7676884149.442318</v>
      </c>
      <c r="H72" s="27">
        <f>[107]billed_sales_kWh!O129+[107]adjustments!G117+[107]adjustments!E117-F72</f>
        <v>-0.18827533721923828</v>
      </c>
    </row>
    <row r="73" spans="2:8" x14ac:dyDescent="0.25">
      <c r="B73">
        <f t="shared" si="5"/>
        <v>2029</v>
      </c>
      <c r="C73">
        <f t="shared" si="6"/>
        <v>9</v>
      </c>
      <c r="D73" s="26">
        <v>7536143204</v>
      </c>
      <c r="E73" s="14">
        <v>-4775408.5579397408</v>
      </c>
      <c r="F73" s="26">
        <f t="shared" si="4"/>
        <v>7540918612.5579395</v>
      </c>
      <c r="H73" s="27">
        <f>[107]billed_sales_kWh!O130+[107]adjustments!G118+[107]adjustments!E118-F73</f>
        <v>-0.87352657318115234</v>
      </c>
    </row>
    <row r="74" spans="2:8" x14ac:dyDescent="0.25">
      <c r="B74">
        <f t="shared" si="5"/>
        <v>2029</v>
      </c>
      <c r="C74">
        <f t="shared" si="6"/>
        <v>10</v>
      </c>
      <c r="D74" s="26">
        <v>6700341094</v>
      </c>
      <c r="E74" s="14">
        <v>-4243140.6909422306</v>
      </c>
      <c r="F74" s="26">
        <f t="shared" si="4"/>
        <v>6704584234.6909418</v>
      </c>
      <c r="H74" s="27">
        <f>[107]billed_sales_kWh!O131+[107]adjustments!G119+[107]adjustments!E119-F74</f>
        <v>0.19895362854003906</v>
      </c>
    </row>
    <row r="75" spans="2:8" x14ac:dyDescent="0.25">
      <c r="B75">
        <f t="shared" si="5"/>
        <v>2029</v>
      </c>
      <c r="C75">
        <f t="shared" si="6"/>
        <v>11</v>
      </c>
      <c r="D75" s="26">
        <v>5570922126</v>
      </c>
      <c r="E75" s="14">
        <v>-4078590.4573779069</v>
      </c>
      <c r="F75" s="26">
        <f t="shared" si="4"/>
        <v>5575000716.4573774</v>
      </c>
      <c r="H75" s="27">
        <f>[107]billed_sales_kWh!O132+[107]adjustments!G120+[107]adjustments!E120-F75</f>
        <v>-0.33032989501953125</v>
      </c>
    </row>
    <row r="76" spans="2:8" x14ac:dyDescent="0.25">
      <c r="B76">
        <f t="shared" si="5"/>
        <v>2029</v>
      </c>
      <c r="C76">
        <f t="shared" si="6"/>
        <v>12</v>
      </c>
      <c r="D76" s="26">
        <v>5139323902</v>
      </c>
      <c r="E76" s="14">
        <v>-3941154.301238901</v>
      </c>
      <c r="F76" s="26">
        <f t="shared" si="4"/>
        <v>5143265056.301239</v>
      </c>
      <c r="H76" s="27">
        <f>[107]billed_sales_kWh!O133+[107]adjustments!G121+[107]adjustments!E121-F76</f>
        <v>0.97519969940185547</v>
      </c>
    </row>
    <row r="77" spans="2:8" x14ac:dyDescent="0.25">
      <c r="B77">
        <f t="shared" si="5"/>
        <v>2030</v>
      </c>
      <c r="C77">
        <f t="shared" si="6"/>
        <v>1</v>
      </c>
      <c r="D77" s="26">
        <v>5613342691</v>
      </c>
      <c r="E77" s="14">
        <v>-3378332.8813935462</v>
      </c>
      <c r="F77" s="26">
        <f t="shared" si="4"/>
        <v>5616721023.8813934</v>
      </c>
      <c r="H77" s="27">
        <f>[107]billed_sales_kWh!O134+[107]adjustments!G122+[107]adjustments!E122-F77</f>
        <v>0.36668968200683594</v>
      </c>
    </row>
    <row r="78" spans="2:8" x14ac:dyDescent="0.25">
      <c r="B78">
        <f t="shared" si="5"/>
        <v>2030</v>
      </c>
      <c r="C78">
        <f t="shared" si="6"/>
        <v>2</v>
      </c>
      <c r="D78" s="26">
        <v>5093019706</v>
      </c>
      <c r="E78" s="14">
        <v>-3128453.3693769979</v>
      </c>
      <c r="F78" s="26">
        <f t="shared" si="4"/>
        <v>5096148159.3693771</v>
      </c>
      <c r="H78" s="27">
        <f>[107]billed_sales_kWh!O135+[107]adjustments!G123+[107]adjustments!E123-F78</f>
        <v>-0.56466007232666016</v>
      </c>
    </row>
    <row r="79" spans="2:8" x14ac:dyDescent="0.25">
      <c r="B79">
        <f t="shared" si="5"/>
        <v>2030</v>
      </c>
      <c r="C79">
        <f t="shared" si="6"/>
        <v>3</v>
      </c>
      <c r="D79" s="26">
        <v>4949872964</v>
      </c>
      <c r="E79" s="14">
        <v>-3696286.8520411886</v>
      </c>
      <c r="F79" s="26">
        <f t="shared" si="4"/>
        <v>4953569250.8520412</v>
      </c>
      <c r="H79" s="27">
        <f>[107]billed_sales_kWh!O136+[107]adjustments!G124+[107]adjustments!E124-F79</f>
        <v>0.40462112426757813</v>
      </c>
    </row>
    <row r="80" spans="2:8" x14ac:dyDescent="0.25">
      <c r="B80">
        <f t="shared" si="5"/>
        <v>2030</v>
      </c>
      <c r="C80">
        <f t="shared" si="6"/>
        <v>4</v>
      </c>
      <c r="D80" s="26">
        <v>5337506933</v>
      </c>
      <c r="E80" s="14">
        <v>-3785479.7121468699</v>
      </c>
      <c r="F80" s="26">
        <f t="shared" si="4"/>
        <v>5341292412.7121468</v>
      </c>
      <c r="H80" s="27">
        <f>[107]billed_sales_kWh!O137+[107]adjustments!G125+[107]adjustments!E125-F80</f>
        <v>-0.28572177886962891</v>
      </c>
    </row>
    <row r="81" spans="2:8" x14ac:dyDescent="0.25">
      <c r="B81">
        <f t="shared" si="5"/>
        <v>2030</v>
      </c>
      <c r="C81">
        <f t="shared" si="6"/>
        <v>5</v>
      </c>
      <c r="D81" s="26">
        <v>5887715382</v>
      </c>
      <c r="E81" s="14">
        <v>-4305941.983534039</v>
      </c>
      <c r="F81" s="26">
        <f t="shared" si="4"/>
        <v>5892021323.9835339</v>
      </c>
      <c r="H81" s="27">
        <f>[107]billed_sales_kWh!O138+[107]adjustments!G126+[107]adjustments!E126-F81</f>
        <v>0.45605945587158203</v>
      </c>
    </row>
    <row r="82" spans="2:8" x14ac:dyDescent="0.25">
      <c r="B82">
        <f t="shared" si="5"/>
        <v>2030</v>
      </c>
      <c r="C82">
        <f t="shared" si="6"/>
        <v>6</v>
      </c>
      <c r="D82" s="26">
        <v>6967681437</v>
      </c>
      <c r="E82" s="14">
        <v>-4442754.1029761685</v>
      </c>
      <c r="F82" s="26">
        <f t="shared" si="4"/>
        <v>6972124191.1029758</v>
      </c>
      <c r="H82" s="27">
        <f>[107]billed_sales_kWh!O139+[107]adjustments!G127+[107]adjustments!E127-F82</f>
        <v>0.37615585327148438</v>
      </c>
    </row>
    <row r="83" spans="2:8" x14ac:dyDescent="0.25">
      <c r="B83">
        <f t="shared" si="5"/>
        <v>2030</v>
      </c>
      <c r="C83">
        <f t="shared" si="6"/>
        <v>7</v>
      </c>
      <c r="D83" s="26">
        <v>7675139467</v>
      </c>
      <c r="E83" s="14">
        <v>-5209101.0071070027</v>
      </c>
      <c r="F83" s="26">
        <f t="shared" si="4"/>
        <v>7680348568.0071068</v>
      </c>
      <c r="H83" s="27">
        <f>[107]billed_sales_kWh!O140+[107]adjustments!G128+[107]adjustments!E128-F83</f>
        <v>-0.16648769378662109</v>
      </c>
    </row>
    <row r="84" spans="2:8" x14ac:dyDescent="0.25">
      <c r="B84">
        <f t="shared" si="5"/>
        <v>2030</v>
      </c>
      <c r="C84">
        <f t="shared" si="6"/>
        <v>8</v>
      </c>
      <c r="D84" s="26">
        <v>7803086928</v>
      </c>
      <c r="E84" s="14">
        <v>-5459158.4423180576</v>
      </c>
      <c r="F84" s="26">
        <f t="shared" si="4"/>
        <v>7808546086.442318</v>
      </c>
      <c r="H84" s="27">
        <f>[107]billed_sales_kWh!O141+[107]adjustments!G129+[107]adjustments!E129-F84</f>
        <v>7.7985763549804688E-2</v>
      </c>
    </row>
    <row r="85" spans="2:8" x14ac:dyDescent="0.25">
      <c r="B85">
        <f t="shared" si="5"/>
        <v>2030</v>
      </c>
      <c r="C85">
        <f t="shared" si="6"/>
        <v>9</v>
      </c>
      <c r="D85" s="26">
        <v>7664933707</v>
      </c>
      <c r="E85" s="14">
        <v>-4775408.5579397408</v>
      </c>
      <c r="F85" s="26">
        <f t="shared" si="4"/>
        <v>7669709115.5579395</v>
      </c>
      <c r="H85" s="27">
        <f>[107]billed_sales_kWh!O142+[107]adjustments!G130+[107]adjustments!E130-F85</f>
        <v>-0.22466945648193359</v>
      </c>
    </row>
    <row r="86" spans="2:8" x14ac:dyDescent="0.25">
      <c r="B86">
        <f t="shared" si="5"/>
        <v>2030</v>
      </c>
      <c r="C86">
        <f t="shared" si="6"/>
        <v>10</v>
      </c>
      <c r="D86" s="26">
        <v>6821456924</v>
      </c>
      <c r="E86" s="14">
        <v>-4243140.6909422306</v>
      </c>
      <c r="F86" s="26">
        <f t="shared" si="4"/>
        <v>6825700064.6909418</v>
      </c>
      <c r="H86" s="27">
        <f>[107]billed_sales_kWh!O143+[107]adjustments!G131+[107]adjustments!E131-F86</f>
        <v>-0.67034435272216797</v>
      </c>
    </row>
    <row r="87" spans="2:8" x14ac:dyDescent="0.25">
      <c r="B87">
        <f t="shared" si="5"/>
        <v>2030</v>
      </c>
      <c r="C87">
        <f t="shared" si="6"/>
        <v>11</v>
      </c>
      <c r="D87" s="26">
        <v>5683108074</v>
      </c>
      <c r="E87" s="14">
        <v>-4078590.4573779069</v>
      </c>
      <c r="F87" s="26">
        <f t="shared" si="4"/>
        <v>5687186664.4573774</v>
      </c>
      <c r="H87" s="27">
        <f>[107]billed_sales_kWh!O144+[107]adjustments!G132+[107]adjustments!E132-F87</f>
        <v>-0.22139644622802734</v>
      </c>
    </row>
    <row r="88" spans="2:8" x14ac:dyDescent="0.25">
      <c r="B88">
        <f t="shared" si="5"/>
        <v>2030</v>
      </c>
      <c r="C88">
        <f t="shared" si="6"/>
        <v>12</v>
      </c>
      <c r="D88" s="26">
        <v>5257301717</v>
      </c>
      <c r="E88" s="14">
        <v>-3941154.301238901</v>
      </c>
      <c r="F88" s="26">
        <f t="shared" si="4"/>
        <v>5261242871.301239</v>
      </c>
      <c r="H88" s="27">
        <f>[107]billed_sales_kWh!O145+[107]adjustments!G133+[107]adjustments!E133-F88</f>
        <v>0.42771530151367188</v>
      </c>
    </row>
    <row r="89" spans="2:8" x14ac:dyDescent="0.25">
      <c r="B89">
        <f t="shared" si="5"/>
        <v>2031</v>
      </c>
      <c r="C89">
        <f t="shared" si="6"/>
        <v>1</v>
      </c>
      <c r="D89" s="26">
        <v>5757845653</v>
      </c>
      <c r="E89" s="14">
        <v>-3378332.8813935462</v>
      </c>
      <c r="F89" s="26">
        <f t="shared" si="4"/>
        <v>5761223985.8813934</v>
      </c>
      <c r="H89" s="27">
        <f>[107]billed_sales_kWh!O146+[107]adjustments!G134+[107]adjustments!E134-F89</f>
        <v>-0.85733509063720703</v>
      </c>
    </row>
    <row r="90" spans="2:8" x14ac:dyDescent="0.25">
      <c r="B90">
        <f t="shared" si="5"/>
        <v>2031</v>
      </c>
      <c r="C90">
        <f t="shared" si="6"/>
        <v>2</v>
      </c>
      <c r="D90" s="26">
        <v>5217084494</v>
      </c>
      <c r="E90" s="14">
        <v>-3128453.3693769979</v>
      </c>
      <c r="F90" s="26">
        <f t="shared" si="4"/>
        <v>5220212947.3693771</v>
      </c>
      <c r="H90" s="27">
        <f>[107]billed_sales_kWh!O147+[107]adjustments!G135+[107]adjustments!E135-F90</f>
        <v>0.34444808959960938</v>
      </c>
    </row>
    <row r="91" spans="2:8" x14ac:dyDescent="0.25">
      <c r="B91">
        <f t="shared" si="5"/>
        <v>2031</v>
      </c>
      <c r="C91">
        <f t="shared" si="6"/>
        <v>3</v>
      </c>
      <c r="D91" s="26">
        <v>5059473554</v>
      </c>
      <c r="E91" s="14">
        <v>-3696286.8520411886</v>
      </c>
      <c r="F91" s="26">
        <f t="shared" si="4"/>
        <v>5063169840.8520412</v>
      </c>
      <c r="H91" s="27">
        <f>[107]billed_sales_kWh!O148+[107]adjustments!G136+[107]adjustments!E136-F91</f>
        <v>-0.59435462951660156</v>
      </c>
    </row>
    <row r="92" spans="2:8" x14ac:dyDescent="0.25">
      <c r="B92">
        <f t="shared" si="5"/>
        <v>2031</v>
      </c>
      <c r="C92">
        <f t="shared" si="6"/>
        <v>4</v>
      </c>
      <c r="D92" s="26">
        <v>5451171115</v>
      </c>
      <c r="E92" s="14">
        <v>-3785479.7121468699</v>
      </c>
      <c r="F92" s="26">
        <f t="shared" si="4"/>
        <v>5454956594.7121468</v>
      </c>
      <c r="H92" s="27">
        <f>[107]billed_sales_kWh!O149+[107]adjustments!G137+[107]adjustments!E137-F92</f>
        <v>0.19376945495605469</v>
      </c>
    </row>
    <row r="93" spans="2:8" x14ac:dyDescent="0.25">
      <c r="B93">
        <f t="shared" si="5"/>
        <v>2031</v>
      </c>
      <c r="C93">
        <f t="shared" si="6"/>
        <v>5</v>
      </c>
      <c r="D93" s="26">
        <v>6005516572</v>
      </c>
      <c r="E93" s="14">
        <v>-4305941.983534039</v>
      </c>
      <c r="F93" s="26">
        <f t="shared" si="4"/>
        <v>6009822513.9835339</v>
      </c>
      <c r="H93" s="27">
        <f>[107]billed_sales_kWh!O150+[107]adjustments!G138+[107]adjustments!E138-F93</f>
        <v>-0.55935382843017578</v>
      </c>
    </row>
    <row r="94" spans="2:8" x14ac:dyDescent="0.25">
      <c r="B94">
        <f t="shared" si="5"/>
        <v>2031</v>
      </c>
      <c r="C94">
        <f t="shared" si="6"/>
        <v>6</v>
      </c>
      <c r="D94" s="26">
        <v>7103703914</v>
      </c>
      <c r="E94" s="14">
        <v>-4442754.1029761685</v>
      </c>
      <c r="F94" s="26">
        <f t="shared" si="4"/>
        <v>7108146668.1029758</v>
      </c>
      <c r="H94" s="27">
        <f>[107]billed_sales_kWh!O151+[107]adjustments!G139+[107]adjustments!E139-F94</f>
        <v>-0.20115280151367188</v>
      </c>
    </row>
    <row r="95" spans="2:8" x14ac:dyDescent="0.25">
      <c r="B95">
        <f t="shared" si="5"/>
        <v>2031</v>
      </c>
      <c r="C95">
        <f t="shared" si="6"/>
        <v>7</v>
      </c>
      <c r="D95" s="26">
        <v>7816935917</v>
      </c>
      <c r="E95" s="14">
        <v>-5209101.0071070027</v>
      </c>
      <c r="F95" s="26">
        <f t="shared" si="4"/>
        <v>7822145018.0071068</v>
      </c>
      <c r="H95" s="27">
        <f>[107]billed_sales_kWh!O152+[107]adjustments!G140+[107]adjustments!E140-F95</f>
        <v>-0.13680839538574219</v>
      </c>
    </row>
    <row r="96" spans="2:8" x14ac:dyDescent="0.25">
      <c r="B96">
        <f t="shared" si="5"/>
        <v>2031</v>
      </c>
      <c r="C96">
        <f t="shared" si="6"/>
        <v>8</v>
      </c>
      <c r="D96" s="26">
        <v>7948611990</v>
      </c>
      <c r="E96" s="14">
        <v>-5459158.4423180576</v>
      </c>
      <c r="F96" s="26">
        <f t="shared" si="4"/>
        <v>7954071148.442318</v>
      </c>
      <c r="H96" s="27">
        <f>[107]billed_sales_kWh!O153+[107]adjustments!G141+[107]adjustments!E141-F96</f>
        <v>1.9917488098144531E-2</v>
      </c>
    </row>
    <row r="97" spans="2:8" x14ac:dyDescent="0.25">
      <c r="B97">
        <f t="shared" si="5"/>
        <v>2031</v>
      </c>
      <c r="C97">
        <f t="shared" si="6"/>
        <v>9</v>
      </c>
      <c r="D97" s="26">
        <v>7806742038</v>
      </c>
      <c r="E97" s="14">
        <v>-4775408.5579397408</v>
      </c>
      <c r="F97" s="26">
        <f t="shared" si="4"/>
        <v>7811517446.5579395</v>
      </c>
      <c r="H97" s="27">
        <f>[107]billed_sales_kWh!O154+[107]adjustments!G142+[107]adjustments!E142-F97</f>
        <v>0.73639392852783203</v>
      </c>
    </row>
    <row r="98" spans="2:8" x14ac:dyDescent="0.25">
      <c r="B98">
        <f t="shared" si="5"/>
        <v>2031</v>
      </c>
      <c r="C98">
        <f t="shared" si="6"/>
        <v>10</v>
      </c>
      <c r="D98" s="26">
        <v>6955722715</v>
      </c>
      <c r="E98" s="14">
        <v>-4243140.6909422306</v>
      </c>
      <c r="F98" s="26">
        <f t="shared" si="4"/>
        <v>6959965855.6909418</v>
      </c>
      <c r="H98" s="27">
        <f>[107]billed_sales_kWh!O155+[107]adjustments!G143+[107]adjustments!E143-F98</f>
        <v>-8.0808639526367188E-2</v>
      </c>
    </row>
    <row r="99" spans="2:8" x14ac:dyDescent="0.25">
      <c r="B99">
        <f t="shared" si="5"/>
        <v>2031</v>
      </c>
      <c r="C99">
        <f t="shared" si="6"/>
        <v>11</v>
      </c>
      <c r="D99" s="26">
        <v>5808040000</v>
      </c>
      <c r="E99" s="14">
        <v>-4078590.4573779069</v>
      </c>
      <c r="F99" s="26">
        <f t="shared" si="4"/>
        <v>5812118590.4573774</v>
      </c>
      <c r="H99" s="27">
        <f>[107]billed_sales_kWh!O156+[107]adjustments!G144+[107]adjustments!E144-F99</f>
        <v>0.10425567626953125</v>
      </c>
    </row>
    <row r="100" spans="2:8" x14ac:dyDescent="0.25">
      <c r="B100">
        <f t="shared" si="5"/>
        <v>2031</v>
      </c>
      <c r="C100">
        <f t="shared" si="6"/>
        <v>12</v>
      </c>
      <c r="D100" s="26">
        <v>5389003959</v>
      </c>
      <c r="E100" s="14">
        <v>-3941154.301238901</v>
      </c>
      <c r="F100" s="26">
        <f t="shared" si="4"/>
        <v>5392945113.301239</v>
      </c>
      <c r="H100" s="27">
        <f>[107]billed_sales_kWh!O157+[107]adjustments!G145+[107]adjustments!E145-F100</f>
        <v>0.26398277282714844</v>
      </c>
    </row>
    <row r="101" spans="2:8" x14ac:dyDescent="0.25">
      <c r="B101">
        <f t="shared" si="5"/>
        <v>2032</v>
      </c>
      <c r="C101">
        <f t="shared" si="6"/>
        <v>1</v>
      </c>
      <c r="D101" s="26">
        <v>5913586602</v>
      </c>
      <c r="E101" s="14">
        <v>-3378332.8813935462</v>
      </c>
      <c r="F101" s="26">
        <f t="shared" si="4"/>
        <v>5916964934.8813934</v>
      </c>
      <c r="H101" s="27">
        <f>[107]billed_sales_kWh!O158+[107]adjustments!G146+[107]adjustments!E146-F101</f>
        <v>-0.12032604217529297</v>
      </c>
    </row>
    <row r="102" spans="2:8" x14ac:dyDescent="0.25">
      <c r="B102">
        <f t="shared" si="5"/>
        <v>2032</v>
      </c>
      <c r="C102">
        <f t="shared" si="6"/>
        <v>2</v>
      </c>
      <c r="D102" s="26">
        <v>5373942204</v>
      </c>
      <c r="E102" s="14">
        <v>-3128453.3693769979</v>
      </c>
      <c r="F102" s="26">
        <f t="shared" si="4"/>
        <v>5377070657.3693771</v>
      </c>
      <c r="H102" s="27">
        <f>[107]billed_sales_kWh!O159+[107]adjustments!G147+[107]adjustments!E147-F102</f>
        <v>0.14139461517333984</v>
      </c>
    </row>
    <row r="103" spans="2:8" x14ac:dyDescent="0.25">
      <c r="B103">
        <f t="shared" si="5"/>
        <v>2032</v>
      </c>
      <c r="C103">
        <f t="shared" si="6"/>
        <v>3</v>
      </c>
      <c r="D103" s="26">
        <v>5179279036</v>
      </c>
      <c r="E103" s="14">
        <v>-3696286.8520411886</v>
      </c>
      <c r="F103" s="26">
        <f t="shared" si="4"/>
        <v>5182975322.8520412</v>
      </c>
      <c r="H103" s="27">
        <f>[107]billed_sales_kWh!O160+[107]adjustments!G148+[107]adjustments!E148-F103</f>
        <v>-0.24440574645996094</v>
      </c>
    </row>
    <row r="104" spans="2:8" x14ac:dyDescent="0.25">
      <c r="B104">
        <f t="shared" si="5"/>
        <v>2032</v>
      </c>
      <c r="C104">
        <f t="shared" si="6"/>
        <v>4</v>
      </c>
      <c r="D104" s="26">
        <v>5576211722</v>
      </c>
      <c r="E104" s="14">
        <v>-3785479.7121468699</v>
      </c>
      <c r="F104" s="26">
        <f t="shared" si="4"/>
        <v>5579997201.7121468</v>
      </c>
      <c r="H104" s="27">
        <f>[107]billed_sales_kWh!O161+[107]adjustments!G149+[107]adjustments!E149-F104</f>
        <v>7.2991371154785156E-2</v>
      </c>
    </row>
    <row r="105" spans="2:8" x14ac:dyDescent="0.25">
      <c r="B105">
        <f t="shared" si="5"/>
        <v>2032</v>
      </c>
      <c r="C105">
        <f t="shared" si="6"/>
        <v>5</v>
      </c>
      <c r="D105" s="26">
        <v>6136045655</v>
      </c>
      <c r="E105" s="14">
        <v>-4305941.983534039</v>
      </c>
      <c r="F105" s="26">
        <f t="shared" si="4"/>
        <v>6140351596.9835339</v>
      </c>
      <c r="H105" s="27">
        <f>[107]billed_sales_kWh!O162+[107]adjustments!G150+[107]adjustments!E150-F105</f>
        <v>0.25926971435546875</v>
      </c>
    </row>
    <row r="106" spans="2:8" x14ac:dyDescent="0.25">
      <c r="B106">
        <f t="shared" si="5"/>
        <v>2032</v>
      </c>
      <c r="C106">
        <f t="shared" si="6"/>
        <v>6</v>
      </c>
      <c r="D106" s="26">
        <v>7253117165</v>
      </c>
      <c r="E106" s="14">
        <v>-4442754.1029761685</v>
      </c>
      <c r="F106" s="26">
        <f t="shared" si="4"/>
        <v>7257559919.1029758</v>
      </c>
      <c r="H106" s="27">
        <f>[107]billed_sales_kWh!O163+[107]adjustments!G151+[107]adjustments!E151-F106</f>
        <v>-0.61839771270751953</v>
      </c>
    </row>
    <row r="107" spans="2:8" x14ac:dyDescent="0.25">
      <c r="B107">
        <f t="shared" si="5"/>
        <v>2032</v>
      </c>
      <c r="C107">
        <f t="shared" si="6"/>
        <v>7</v>
      </c>
      <c r="D107" s="26">
        <v>7973424982</v>
      </c>
      <c r="E107" s="14">
        <v>-5209101.0071070027</v>
      </c>
      <c r="F107" s="26">
        <f t="shared" si="4"/>
        <v>7978634083.0071068</v>
      </c>
      <c r="H107" s="27">
        <f>[107]billed_sales_kWh!O164+[107]adjustments!G152+[107]adjustments!E152-F107</f>
        <v>0.28216361999511719</v>
      </c>
    </row>
    <row r="108" spans="2:8" x14ac:dyDescent="0.25">
      <c r="B108">
        <f t="shared" si="5"/>
        <v>2032</v>
      </c>
      <c r="C108">
        <f t="shared" si="6"/>
        <v>8</v>
      </c>
      <c r="D108" s="26">
        <v>8109910206</v>
      </c>
      <c r="E108" s="14">
        <v>-5459158.4423180576</v>
      </c>
      <c r="F108" s="26">
        <f t="shared" si="4"/>
        <v>8115369364.442318</v>
      </c>
      <c r="H108" s="27">
        <f>[107]billed_sales_kWh!O165+[107]adjustments!G153+[107]adjustments!E153-F108</f>
        <v>0.74775123596191406</v>
      </c>
    </row>
    <row r="109" spans="2:8" x14ac:dyDescent="0.25">
      <c r="B109">
        <f t="shared" si="5"/>
        <v>2032</v>
      </c>
      <c r="C109">
        <f t="shared" si="6"/>
        <v>9</v>
      </c>
      <c r="D109" s="26">
        <v>7965015046</v>
      </c>
      <c r="E109" s="14">
        <v>-4775408.5579397408</v>
      </c>
      <c r="F109" s="26">
        <f t="shared" si="4"/>
        <v>7969790454.5579395</v>
      </c>
      <c r="H109" s="27">
        <f>[107]billed_sales_kWh!O166+[107]adjustments!G154+[107]adjustments!E154-F109</f>
        <v>8.4852218627929688E-2</v>
      </c>
    </row>
    <row r="110" spans="2:8" x14ac:dyDescent="0.25">
      <c r="B110">
        <f t="shared" si="5"/>
        <v>2032</v>
      </c>
      <c r="C110">
        <f t="shared" si="6"/>
        <v>10</v>
      </c>
      <c r="D110" s="26">
        <v>7108030721</v>
      </c>
      <c r="E110" s="14">
        <v>-4243140.6909422306</v>
      </c>
      <c r="F110" s="26">
        <f t="shared" si="4"/>
        <v>7112273861.6909418</v>
      </c>
      <c r="H110" s="27">
        <f>[107]billed_sales_kWh!O167+[107]adjustments!G155+[107]adjustments!E155-F110</f>
        <v>0.18821907043457031</v>
      </c>
    </row>
    <row r="111" spans="2:8" x14ac:dyDescent="0.25">
      <c r="B111">
        <f t="shared" si="5"/>
        <v>2032</v>
      </c>
      <c r="C111">
        <f t="shared" si="6"/>
        <v>11</v>
      </c>
      <c r="D111" s="26">
        <v>5951184816</v>
      </c>
      <c r="E111" s="14">
        <v>-4078590.4573779069</v>
      </c>
      <c r="F111" s="26">
        <f t="shared" si="4"/>
        <v>5955263406.4573774</v>
      </c>
      <c r="H111" s="27">
        <f>[107]billed_sales_kWh!O168+[107]adjustments!G156+[107]adjustments!E156-F111</f>
        <v>0.46633434295654297</v>
      </c>
    </row>
    <row r="112" spans="2:8" x14ac:dyDescent="0.25">
      <c r="B112">
        <f t="shared" si="5"/>
        <v>2032</v>
      </c>
      <c r="C112">
        <f t="shared" si="6"/>
        <v>12</v>
      </c>
      <c r="D112" s="26">
        <v>5539848477</v>
      </c>
      <c r="E112" s="14">
        <v>-3941154.301238901</v>
      </c>
      <c r="F112" s="26">
        <f t="shared" si="4"/>
        <v>5543789631.301239</v>
      </c>
      <c r="H112" s="27">
        <f>[107]billed_sales_kWh!O169+[107]adjustments!G157+[107]adjustments!E157-F112</f>
        <v>-0.55107688903808594</v>
      </c>
    </row>
    <row r="113" spans="2:8" x14ac:dyDescent="0.25">
      <c r="B113">
        <f t="shared" si="5"/>
        <v>2033</v>
      </c>
      <c r="C113">
        <f t="shared" si="6"/>
        <v>1</v>
      </c>
      <c r="D113" s="26">
        <v>6069156870</v>
      </c>
      <c r="E113" s="14">
        <v>-3378332.8813935462</v>
      </c>
      <c r="F113" s="26">
        <f t="shared" si="4"/>
        <v>6072535202.8813934</v>
      </c>
      <c r="H113" s="27">
        <f>[107]billed_sales_kWh!O170+[107]adjustments!G158+[107]adjustments!E158-F113</f>
        <v>-0.29439640045166016</v>
      </c>
    </row>
    <row r="114" spans="2:8" x14ac:dyDescent="0.25">
      <c r="B114">
        <f t="shared" si="5"/>
        <v>2033</v>
      </c>
      <c r="C114">
        <f t="shared" si="6"/>
        <v>2</v>
      </c>
      <c r="D114" s="26">
        <v>5487950103</v>
      </c>
      <c r="E114" s="14">
        <v>-3128453.3693769979</v>
      </c>
      <c r="F114" s="26">
        <f t="shared" si="4"/>
        <v>5491078556.3693771</v>
      </c>
      <c r="H114" s="27">
        <f>[107]billed_sales_kWh!O171+[107]adjustments!G159+[107]adjustments!E159-F114</f>
        <v>8.6251258850097656E-2</v>
      </c>
    </row>
    <row r="115" spans="2:8" x14ac:dyDescent="0.25">
      <c r="B115">
        <f t="shared" si="5"/>
        <v>2033</v>
      </c>
      <c r="C115">
        <f t="shared" si="6"/>
        <v>3</v>
      </c>
      <c r="D115" s="26">
        <v>5303789911</v>
      </c>
      <c r="E115" s="14">
        <v>-3696286.8520411886</v>
      </c>
      <c r="F115" s="26">
        <f t="shared" si="4"/>
        <v>5307486197.8520412</v>
      </c>
      <c r="H115" s="27">
        <f>[107]billed_sales_kWh!O172+[107]adjustments!G160+[107]adjustments!E160-F115</f>
        <v>0.33271980285644531</v>
      </c>
    </row>
    <row r="116" spans="2:8" x14ac:dyDescent="0.25">
      <c r="B116">
        <f t="shared" si="5"/>
        <v>2033</v>
      </c>
      <c r="C116">
        <f t="shared" si="6"/>
        <v>4</v>
      </c>
      <c r="D116" s="26">
        <v>5704676090</v>
      </c>
      <c r="E116" s="14">
        <v>-3785479.7121468699</v>
      </c>
      <c r="F116" s="26">
        <f t="shared" si="4"/>
        <v>5708461569.7121468</v>
      </c>
      <c r="H116" s="27">
        <f>[107]billed_sales_kWh!O173+[107]adjustments!G161+[107]adjustments!E161-F116</f>
        <v>0.43427562713623047</v>
      </c>
    </row>
    <row r="117" spans="2:8" x14ac:dyDescent="0.25">
      <c r="B117">
        <f t="shared" si="5"/>
        <v>2033</v>
      </c>
      <c r="C117">
        <f t="shared" si="6"/>
        <v>5</v>
      </c>
      <c r="D117" s="26">
        <v>6269052789</v>
      </c>
      <c r="E117" s="14">
        <v>-4305941.983534039</v>
      </c>
      <c r="F117" s="26">
        <f t="shared" si="4"/>
        <v>6273358730.9835339</v>
      </c>
      <c r="H117" s="27">
        <f>[107]billed_sales_kWh!O174+[107]adjustments!G162+[107]adjustments!E162-F117</f>
        <v>-1.1501312255859375E-3</v>
      </c>
    </row>
    <row r="118" spans="2:8" x14ac:dyDescent="0.25">
      <c r="B118">
        <f t="shared" si="5"/>
        <v>2033</v>
      </c>
      <c r="C118">
        <f t="shared" si="6"/>
        <v>6</v>
      </c>
      <c r="D118" s="26">
        <v>7404116081</v>
      </c>
      <c r="E118" s="14">
        <v>-4442754.1029761685</v>
      </c>
      <c r="F118" s="26">
        <f t="shared" si="4"/>
        <v>7408558835.1029758</v>
      </c>
      <c r="H118" s="27">
        <f>[107]billed_sales_kWh!O175+[107]adjustments!G163+[107]adjustments!E163-F118</f>
        <v>0.42638015747070313</v>
      </c>
    </row>
    <row r="119" spans="2:8" x14ac:dyDescent="0.25">
      <c r="B119">
        <f t="shared" si="5"/>
        <v>2033</v>
      </c>
      <c r="C119">
        <f t="shared" si="6"/>
        <v>7</v>
      </c>
      <c r="D119" s="26">
        <v>8130608632</v>
      </c>
      <c r="E119" s="14">
        <v>-5209101.0071070027</v>
      </c>
      <c r="F119" s="26">
        <f t="shared" si="4"/>
        <v>8135817733.0071068</v>
      </c>
      <c r="H119" s="27">
        <f>[107]billed_sales_kWh!O176+[107]adjustments!G164+[107]adjustments!E164-F119</f>
        <v>-0.73418521881103516</v>
      </c>
    </row>
    <row r="120" spans="2:8" x14ac:dyDescent="0.25">
      <c r="B120">
        <f t="shared" si="5"/>
        <v>2033</v>
      </c>
      <c r="C120">
        <f t="shared" si="6"/>
        <v>8</v>
      </c>
      <c r="D120" s="26">
        <v>8271057172</v>
      </c>
      <c r="E120" s="14">
        <v>-5459158.4423180576</v>
      </c>
      <c r="F120" s="26">
        <f t="shared" si="4"/>
        <v>8276516330.442318</v>
      </c>
      <c r="H120" s="27">
        <f>[107]billed_sales_kWh!O177+[107]adjustments!G165+[107]adjustments!E165-F120</f>
        <v>-0.31668376922607422</v>
      </c>
    </row>
    <row r="121" spans="2:8" x14ac:dyDescent="0.25">
      <c r="B121">
        <f t="shared" si="5"/>
        <v>2033</v>
      </c>
      <c r="C121">
        <f t="shared" si="6"/>
        <v>9</v>
      </c>
      <c r="D121" s="26">
        <v>8122129534</v>
      </c>
      <c r="E121" s="14">
        <v>-4775408.5579397408</v>
      </c>
      <c r="F121" s="26">
        <f t="shared" si="4"/>
        <v>8126904942.5579395</v>
      </c>
      <c r="H121" s="27">
        <f>[107]billed_sales_kWh!O178+[107]adjustments!G166+[107]adjustments!E166-F121</f>
        <v>-0.50754642486572266</v>
      </c>
    </row>
    <row r="122" spans="2:8" x14ac:dyDescent="0.25">
      <c r="B122">
        <f t="shared" si="5"/>
        <v>2033</v>
      </c>
      <c r="C122">
        <f t="shared" si="6"/>
        <v>10</v>
      </c>
      <c r="D122" s="26">
        <v>7258075694</v>
      </c>
      <c r="E122" s="14">
        <v>-4243140.6909422306</v>
      </c>
      <c r="F122" s="26">
        <f t="shared" si="4"/>
        <v>7262318834.6909418</v>
      </c>
      <c r="H122" s="27">
        <f>[107]billed_sales_kWh!O179+[107]adjustments!G167+[107]adjustments!E167-F122</f>
        <v>2.3556709289550781E-2</v>
      </c>
    </row>
    <row r="123" spans="2:8" x14ac:dyDescent="0.25">
      <c r="B123">
        <f t="shared" si="5"/>
        <v>2033</v>
      </c>
      <c r="C123">
        <f t="shared" si="6"/>
        <v>11</v>
      </c>
      <c r="D123" s="26">
        <v>6091432439</v>
      </c>
      <c r="E123" s="14">
        <v>-4078590.4573779069</v>
      </c>
      <c r="F123" s="26">
        <f t="shared" si="4"/>
        <v>6095511029.4573774</v>
      </c>
      <c r="H123" s="27">
        <f>[107]billed_sales_kWh!O180+[107]adjustments!G168+[107]adjustments!E168-F123</f>
        <v>0.33712673187255859</v>
      </c>
    </row>
    <row r="124" spans="2:8" x14ac:dyDescent="0.25">
      <c r="B124">
        <f t="shared" si="5"/>
        <v>2033</v>
      </c>
      <c r="C124">
        <f t="shared" si="6"/>
        <v>12</v>
      </c>
      <c r="D124" s="26">
        <v>5687177705</v>
      </c>
      <c r="E124" s="14">
        <v>-3941154.301238901</v>
      </c>
      <c r="F124" s="26">
        <f t="shared" si="4"/>
        <v>5691118859.301239</v>
      </c>
      <c r="H124" s="27">
        <f>[107]billed_sales_kWh!O181+[107]adjustments!G169+[107]adjustments!E169-F124</f>
        <v>8.9079856872558594E-2</v>
      </c>
    </row>
    <row r="125" spans="2:8" x14ac:dyDescent="0.25">
      <c r="B125">
        <f t="shared" si="5"/>
        <v>2034</v>
      </c>
      <c r="C125">
        <f t="shared" si="6"/>
        <v>1</v>
      </c>
      <c r="D125" s="26">
        <v>6229990281</v>
      </c>
      <c r="E125" s="14">
        <v>-3378332.8813935462</v>
      </c>
      <c r="F125" s="26">
        <f t="shared" si="4"/>
        <v>6233368613.8813934</v>
      </c>
      <c r="H125" s="27">
        <f>[107]billed_sales_kWh!O182+[107]adjustments!G170+[107]adjustments!E170-F125</f>
        <v>0.72709560394287109</v>
      </c>
    </row>
    <row r="126" spans="2:8" x14ac:dyDescent="0.25">
      <c r="B126">
        <f t="shared" si="5"/>
        <v>2034</v>
      </c>
      <c r="C126">
        <f t="shared" si="6"/>
        <v>2</v>
      </c>
      <c r="D126" s="26">
        <v>5623611209</v>
      </c>
      <c r="E126" s="14">
        <v>-3128453.3693769979</v>
      </c>
      <c r="F126" s="26">
        <f t="shared" si="4"/>
        <v>5626739662.3693771</v>
      </c>
      <c r="H126" s="27">
        <f>[107]billed_sales_kWh!O183+[107]adjustments!G171+[107]adjustments!E171-F126</f>
        <v>-0.84072113037109375</v>
      </c>
    </row>
    <row r="127" spans="2:8" x14ac:dyDescent="0.25">
      <c r="B127">
        <f t="shared" si="5"/>
        <v>2034</v>
      </c>
      <c r="C127">
        <f t="shared" si="6"/>
        <v>3</v>
      </c>
      <c r="D127" s="26">
        <v>5424033685</v>
      </c>
      <c r="E127" s="14">
        <v>-3696286.8520411886</v>
      </c>
      <c r="F127" s="26">
        <f t="shared" si="4"/>
        <v>5427729971.8520412</v>
      </c>
      <c r="H127" s="27">
        <f>[107]billed_sales_kWh!O184+[107]adjustments!G172+[107]adjustments!E172-F127</f>
        <v>0.18613815307617188</v>
      </c>
    </row>
    <row r="128" spans="2:8" x14ac:dyDescent="0.25">
      <c r="B128">
        <f t="shared" si="5"/>
        <v>2034</v>
      </c>
      <c r="C128">
        <f t="shared" si="6"/>
        <v>4</v>
      </c>
      <c r="D128" s="26">
        <v>5828791581</v>
      </c>
      <c r="E128" s="14">
        <v>-3785479.7121468699</v>
      </c>
      <c r="F128" s="26">
        <f t="shared" si="4"/>
        <v>5832577060.7121468</v>
      </c>
      <c r="H128" s="27">
        <f>[107]billed_sales_kWh!O185+[107]adjustments!G173+[107]adjustments!E173-F128</f>
        <v>0.47373867034912109</v>
      </c>
    </row>
    <row r="129" spans="2:8" x14ac:dyDescent="0.25">
      <c r="B129">
        <f t="shared" si="5"/>
        <v>2034</v>
      </c>
      <c r="C129">
        <f t="shared" si="6"/>
        <v>5</v>
      </c>
      <c r="D129" s="26">
        <v>6397454234</v>
      </c>
      <c r="E129" s="14">
        <v>-4305941.983534039</v>
      </c>
      <c r="F129" s="26">
        <f t="shared" si="4"/>
        <v>6401760175.9835339</v>
      </c>
      <c r="H129" s="27">
        <f>[107]billed_sales_kWh!O186+[107]adjustments!G174+[107]adjustments!E174-F129</f>
        <v>-3.1430244445800781E-2</v>
      </c>
    </row>
    <row r="130" spans="2:8" x14ac:dyDescent="0.25">
      <c r="B130">
        <f t="shared" si="5"/>
        <v>2034</v>
      </c>
      <c r="C130">
        <f t="shared" si="6"/>
        <v>6</v>
      </c>
      <c r="D130" s="26">
        <v>7551707208</v>
      </c>
      <c r="E130" s="14">
        <v>-4442754.1029761685</v>
      </c>
      <c r="F130" s="26">
        <f t="shared" si="4"/>
        <v>7556149962.1029758</v>
      </c>
      <c r="H130" s="27">
        <f>[107]billed_sales_kWh!O187+[107]adjustments!G175+[107]adjustments!E175-F130</f>
        <v>-0.73996353149414063</v>
      </c>
    </row>
    <row r="131" spans="2:8" x14ac:dyDescent="0.25">
      <c r="B131">
        <f t="shared" si="5"/>
        <v>2034</v>
      </c>
      <c r="C131">
        <f t="shared" si="6"/>
        <v>7</v>
      </c>
      <c r="D131" s="26">
        <v>8284441055</v>
      </c>
      <c r="E131" s="14">
        <v>-5209101.0071070027</v>
      </c>
      <c r="F131" s="26">
        <f t="shared" si="4"/>
        <v>8289650156.0071068</v>
      </c>
      <c r="H131" s="27">
        <f>[107]billed_sales_kWh!O188+[107]adjustments!G176+[107]adjustments!E176-F131</f>
        <v>0.17568778991699219</v>
      </c>
    </row>
    <row r="132" spans="2:8" x14ac:dyDescent="0.25">
      <c r="B132">
        <f t="shared" si="5"/>
        <v>2034</v>
      </c>
      <c r="C132">
        <f t="shared" si="6"/>
        <v>8</v>
      </c>
      <c r="D132" s="26">
        <v>8429364132</v>
      </c>
      <c r="E132" s="14">
        <v>-5459158.4423180576</v>
      </c>
      <c r="F132" s="26">
        <f t="shared" si="4"/>
        <v>8434823290.442318</v>
      </c>
      <c r="H132" s="27">
        <f>[107]billed_sales_kWh!O189+[107]adjustments!G177+[107]adjustments!E177-F132</f>
        <v>0.36422157287597656</v>
      </c>
    </row>
    <row r="133" spans="2:8" x14ac:dyDescent="0.25">
      <c r="B133">
        <f t="shared" si="5"/>
        <v>2034</v>
      </c>
      <c r="C133">
        <f t="shared" si="6"/>
        <v>9</v>
      </c>
      <c r="D133" s="26">
        <v>8276541805</v>
      </c>
      <c r="E133" s="14">
        <v>-4775408.5579397408</v>
      </c>
      <c r="F133" s="26">
        <f t="shared" si="4"/>
        <v>8281317213.5579395</v>
      </c>
      <c r="H133" s="27">
        <f>[107]billed_sales_kWh!O190+[107]adjustments!G178+[107]adjustments!E178-F133</f>
        <v>0.35414600372314453</v>
      </c>
    </row>
    <row r="134" spans="2:8" x14ac:dyDescent="0.25">
      <c r="B134">
        <f t="shared" si="5"/>
        <v>2034</v>
      </c>
      <c r="C134">
        <f t="shared" si="6"/>
        <v>10</v>
      </c>
      <c r="D134" s="26">
        <v>7405581091</v>
      </c>
      <c r="E134" s="14">
        <v>-4243140.6909422306</v>
      </c>
      <c r="F134" s="26">
        <f t="shared" ref="F134:F136" si="7">D134-E134</f>
        <v>7409824231.6909418</v>
      </c>
      <c r="H134" s="27">
        <f>[107]billed_sales_kWh!O191+[107]adjustments!G179+[107]adjustments!E179-F134</f>
        <v>-0.13562965393066406</v>
      </c>
    </row>
    <row r="135" spans="2:8" x14ac:dyDescent="0.25">
      <c r="B135">
        <f t="shared" ref="B135:B136" si="8">IF(C134=12,B134+1,B134)</f>
        <v>2034</v>
      </c>
      <c r="C135">
        <f t="shared" ref="C135:C136" si="9">IF(C134=12,1,C134+1)</f>
        <v>11</v>
      </c>
      <c r="D135" s="26">
        <v>6230166776</v>
      </c>
      <c r="E135" s="14">
        <v>-4078590.4573779069</v>
      </c>
      <c r="F135" s="26">
        <f t="shared" si="7"/>
        <v>6234245366.4573774</v>
      </c>
      <c r="H135" s="27">
        <f>[107]billed_sales_kWh!O192+[107]adjustments!G180+[107]adjustments!E180-F135</f>
        <v>-0.24757480621337891</v>
      </c>
    </row>
    <row r="136" spans="2:8" x14ac:dyDescent="0.25">
      <c r="B136">
        <f t="shared" si="8"/>
        <v>2034</v>
      </c>
      <c r="C136">
        <f t="shared" si="9"/>
        <v>12</v>
      </c>
      <c r="D136" s="26">
        <v>5834413947</v>
      </c>
      <c r="E136" s="14">
        <v>-3941154.301238901</v>
      </c>
      <c r="F136" s="26">
        <f t="shared" si="7"/>
        <v>5838355101.301239</v>
      </c>
      <c r="H136" s="27">
        <f>[107]billed_sales_kWh!O193+[107]adjustments!G181+[107]adjustments!E181-F136</f>
        <v>-0.76057624816894531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4986B-2EEF-44C7-8EC9-2DC2CB1D1669}">
  <sheetPr>
    <tabColor theme="2"/>
  </sheetPr>
  <dimension ref="A1:O38"/>
  <sheetViews>
    <sheetView showGridLines="0" showZeros="0" tabSelected="1" view="pageBreakPreview" zoomScaleNormal="90" zoomScaleSheetLayoutView="100" workbookViewId="0">
      <pane xSplit="2" ySplit="8" topLeftCell="C9" activePane="bottomRight" state="frozen"/>
      <selection sqref="A1:XFD2"/>
      <selection pane="topRight" sqref="A1:XFD2"/>
      <selection pane="bottomLeft" sqref="A1:XFD2"/>
      <selection pane="bottomRight" sqref="A1:XFD2"/>
    </sheetView>
  </sheetViews>
  <sheetFormatPr defaultColWidth="9.140625" defaultRowHeight="15" x14ac:dyDescent="0.25"/>
  <cols>
    <col min="1" max="1" width="5.42578125" style="30" customWidth="1"/>
    <col min="2" max="2" width="29.28515625" style="30" customWidth="1"/>
    <col min="3" max="8" width="11.7109375" style="30" customWidth="1"/>
    <col min="9" max="9" width="14.140625" style="30" bestFit="1" customWidth="1"/>
    <col min="10" max="10" width="11.7109375" style="30" customWidth="1"/>
    <col min="11" max="11" width="13.7109375" style="30" customWidth="1"/>
    <col min="12" max="13" width="11.7109375" style="30" customWidth="1"/>
    <col min="14" max="15" width="9.7109375" style="30" customWidth="1"/>
    <col min="16" max="16384" width="9.140625" style="30"/>
  </cols>
  <sheetData>
    <row r="1" spans="1:15" x14ac:dyDescent="0.25">
      <c r="A1" s="94" t="s">
        <v>155</v>
      </c>
    </row>
    <row r="2" spans="1:15" x14ac:dyDescent="0.25">
      <c r="A2" s="94" t="s">
        <v>154</v>
      </c>
    </row>
    <row r="3" spans="1:15" ht="15.75" thickBo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</row>
    <row r="4" spans="1:15" x14ac:dyDescent="0.25">
      <c r="A4" s="93" t="s">
        <v>66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</row>
    <row r="5" spans="1:15" ht="15.75" thickBot="1" x14ac:dyDescent="0.3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</row>
    <row r="6" spans="1:15" x14ac:dyDescent="0.25">
      <c r="A6" s="31" t="s">
        <v>67</v>
      </c>
      <c r="B6" s="31" t="s">
        <v>68</v>
      </c>
      <c r="C6" s="31" t="s">
        <v>69</v>
      </c>
      <c r="D6" s="31" t="s">
        <v>70</v>
      </c>
      <c r="E6" s="31" t="s">
        <v>71</v>
      </c>
      <c r="F6" s="31" t="s">
        <v>72</v>
      </c>
      <c r="G6" s="31" t="s">
        <v>73</v>
      </c>
      <c r="H6" s="31" t="s">
        <v>74</v>
      </c>
      <c r="I6" s="31" t="s">
        <v>75</v>
      </c>
      <c r="J6" s="31" t="s">
        <v>76</v>
      </c>
      <c r="K6" s="31" t="s">
        <v>77</v>
      </c>
      <c r="L6" s="31" t="s">
        <v>78</v>
      </c>
      <c r="M6" s="31" t="s">
        <v>79</v>
      </c>
      <c r="N6" s="31" t="s">
        <v>80</v>
      </c>
      <c r="O6" s="31" t="s">
        <v>81</v>
      </c>
    </row>
    <row r="7" spans="1:15" ht="15.75" thickBot="1" x14ac:dyDescent="0.3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</row>
    <row r="8" spans="1:15" ht="34.5" thickBot="1" x14ac:dyDescent="0.3">
      <c r="A8" s="32" t="s">
        <v>82</v>
      </c>
      <c r="B8" s="32" t="s">
        <v>83</v>
      </c>
      <c r="C8" s="32" t="s">
        <v>84</v>
      </c>
      <c r="D8" s="32" t="s">
        <v>85</v>
      </c>
      <c r="E8" s="32" t="s">
        <v>86</v>
      </c>
      <c r="F8" s="32" t="s">
        <v>87</v>
      </c>
      <c r="G8" s="32" t="s">
        <v>88</v>
      </c>
      <c r="H8" s="32" t="s">
        <v>89</v>
      </c>
      <c r="I8" s="32" t="s">
        <v>90</v>
      </c>
      <c r="J8" s="32" t="s">
        <v>91</v>
      </c>
      <c r="K8" s="32" t="s">
        <v>92</v>
      </c>
      <c r="L8" s="32" t="s">
        <v>93</v>
      </c>
      <c r="M8" s="32" t="s">
        <v>94</v>
      </c>
      <c r="N8" s="32" t="s">
        <v>95</v>
      </c>
      <c r="O8" s="32" t="s">
        <v>96</v>
      </c>
    </row>
    <row r="9" spans="1:15" x14ac:dyDescent="0.25">
      <c r="A9" s="31" t="s">
        <v>97</v>
      </c>
      <c r="B9" s="33" t="s">
        <v>98</v>
      </c>
      <c r="C9" s="34">
        <v>0.54704363</v>
      </c>
      <c r="D9" s="34">
        <v>0.60402632000000001</v>
      </c>
      <c r="E9" s="35">
        <v>58384255.317800313</v>
      </c>
      <c r="F9" s="35">
        <v>4406366.3434258252</v>
      </c>
      <c r="G9" s="35">
        <v>21337553.846932471</v>
      </c>
      <c r="H9" s="35">
        <f t="shared" ref="H9:H22" si="0">E9+F9+G9</f>
        <v>84128175.508158609</v>
      </c>
      <c r="I9" s="35">
        <v>68088767878.051552</v>
      </c>
      <c r="J9" s="34"/>
      <c r="K9" s="35">
        <v>0</v>
      </c>
      <c r="L9" s="36" t="s">
        <v>99</v>
      </c>
      <c r="M9" s="37">
        <f>IF(I9=0,0,H9/I9)</f>
        <v>1.2355661312425858E-3</v>
      </c>
      <c r="N9" s="36" t="s">
        <v>99</v>
      </c>
      <c r="O9" s="36" t="s">
        <v>99</v>
      </c>
    </row>
    <row r="10" spans="1:15" x14ac:dyDescent="0.25">
      <c r="A10" s="31" t="s">
        <v>100</v>
      </c>
      <c r="B10" s="33" t="s">
        <v>101</v>
      </c>
      <c r="C10" s="34">
        <v>6.7011749999999995E-2</v>
      </c>
      <c r="D10" s="34">
        <v>6.6986509999999999E-2</v>
      </c>
      <c r="E10" s="35">
        <v>6474813.0556436414</v>
      </c>
      <c r="F10" s="35">
        <v>539771.05960280634</v>
      </c>
      <c r="G10" s="35">
        <v>2613807.6482166089</v>
      </c>
      <c r="H10" s="35">
        <f t="shared" si="0"/>
        <v>9628391.7634630576</v>
      </c>
      <c r="I10" s="35">
        <v>8340737760.48454</v>
      </c>
      <c r="J10" s="36" t="s">
        <v>99</v>
      </c>
      <c r="K10" s="35">
        <v>0</v>
      </c>
      <c r="L10" s="36" t="s">
        <v>99</v>
      </c>
      <c r="M10" s="37">
        <f>IF(I10=0,0,H10/I10)</f>
        <v>1.154381307739822E-3</v>
      </c>
      <c r="N10" s="36" t="s">
        <v>99</v>
      </c>
      <c r="O10" s="36" t="s">
        <v>99</v>
      </c>
    </row>
    <row r="11" spans="1:15" x14ac:dyDescent="0.25">
      <c r="A11" s="31" t="s">
        <v>102</v>
      </c>
      <c r="B11" s="33" t="s">
        <v>103</v>
      </c>
      <c r="C11" s="34">
        <v>0.22889708</v>
      </c>
      <c r="D11" s="34">
        <v>0.20891280000000001</v>
      </c>
      <c r="E11" s="35">
        <v>20193190.015886318</v>
      </c>
      <c r="F11" s="35">
        <v>1843736.6493426652</v>
      </c>
      <c r="G11" s="35">
        <v>8928179.5857957602</v>
      </c>
      <c r="H11" s="35">
        <f t="shared" si="0"/>
        <v>30965106.251024742</v>
      </c>
      <c r="I11" s="35">
        <v>28492051616.464344</v>
      </c>
      <c r="J11" s="34">
        <v>0.53606132106023485</v>
      </c>
      <c r="K11" s="35">
        <v>72809221.931162462</v>
      </c>
      <c r="L11" s="38">
        <f>IF(K11=0,0,H11/K11)</f>
        <v>0.42529099240067042</v>
      </c>
      <c r="M11" s="36" t="s">
        <v>99</v>
      </c>
      <c r="N11" s="36" t="s">
        <v>99</v>
      </c>
      <c r="O11" s="36" t="s">
        <v>99</v>
      </c>
    </row>
    <row r="12" spans="1:15" x14ac:dyDescent="0.25">
      <c r="A12" s="31" t="s">
        <v>104</v>
      </c>
      <c r="B12" s="33" t="s">
        <v>105</v>
      </c>
      <c r="C12" s="34">
        <v>8.3599999999999999E-5</v>
      </c>
      <c r="D12" s="34">
        <v>3.8170000000000002E-5</v>
      </c>
      <c r="E12" s="35">
        <v>3689.453508384267</v>
      </c>
      <c r="F12" s="35">
        <v>673.38728779347821</v>
      </c>
      <c r="G12" s="35">
        <v>3260.8358890927116</v>
      </c>
      <c r="H12" s="35">
        <f t="shared" si="0"/>
        <v>7623.6766852704568</v>
      </c>
      <c r="I12" s="35">
        <v>10610432.12802266</v>
      </c>
      <c r="J12" s="36" t="s">
        <v>99</v>
      </c>
      <c r="K12" s="35">
        <v>0</v>
      </c>
      <c r="L12" s="36" t="s">
        <v>99</v>
      </c>
      <c r="M12" s="37">
        <f>IF(I12=0,0,H12/I12)</f>
        <v>7.1850765296692875E-4</v>
      </c>
      <c r="N12" s="36" t="s">
        <v>99</v>
      </c>
      <c r="O12" s="36" t="s">
        <v>99</v>
      </c>
    </row>
    <row r="13" spans="1:15" x14ac:dyDescent="0.25">
      <c r="A13" s="31" t="s">
        <v>106</v>
      </c>
      <c r="B13" s="33" t="s">
        <v>107</v>
      </c>
      <c r="C13" s="34">
        <v>8.2296449999999993E-2</v>
      </c>
      <c r="D13" s="34">
        <v>6.7971900000000002E-2</v>
      </c>
      <c r="E13" s="35">
        <v>6570059.3378712228</v>
      </c>
      <c r="F13" s="35">
        <v>662887.35957573669</v>
      </c>
      <c r="G13" s="35">
        <v>3209990.6424033954</v>
      </c>
      <c r="H13" s="35">
        <f t="shared" si="0"/>
        <v>10442937.339850355</v>
      </c>
      <c r="I13" s="35">
        <v>10250934594.334822</v>
      </c>
      <c r="J13" s="34">
        <v>0.61811676566182006</v>
      </c>
      <c r="K13" s="35">
        <v>22717999.149542265</v>
      </c>
      <c r="L13" s="38">
        <f>IF(K13=0,0,H13/K13)</f>
        <v>0.45967680829236957</v>
      </c>
      <c r="M13" s="36" t="s">
        <v>99</v>
      </c>
      <c r="N13" s="36" t="s">
        <v>99</v>
      </c>
      <c r="O13" s="36" t="s">
        <v>99</v>
      </c>
    </row>
    <row r="14" spans="1:15" x14ac:dyDescent="0.25">
      <c r="A14" s="31" t="s">
        <v>108</v>
      </c>
      <c r="B14" s="33" t="s">
        <v>109</v>
      </c>
      <c r="C14" s="34">
        <v>2.8944669999999999E-2</v>
      </c>
      <c r="D14" s="34">
        <v>2.2391029999999999E-2</v>
      </c>
      <c r="E14" s="35">
        <v>2164282.530517091</v>
      </c>
      <c r="F14" s="35">
        <v>233145.60798298151</v>
      </c>
      <c r="G14" s="35">
        <v>1128993.0470567599</v>
      </c>
      <c r="H14" s="35">
        <f t="shared" si="0"/>
        <v>3526421.1855568327</v>
      </c>
      <c r="I14" s="35">
        <v>3630868671.4267969</v>
      </c>
      <c r="J14" s="34">
        <v>0.68554158567782641</v>
      </c>
      <c r="K14" s="35">
        <v>7255274.9599673608</v>
      </c>
      <c r="L14" s="38">
        <f>IF(K14=0,0,H14/K14)</f>
        <v>0.48604928207609888</v>
      </c>
      <c r="M14" s="36" t="s">
        <v>99</v>
      </c>
      <c r="N14" s="36" t="s">
        <v>99</v>
      </c>
      <c r="O14" s="36" t="s">
        <v>99</v>
      </c>
    </row>
    <row r="15" spans="1:15" x14ac:dyDescent="0.25">
      <c r="A15" s="31" t="s">
        <v>110</v>
      </c>
      <c r="B15" s="33" t="s">
        <v>111</v>
      </c>
      <c r="C15" s="34">
        <v>5.6229899999999996E-3</v>
      </c>
      <c r="D15" s="34">
        <v>4.19674E-3</v>
      </c>
      <c r="E15" s="35">
        <v>405650.43533603847</v>
      </c>
      <c r="F15" s="35">
        <v>45292.463940069974</v>
      </c>
      <c r="G15" s="35">
        <v>219325.92818193094</v>
      </c>
      <c r="H15" s="35">
        <f t="shared" si="0"/>
        <v>670268.82745803939</v>
      </c>
      <c r="I15" s="35">
        <v>721350060.24717903</v>
      </c>
      <c r="J15" s="34">
        <v>0.80094456314701024</v>
      </c>
      <c r="K15" s="35">
        <v>1233731.7873528255</v>
      </c>
      <c r="L15" s="38">
        <f>IF(K15=0,0,H15/K15)</f>
        <v>0.54328569169496022</v>
      </c>
      <c r="M15" s="36" t="s">
        <v>99</v>
      </c>
      <c r="N15" s="36" t="s">
        <v>99</v>
      </c>
      <c r="O15" s="36" t="s">
        <v>99</v>
      </c>
    </row>
    <row r="16" spans="1:15" x14ac:dyDescent="0.25">
      <c r="A16" s="31" t="s">
        <v>112</v>
      </c>
      <c r="B16" s="33" t="s">
        <v>113</v>
      </c>
      <c r="C16" s="34">
        <v>5.3114999999999998E-4</v>
      </c>
      <c r="D16" s="34">
        <v>5.1626999999999999E-4</v>
      </c>
      <c r="E16" s="35">
        <v>49901.864363991233</v>
      </c>
      <c r="F16" s="35">
        <v>4278.3451903290188</v>
      </c>
      <c r="G16" s="35">
        <v>20717.619407794184</v>
      </c>
      <c r="H16" s="35">
        <f t="shared" si="0"/>
        <v>74897.828962114436</v>
      </c>
      <c r="I16" s="35">
        <v>68138398</v>
      </c>
      <c r="J16" s="34">
        <v>7.2570158005695953E-2</v>
      </c>
      <c r="K16" s="35">
        <v>1286207.3584785433</v>
      </c>
      <c r="L16" s="36" t="s">
        <v>99</v>
      </c>
      <c r="M16" s="36" t="s">
        <v>99</v>
      </c>
      <c r="N16" s="38">
        <v>5.3159163754227599E-2</v>
      </c>
      <c r="O16" s="38">
        <v>2.5313875609876021E-2</v>
      </c>
    </row>
    <row r="17" spans="1:15" x14ac:dyDescent="0.25">
      <c r="A17" s="31" t="s">
        <v>114</v>
      </c>
      <c r="B17" s="33" t="s">
        <v>115</v>
      </c>
      <c r="C17" s="34">
        <v>1.8652E-4</v>
      </c>
      <c r="D17" s="34">
        <v>1.2488000000000001E-4</v>
      </c>
      <c r="E17" s="35">
        <v>12070.708779854003</v>
      </c>
      <c r="F17" s="35">
        <v>1502.3946999909037</v>
      </c>
      <c r="G17" s="35">
        <v>7275.2525123633086</v>
      </c>
      <c r="H17" s="35">
        <f t="shared" si="0"/>
        <v>20848.355992208217</v>
      </c>
      <c r="I17" s="35">
        <v>23673434.245909162</v>
      </c>
      <c r="J17" s="34">
        <v>0.3243803588016968</v>
      </c>
      <c r="K17" s="35">
        <v>99973.260096559985</v>
      </c>
      <c r="L17" s="36" t="s">
        <v>99</v>
      </c>
      <c r="M17" s="36" t="s">
        <v>99</v>
      </c>
      <c r="N17" s="38">
        <v>5.3918544569090079E-2</v>
      </c>
      <c r="O17" s="38">
        <v>2.5675495679582425E-2</v>
      </c>
    </row>
    <row r="18" spans="1:15" x14ac:dyDescent="0.25">
      <c r="A18" s="31" t="s">
        <v>116</v>
      </c>
      <c r="B18" s="33" t="s">
        <v>117</v>
      </c>
      <c r="C18" s="34">
        <v>2.0701589999999999E-2</v>
      </c>
      <c r="D18" s="34">
        <v>1.5622799999999999E-2</v>
      </c>
      <c r="E18" s="35">
        <v>1510075.8257999928</v>
      </c>
      <c r="F18" s="35">
        <v>166748.65482192094</v>
      </c>
      <c r="G18" s="35">
        <v>807469.94776654046</v>
      </c>
      <c r="H18" s="35">
        <f t="shared" si="0"/>
        <v>2484294.428388454</v>
      </c>
      <c r="I18" s="35">
        <v>2597451263.4539084</v>
      </c>
      <c r="J18" s="34">
        <v>0.72166956636600499</v>
      </c>
      <c r="K18" s="35">
        <v>4930445.4303200012</v>
      </c>
      <c r="L18" s="38">
        <f>IF(K18=0,0,H18/K18)</f>
        <v>0.5038681521777264</v>
      </c>
      <c r="M18" s="36" t="s">
        <v>99</v>
      </c>
      <c r="N18" s="36" t="s">
        <v>99</v>
      </c>
      <c r="O18" s="36" t="s">
        <v>99</v>
      </c>
    </row>
    <row r="19" spans="1:15" x14ac:dyDescent="0.25">
      <c r="A19" s="31" t="s">
        <v>118</v>
      </c>
      <c r="B19" s="33" t="s">
        <v>119</v>
      </c>
      <c r="C19" s="34">
        <v>1.1900010000000001E-2</v>
      </c>
      <c r="D19" s="34">
        <v>8.1862399999999991E-3</v>
      </c>
      <c r="E19" s="35">
        <v>791269.37093203084</v>
      </c>
      <c r="F19" s="35">
        <v>95853.055725063037</v>
      </c>
      <c r="G19" s="35">
        <v>464162.43646605458</v>
      </c>
      <c r="H19" s="35">
        <f t="shared" si="0"/>
        <v>1351284.8631231484</v>
      </c>
      <c r="I19" s="35">
        <v>1526601708.8898263</v>
      </c>
      <c r="J19" s="34">
        <v>0.77336131118875162</v>
      </c>
      <c r="K19" s="35">
        <v>2704085.6419915939</v>
      </c>
      <c r="L19" s="38">
        <f>IF(K19=0,0,H19/K19)</f>
        <v>0.49971969901364138</v>
      </c>
      <c r="M19" s="36" t="s">
        <v>99</v>
      </c>
      <c r="N19" s="36" t="s">
        <v>99</v>
      </c>
      <c r="O19" s="36" t="s">
        <v>99</v>
      </c>
    </row>
    <row r="20" spans="1:15" x14ac:dyDescent="0.25">
      <c r="A20" s="31" t="s">
        <v>120</v>
      </c>
      <c r="B20" s="33" t="s">
        <v>121</v>
      </c>
      <c r="C20" s="34">
        <v>6.0484000000000004E-4</v>
      </c>
      <c r="D20" s="34">
        <v>5.2912E-4</v>
      </c>
      <c r="E20" s="35">
        <v>51143.925605351935</v>
      </c>
      <c r="F20" s="35">
        <v>4871.9086979546337</v>
      </c>
      <c r="G20" s="35">
        <v>23591.913626301866</v>
      </c>
      <c r="H20" s="35">
        <f t="shared" si="0"/>
        <v>79607.747929608435</v>
      </c>
      <c r="I20" s="35">
        <v>76767398</v>
      </c>
      <c r="J20" s="34">
        <v>0.57196238784688891</v>
      </c>
      <c r="K20" s="35">
        <v>183859.67576286354</v>
      </c>
      <c r="L20" s="38">
        <f>IF(K20=0,0,H20/K20)</f>
        <v>0.43298100901844305</v>
      </c>
      <c r="M20" s="36" t="s">
        <v>99</v>
      </c>
      <c r="N20" s="36" t="s">
        <v>99</v>
      </c>
      <c r="O20" s="36" t="s">
        <v>99</v>
      </c>
    </row>
    <row r="21" spans="1:15" x14ac:dyDescent="0.25">
      <c r="A21" s="31" t="s">
        <v>122</v>
      </c>
      <c r="B21" s="33" t="s">
        <v>123</v>
      </c>
      <c r="C21" s="34">
        <v>5.5002699999999998E-3</v>
      </c>
      <c r="D21" s="34">
        <v>3.5420000000000003E-5</v>
      </c>
      <c r="E21" s="35">
        <v>3423.6427368868417</v>
      </c>
      <c r="F21" s="35">
        <v>44303.970064974092</v>
      </c>
      <c r="G21" s="35">
        <v>214539.20832176995</v>
      </c>
      <c r="H21" s="35">
        <f t="shared" si="0"/>
        <v>262266.82112363086</v>
      </c>
      <c r="I21" s="35">
        <v>684600805</v>
      </c>
      <c r="J21" s="36" t="s">
        <v>99</v>
      </c>
      <c r="K21" s="35">
        <v>0</v>
      </c>
      <c r="L21" s="36" t="s">
        <v>99</v>
      </c>
      <c r="M21" s="37">
        <f>IF(I21=0,0,H21/I21)</f>
        <v>3.8309452634025291E-4</v>
      </c>
      <c r="N21" s="36" t="s">
        <v>99</v>
      </c>
      <c r="O21" s="36" t="s">
        <v>99</v>
      </c>
    </row>
    <row r="22" spans="1:15" ht="15.75" thickBot="1" x14ac:dyDescent="0.3">
      <c r="A22" s="31" t="s">
        <v>124</v>
      </c>
      <c r="B22" s="33" t="s">
        <v>125</v>
      </c>
      <c r="C22" s="34">
        <v>6.7546999999999996E-4</v>
      </c>
      <c r="D22" s="34">
        <v>4.618E-4</v>
      </c>
      <c r="E22" s="35">
        <v>44636.877919094957</v>
      </c>
      <c r="F22" s="35">
        <v>5440.8242976777592</v>
      </c>
      <c r="G22" s="35">
        <v>26346.851890017391</v>
      </c>
      <c r="H22" s="35">
        <f t="shared" si="0"/>
        <v>76424.554106790107</v>
      </c>
      <c r="I22" s="35">
        <v>84073068.273093656</v>
      </c>
      <c r="J22" s="36" t="s">
        <v>99</v>
      </c>
      <c r="K22" s="35">
        <v>0</v>
      </c>
      <c r="L22" s="36" t="s">
        <v>99</v>
      </c>
      <c r="M22" s="37">
        <f>IF(I22=0,0,H22/I22)</f>
        <v>9.0902539513059094E-4</v>
      </c>
      <c r="N22" s="36" t="s">
        <v>99</v>
      </c>
      <c r="O22" s="36" t="s">
        <v>99</v>
      </c>
    </row>
    <row r="23" spans="1:15" x14ac:dyDescent="0.25">
      <c r="A23" s="31" t="s">
        <v>126</v>
      </c>
      <c r="B23" s="39" t="s">
        <v>37</v>
      </c>
      <c r="C23" s="40" t="s">
        <v>99</v>
      </c>
      <c r="D23" s="40" t="s">
        <v>99</v>
      </c>
      <c r="E23" s="41">
        <f>SUBTOTAL(9,E9:E22)</f>
        <v>96658462.362700194</v>
      </c>
      <c r="F23" s="41">
        <f>SUBTOTAL(9,F9:F22)</f>
        <v>8054872.0246557901</v>
      </c>
      <c r="G23" s="41">
        <f>SUBTOTAL(9,G9:G22)</f>
        <v>39005214.764466867</v>
      </c>
      <c r="H23" s="41">
        <f>SUBTOTAL(9,H9:H22)</f>
        <v>143718549.15182287</v>
      </c>
      <c r="I23" s="41">
        <f>SUBTOTAL(9,I9:I22)</f>
        <v>124596627088.99998</v>
      </c>
      <c r="J23" s="40" t="s">
        <v>99</v>
      </c>
      <c r="K23" s="41">
        <f>SUBTOTAL(9,K9:K22)</f>
        <v>113220799.19467448</v>
      </c>
      <c r="L23" s="40" t="s">
        <v>99</v>
      </c>
      <c r="M23" s="40" t="s">
        <v>99</v>
      </c>
      <c r="N23" s="40" t="s">
        <v>99</v>
      </c>
      <c r="O23" s="40" t="s">
        <v>99</v>
      </c>
    </row>
    <row r="24" spans="1:15" x14ac:dyDescent="0.25">
      <c r="A24" s="31" t="s">
        <v>127</v>
      </c>
      <c r="B24" s="42" t="s">
        <v>99</v>
      </c>
    </row>
    <row r="25" spans="1:15" x14ac:dyDescent="0.25">
      <c r="A25" s="31" t="s">
        <v>128</v>
      </c>
      <c r="B25" s="42" t="s">
        <v>129</v>
      </c>
    </row>
    <row r="26" spans="1:15" x14ac:dyDescent="0.25">
      <c r="A26" s="31" t="s">
        <v>130</v>
      </c>
      <c r="B26" s="42" t="s">
        <v>131</v>
      </c>
    </row>
    <row r="27" spans="1:15" x14ac:dyDescent="0.25">
      <c r="A27" s="31" t="s">
        <v>132</v>
      </c>
      <c r="B27" s="42" t="s">
        <v>133</v>
      </c>
    </row>
    <row r="28" spans="1:15" x14ac:dyDescent="0.25">
      <c r="A28" s="31" t="s">
        <v>134</v>
      </c>
      <c r="B28" s="42" t="s">
        <v>135</v>
      </c>
    </row>
    <row r="29" spans="1:15" x14ac:dyDescent="0.25">
      <c r="A29" s="31" t="s">
        <v>136</v>
      </c>
      <c r="B29" s="42" t="s">
        <v>137</v>
      </c>
    </row>
    <row r="30" spans="1:15" x14ac:dyDescent="0.25">
      <c r="A30" s="31" t="s">
        <v>138</v>
      </c>
      <c r="B30" s="42" t="s">
        <v>139</v>
      </c>
    </row>
    <row r="31" spans="1:15" x14ac:dyDescent="0.25">
      <c r="A31" s="31" t="s">
        <v>140</v>
      </c>
      <c r="B31" s="42" t="s">
        <v>141</v>
      </c>
    </row>
    <row r="32" spans="1:15" x14ac:dyDescent="0.25">
      <c r="A32" s="31" t="s">
        <v>142</v>
      </c>
      <c r="B32" s="42" t="s">
        <v>143</v>
      </c>
    </row>
    <row r="33" spans="1:2" x14ac:dyDescent="0.25">
      <c r="A33" s="31" t="s">
        <v>144</v>
      </c>
      <c r="B33" s="42" t="s">
        <v>145</v>
      </c>
    </row>
    <row r="34" spans="1:2" x14ac:dyDescent="0.25">
      <c r="A34" s="31" t="s">
        <v>146</v>
      </c>
      <c r="B34" s="42" t="s">
        <v>147</v>
      </c>
    </row>
    <row r="35" spans="1:2" x14ac:dyDescent="0.25">
      <c r="A35" s="31" t="s">
        <v>148</v>
      </c>
      <c r="B35" s="42" t="s">
        <v>149</v>
      </c>
    </row>
    <row r="36" spans="1:2" s="45" customFormat="1" x14ac:dyDescent="0.25">
      <c r="A36" s="43">
        <v>28</v>
      </c>
      <c r="B36" s="44" t="s">
        <v>150</v>
      </c>
    </row>
    <row r="37" spans="1:2" x14ac:dyDescent="0.25">
      <c r="A37" s="43">
        <v>29</v>
      </c>
      <c r="B37" s="44" t="s">
        <v>151</v>
      </c>
    </row>
    <row r="38" spans="1:2" x14ac:dyDescent="0.25">
      <c r="B38" s="42"/>
    </row>
  </sheetData>
  <mergeCells count="1">
    <mergeCell ref="A4:O4"/>
  </mergeCells>
  <printOptions horizontalCentered="1"/>
  <pageMargins left="0.1" right="0.1" top="0.75" bottom="0.75" header="0.3" footer="0.3"/>
  <pageSetup scale="68" orientation="landscape" r:id="rId1"/>
  <headerFooter>
    <oddHeader>&amp;C&amp;"Arial"&amp;8 FLORIDA POWER &amp;&amp; LIGHT COMPANY
 ENERGY CONSERVATION COST RECOVERY (ECCR)
 CALCULATION OF ENERGY CONSERVATION FACTORS&amp;R&amp;"Arial"&amp;8 SCHEDULE C-1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0ea24b7d-6851-4ac3-b69a-5f8ab1c272a4">
      <Terms xmlns="http://schemas.microsoft.com/office/infopath/2007/PartnerControls"/>
    </lcf76f155ced4ddcb4097134ff3c332f>
    <TaxCatchAll xmlns="b1d5bd79-d303-41c1-8eea-1ffab55a9c6c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C721B2724BBA41BDE85859F6A48358" ma:contentTypeVersion="19" ma:contentTypeDescription="Create a new document." ma:contentTypeScope="" ma:versionID="e4851b6f7b171a37c8ca03271831a978">
  <xsd:schema xmlns:xsd="http://www.w3.org/2001/XMLSchema" xmlns:xs="http://www.w3.org/2001/XMLSchema" xmlns:p="http://schemas.microsoft.com/office/2006/metadata/properties" xmlns:ns1="http://schemas.microsoft.com/sharepoint/v3" xmlns:ns2="0ea24b7d-6851-4ac3-b69a-5f8ab1c272a4" xmlns:ns3="b1d5bd79-d303-41c1-8eea-1ffab55a9c6c" targetNamespace="http://schemas.microsoft.com/office/2006/metadata/properties" ma:root="true" ma:fieldsID="8aac6a3d57a79ecb15587c14ce24b5cc" ns1:_="" ns2:_="" ns3:_="">
    <xsd:import namespace="http://schemas.microsoft.com/sharepoint/v3"/>
    <xsd:import namespace="0ea24b7d-6851-4ac3-b69a-5f8ab1c272a4"/>
    <xsd:import namespace="b1d5bd79-d303-41c1-8eea-1ffab55a9c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a24b7d-6851-4ac3-b69a-5f8ab1c272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c379444-718f-4044-93bd-bdc834bc63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d5bd79-d303-41c1-8eea-1ffab55a9c6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cad92275-db3a-47c1-9275-83a3ba23b394}" ma:internalName="TaxCatchAll" ma:showField="CatchAllData" ma:web="b1d5bd79-d303-41c1-8eea-1ffab55a9c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98615A-1973-4948-9FE2-0AE44A13680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A58042-25BB-454C-AB67-169B18314EF5}">
  <ds:schemaRefs>
    <ds:schemaRef ds:uri="http://schemas.microsoft.com/office/infopath/2007/PartnerControls"/>
    <ds:schemaRef ds:uri="0ea24b7d-6851-4ac3-b69a-5f8ab1c272a4"/>
    <ds:schemaRef ds:uri="http://purl.org/dc/elements/1.1/"/>
    <ds:schemaRef ds:uri="http://schemas.microsoft.com/sharepoint/v3"/>
    <ds:schemaRef ds:uri="http://purl.org/dc/terms/"/>
    <ds:schemaRef ds:uri="http://schemas.openxmlformats.org/package/2006/metadata/core-properties"/>
    <ds:schemaRef ds:uri="b1d5bd79-d303-41c1-8eea-1ffab55a9c6c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7D4FFD3-BB32-42F3-8819-9C7550E393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ea24b7d-6851-4ac3-b69a-5f8ab1c272a4"/>
    <ds:schemaRef ds:uri="b1d5bd79-d303-41c1-8eea-1ffab55a9c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a1681294-4857-4624-8d04-edaddb44ee26}" enabled="0" method="" siteId="{a1681294-4857-4624-8d04-edaddb44ee2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JNF Sheet 1</vt:lpstr>
      <vt:lpstr>Sheet 2</vt:lpstr>
      <vt:lpstr>Bill Impacts</vt:lpstr>
      <vt:lpstr>2024</vt:lpstr>
      <vt:lpstr>Page 4 C-1 Calculation Factors</vt:lpstr>
      <vt:lpstr>'Page 4 C-1 Calculation Factors'!Print_Titles</vt:lpstr>
    </vt:vector>
  </TitlesOfParts>
  <Manager/>
  <Company>NexteraEnergy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Floyd, John</dc:creator>
  <cp:keywords/>
  <dc:description/>
  <cp:lastModifiedBy>Adams, Starr</cp:lastModifiedBy>
  <cp:revision/>
  <dcterms:created xsi:type="dcterms:W3CDTF">2024-03-11T14:30:29Z</dcterms:created>
  <dcterms:modified xsi:type="dcterms:W3CDTF">2024-07-08T18:04:06Z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0x01010031C721B2724BBA41BDE85859F6A48358</vt:lpwstr>
  </property>
  <property fmtid="{D5CDD505-2E9C-101B-9397-08002B2CF9AE}" pid="3" name="MediaServiceImageTags">
    <vt:lpwstr/>
  </property>
</Properties>
</file>