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0" documentId="13_ncr:1_{65AF0686-BA7A-44D5-9B50-9B34F5FC4A15}" xr6:coauthVersionLast="47" xr6:coauthVersionMax="47" xr10:uidLastSave="{00000000-0000-0000-0000-000000000000}"/>
  <bookViews>
    <workbookView xWindow="29550" yWindow="0" windowWidth="23370" windowHeight="13425" xr2:uid="{EF28BE7F-A7A2-4B66-921D-A688CFAA5F77}"/>
  </bookViews>
  <sheets>
    <sheet name="Proposed Portfolio " sheetId="4" r:id="rId1"/>
    <sheet name="RIM Portfolio" sheetId="5" r:id="rId2"/>
    <sheet name="TRC Portfolio" sheetId="6" r:id="rId3"/>
  </sheets>
  <definedNames>
    <definedName name="_Hlk158975377" localSheetId="0">'Proposed Portfolio '!$B$20</definedName>
    <definedName name="_Hlk158975377" localSheetId="1">'RIM Portfolio'!$B$20</definedName>
    <definedName name="_Hlk158975377" localSheetId="2">'TRC Portfolio'!$B$20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6" l="1"/>
  <c r="J74" i="6"/>
  <c r="F74" i="6"/>
  <c r="N30" i="6"/>
  <c r="J30" i="6"/>
  <c r="F30" i="6"/>
  <c r="M86" i="6"/>
  <c r="L86" i="6"/>
  <c r="K86" i="6"/>
  <c r="N86" i="6" s="1"/>
  <c r="I86" i="6"/>
  <c r="H86" i="6"/>
  <c r="G86" i="6"/>
  <c r="J86" i="6" s="1"/>
  <c r="E86" i="6"/>
  <c r="D86" i="6"/>
  <c r="C86" i="6"/>
  <c r="N83" i="6"/>
  <c r="J83" i="6"/>
  <c r="F83" i="6"/>
  <c r="N82" i="6"/>
  <c r="J82" i="6"/>
  <c r="F82" i="6"/>
  <c r="N81" i="6"/>
  <c r="J81" i="6"/>
  <c r="F81" i="6"/>
  <c r="N80" i="6"/>
  <c r="J80" i="6"/>
  <c r="F80" i="6"/>
  <c r="N79" i="6"/>
  <c r="J79" i="6"/>
  <c r="F79" i="6"/>
  <c r="N78" i="6"/>
  <c r="J78" i="6"/>
  <c r="F78" i="6"/>
  <c r="N77" i="6"/>
  <c r="J77" i="6"/>
  <c r="F77" i="6"/>
  <c r="N76" i="6"/>
  <c r="J76" i="6"/>
  <c r="F76" i="6"/>
  <c r="N73" i="6"/>
  <c r="J73" i="6"/>
  <c r="F73" i="6"/>
  <c r="N72" i="6"/>
  <c r="J72" i="6"/>
  <c r="F72" i="6"/>
  <c r="M67" i="6"/>
  <c r="L67" i="6"/>
  <c r="K67" i="6"/>
  <c r="I67" i="6"/>
  <c r="I87" i="6" s="1"/>
  <c r="H67" i="6"/>
  <c r="G67" i="6"/>
  <c r="J67" i="6" s="1"/>
  <c r="E67" i="6"/>
  <c r="D67" i="6"/>
  <c r="C67" i="6"/>
  <c r="C87" i="6" s="1"/>
  <c r="N65" i="6"/>
  <c r="J65" i="6"/>
  <c r="F65" i="6"/>
  <c r="N64" i="6"/>
  <c r="J64" i="6"/>
  <c r="F64" i="6"/>
  <c r="N63" i="6"/>
  <c r="J63" i="6"/>
  <c r="F63" i="6"/>
  <c r="N62" i="6"/>
  <c r="J62" i="6"/>
  <c r="F62" i="6"/>
  <c r="N61" i="6"/>
  <c r="J61" i="6"/>
  <c r="F61" i="6"/>
  <c r="N60" i="6"/>
  <c r="J60" i="6"/>
  <c r="F60" i="6"/>
  <c r="N59" i="6"/>
  <c r="J59" i="6"/>
  <c r="F59" i="6"/>
  <c r="N58" i="6"/>
  <c r="J58" i="6"/>
  <c r="F58" i="6"/>
  <c r="N57" i="6"/>
  <c r="J57" i="6"/>
  <c r="F57" i="6"/>
  <c r="N56" i="6"/>
  <c r="J56" i="6"/>
  <c r="F56" i="6"/>
  <c r="N55" i="6"/>
  <c r="J55" i="6"/>
  <c r="F55" i="6"/>
  <c r="M42" i="6"/>
  <c r="L42" i="6"/>
  <c r="K42" i="6"/>
  <c r="I42" i="6"/>
  <c r="H42" i="6"/>
  <c r="G42" i="6"/>
  <c r="E42" i="6"/>
  <c r="D42" i="6"/>
  <c r="C42" i="6"/>
  <c r="N39" i="6"/>
  <c r="J39" i="6"/>
  <c r="F39" i="6"/>
  <c r="N38" i="6"/>
  <c r="J38" i="6"/>
  <c r="F38" i="6"/>
  <c r="N37" i="6"/>
  <c r="J37" i="6"/>
  <c r="F37" i="6"/>
  <c r="N36" i="6"/>
  <c r="J36" i="6"/>
  <c r="F36" i="6"/>
  <c r="N35" i="6"/>
  <c r="J35" i="6"/>
  <c r="F35" i="6"/>
  <c r="N34" i="6"/>
  <c r="J34" i="6"/>
  <c r="F34" i="6"/>
  <c r="N33" i="6"/>
  <c r="J33" i="6"/>
  <c r="F33" i="6"/>
  <c r="N32" i="6"/>
  <c r="J32" i="6"/>
  <c r="F32" i="6"/>
  <c r="N29" i="6"/>
  <c r="J29" i="6"/>
  <c r="F29" i="6"/>
  <c r="N28" i="6"/>
  <c r="J28" i="6"/>
  <c r="F28" i="6"/>
  <c r="M23" i="6"/>
  <c r="L23" i="6"/>
  <c r="L43" i="6" s="1"/>
  <c r="K23" i="6"/>
  <c r="I23" i="6"/>
  <c r="I43" i="6" s="1"/>
  <c r="H23" i="6"/>
  <c r="G23" i="6"/>
  <c r="G43" i="6" s="1"/>
  <c r="E23" i="6"/>
  <c r="E43" i="6" s="1"/>
  <c r="D23" i="6"/>
  <c r="C23" i="6"/>
  <c r="N21" i="6"/>
  <c r="J21" i="6"/>
  <c r="F21" i="6"/>
  <c r="N20" i="6"/>
  <c r="J20" i="6"/>
  <c r="F20" i="6"/>
  <c r="N19" i="6"/>
  <c r="J19" i="6"/>
  <c r="F19" i="6"/>
  <c r="N18" i="6"/>
  <c r="J18" i="6"/>
  <c r="F18" i="6"/>
  <c r="N17" i="6"/>
  <c r="J17" i="6"/>
  <c r="F17" i="6"/>
  <c r="N16" i="6"/>
  <c r="J16" i="6"/>
  <c r="F16" i="6"/>
  <c r="N15" i="6"/>
  <c r="J15" i="6"/>
  <c r="F15" i="6"/>
  <c r="N14" i="6"/>
  <c r="J14" i="6"/>
  <c r="F14" i="6"/>
  <c r="N13" i="6"/>
  <c r="J13" i="6"/>
  <c r="F13" i="6"/>
  <c r="N12" i="6"/>
  <c r="J12" i="6"/>
  <c r="F12" i="6"/>
  <c r="N11" i="6"/>
  <c r="J11" i="6"/>
  <c r="F11" i="6"/>
  <c r="I85" i="5"/>
  <c r="N84" i="5"/>
  <c r="M84" i="5"/>
  <c r="L84" i="5"/>
  <c r="K84" i="5"/>
  <c r="I84" i="5"/>
  <c r="H84" i="5"/>
  <c r="G84" i="5"/>
  <c r="J84" i="5" s="1"/>
  <c r="F84" i="5"/>
  <c r="E84" i="5"/>
  <c r="D84" i="5"/>
  <c r="C84" i="5"/>
  <c r="N81" i="5"/>
  <c r="J81" i="5"/>
  <c r="F81" i="5"/>
  <c r="N80" i="5"/>
  <c r="J80" i="5"/>
  <c r="F80" i="5"/>
  <c r="N79" i="5"/>
  <c r="J79" i="5"/>
  <c r="F79" i="5"/>
  <c r="N78" i="5"/>
  <c r="J78" i="5"/>
  <c r="F78" i="5"/>
  <c r="N77" i="5"/>
  <c r="J77" i="5"/>
  <c r="F77" i="5"/>
  <c r="N76" i="5"/>
  <c r="J76" i="5"/>
  <c r="F76" i="5"/>
  <c r="N75" i="5"/>
  <c r="J75" i="5"/>
  <c r="F75" i="5"/>
  <c r="N74" i="5"/>
  <c r="J74" i="5"/>
  <c r="F74" i="5"/>
  <c r="N72" i="5"/>
  <c r="J72" i="5"/>
  <c r="F72" i="5"/>
  <c r="N71" i="5"/>
  <c r="J71" i="5"/>
  <c r="F71" i="5"/>
  <c r="M66" i="5"/>
  <c r="M85" i="5" s="1"/>
  <c r="L66" i="5"/>
  <c r="L85" i="5" s="1"/>
  <c r="K66" i="5"/>
  <c r="K85" i="5" s="1"/>
  <c r="N85" i="5" s="1"/>
  <c r="I66" i="5"/>
  <c r="H66" i="5"/>
  <c r="H85" i="5" s="1"/>
  <c r="G66" i="5"/>
  <c r="J66" i="5" s="1"/>
  <c r="E66" i="5"/>
  <c r="E85" i="5" s="1"/>
  <c r="D66" i="5"/>
  <c r="D85" i="5" s="1"/>
  <c r="C66" i="5"/>
  <c r="C85" i="5" s="1"/>
  <c r="F85" i="5" s="1"/>
  <c r="N64" i="5"/>
  <c r="J64" i="5"/>
  <c r="F64" i="5"/>
  <c r="N63" i="5"/>
  <c r="J63" i="5"/>
  <c r="F63" i="5"/>
  <c r="N62" i="5"/>
  <c r="J62" i="5"/>
  <c r="F62" i="5"/>
  <c r="N61" i="5"/>
  <c r="J61" i="5"/>
  <c r="F61" i="5"/>
  <c r="N60" i="5"/>
  <c r="J60" i="5"/>
  <c r="F60" i="5"/>
  <c r="N59" i="5"/>
  <c r="J59" i="5"/>
  <c r="F59" i="5"/>
  <c r="N58" i="5"/>
  <c r="J58" i="5"/>
  <c r="F58" i="5"/>
  <c r="N57" i="5"/>
  <c r="J57" i="5"/>
  <c r="F57" i="5"/>
  <c r="N56" i="5"/>
  <c r="J56" i="5"/>
  <c r="F56" i="5"/>
  <c r="N55" i="5"/>
  <c r="J55" i="5"/>
  <c r="F55" i="5"/>
  <c r="N54" i="5"/>
  <c r="J54" i="5"/>
  <c r="F54" i="5"/>
  <c r="M42" i="5"/>
  <c r="L42" i="5"/>
  <c r="E42" i="5"/>
  <c r="D42" i="5"/>
  <c r="M41" i="5"/>
  <c r="L41" i="5"/>
  <c r="K41" i="5"/>
  <c r="N41" i="5" s="1"/>
  <c r="I41" i="5"/>
  <c r="H41" i="5"/>
  <c r="G41" i="5"/>
  <c r="J41" i="5" s="1"/>
  <c r="E41" i="5"/>
  <c r="D41" i="5"/>
  <c r="C41" i="5"/>
  <c r="F41" i="5" s="1"/>
  <c r="N38" i="5"/>
  <c r="J38" i="5"/>
  <c r="F38" i="5"/>
  <c r="N37" i="5"/>
  <c r="J37" i="5"/>
  <c r="F37" i="5"/>
  <c r="N36" i="5"/>
  <c r="J36" i="5"/>
  <c r="F36" i="5"/>
  <c r="N35" i="5"/>
  <c r="J35" i="5"/>
  <c r="F35" i="5"/>
  <c r="N34" i="5"/>
  <c r="J34" i="5"/>
  <c r="F34" i="5"/>
  <c r="N33" i="5"/>
  <c r="J33" i="5"/>
  <c r="F33" i="5"/>
  <c r="N32" i="5"/>
  <c r="J32" i="5"/>
  <c r="F32" i="5"/>
  <c r="N31" i="5"/>
  <c r="J31" i="5"/>
  <c r="F31" i="5"/>
  <c r="N29" i="5"/>
  <c r="J29" i="5"/>
  <c r="F29" i="5"/>
  <c r="N28" i="5"/>
  <c r="J28" i="5"/>
  <c r="F28" i="5"/>
  <c r="M23" i="5"/>
  <c r="L23" i="5"/>
  <c r="K23" i="5"/>
  <c r="N23" i="5" s="1"/>
  <c r="J23" i="5"/>
  <c r="I23" i="5"/>
  <c r="I42" i="5" s="1"/>
  <c r="H23" i="5"/>
  <c r="H42" i="5" s="1"/>
  <c r="G23" i="5"/>
  <c r="G42" i="5" s="1"/>
  <c r="J42" i="5" s="1"/>
  <c r="E23" i="5"/>
  <c r="D23" i="5"/>
  <c r="C23" i="5"/>
  <c r="F23" i="5" s="1"/>
  <c r="N21" i="5"/>
  <c r="J21" i="5"/>
  <c r="F21" i="5"/>
  <c r="N20" i="5"/>
  <c r="J20" i="5"/>
  <c r="F20" i="5"/>
  <c r="N19" i="5"/>
  <c r="J19" i="5"/>
  <c r="F19" i="5"/>
  <c r="N18" i="5"/>
  <c r="J18" i="5"/>
  <c r="F18" i="5"/>
  <c r="N17" i="5"/>
  <c r="J17" i="5"/>
  <c r="F17" i="5"/>
  <c r="N16" i="5"/>
  <c r="J16" i="5"/>
  <c r="F16" i="5"/>
  <c r="N15" i="5"/>
  <c r="J15" i="5"/>
  <c r="F15" i="5"/>
  <c r="N14" i="5"/>
  <c r="J14" i="5"/>
  <c r="F14" i="5"/>
  <c r="N13" i="5"/>
  <c r="J13" i="5"/>
  <c r="F13" i="5"/>
  <c r="N12" i="5"/>
  <c r="J12" i="5"/>
  <c r="F12" i="5"/>
  <c r="N11" i="5"/>
  <c r="J11" i="5"/>
  <c r="F11" i="5"/>
  <c r="N78" i="4"/>
  <c r="J78" i="4"/>
  <c r="F78" i="4"/>
  <c r="N35" i="4"/>
  <c r="J35" i="4"/>
  <c r="F35" i="4"/>
  <c r="M41" i="4"/>
  <c r="L41" i="4"/>
  <c r="L42" i="4" s="1"/>
  <c r="K41" i="4"/>
  <c r="I41" i="4"/>
  <c r="H41" i="4"/>
  <c r="G41" i="4"/>
  <c r="G42" i="4" s="1"/>
  <c r="E41" i="4"/>
  <c r="D41" i="4"/>
  <c r="C41" i="4"/>
  <c r="N81" i="4"/>
  <c r="N80" i="4"/>
  <c r="N79" i="4"/>
  <c r="N77" i="4"/>
  <c r="N76" i="4"/>
  <c r="N75" i="4"/>
  <c r="N74" i="4"/>
  <c r="N72" i="4"/>
  <c r="N71" i="4"/>
  <c r="J81" i="4"/>
  <c r="J80" i="4"/>
  <c r="J79" i="4"/>
  <c r="J77" i="4"/>
  <c r="J76" i="4"/>
  <c r="J75" i="4"/>
  <c r="J74" i="4"/>
  <c r="J72" i="4"/>
  <c r="J71" i="4"/>
  <c r="F81" i="4"/>
  <c r="F80" i="4"/>
  <c r="F79" i="4"/>
  <c r="F77" i="4"/>
  <c r="F76" i="4"/>
  <c r="F75" i="4"/>
  <c r="F74" i="4"/>
  <c r="F72" i="4"/>
  <c r="F71" i="4"/>
  <c r="M84" i="4"/>
  <c r="L84" i="4"/>
  <c r="K84" i="4"/>
  <c r="I84" i="4"/>
  <c r="H84" i="4"/>
  <c r="G84" i="4"/>
  <c r="E84" i="4"/>
  <c r="D84" i="4"/>
  <c r="C84" i="4"/>
  <c r="J66" i="4"/>
  <c r="M66" i="4"/>
  <c r="L66" i="4"/>
  <c r="K66" i="4"/>
  <c r="I66" i="4"/>
  <c r="H66" i="4"/>
  <c r="G66" i="4"/>
  <c r="E66" i="4"/>
  <c r="D66" i="4"/>
  <c r="F66" i="4" s="1"/>
  <c r="C66" i="4"/>
  <c r="N38" i="4"/>
  <c r="N37" i="4"/>
  <c r="N36" i="4"/>
  <c r="N34" i="4"/>
  <c r="N33" i="4"/>
  <c r="N32" i="4"/>
  <c r="N31" i="4"/>
  <c r="N29" i="4"/>
  <c r="N28" i="4"/>
  <c r="J38" i="4"/>
  <c r="J37" i="4"/>
  <c r="J36" i="4"/>
  <c r="J34" i="4"/>
  <c r="J33" i="4"/>
  <c r="J32" i="4"/>
  <c r="J31" i="4"/>
  <c r="J29" i="4"/>
  <c r="J28" i="4"/>
  <c r="F38" i="4"/>
  <c r="F37" i="4"/>
  <c r="F36" i="4"/>
  <c r="F34" i="4"/>
  <c r="F33" i="4"/>
  <c r="F32" i="4"/>
  <c r="F31" i="4"/>
  <c r="F29" i="4"/>
  <c r="F28" i="4"/>
  <c r="M23" i="4"/>
  <c r="L23" i="4"/>
  <c r="K23" i="4"/>
  <c r="N23" i="4" s="1"/>
  <c r="I23" i="4"/>
  <c r="H23" i="4"/>
  <c r="G23" i="4"/>
  <c r="J23" i="4" s="1"/>
  <c r="E23" i="4"/>
  <c r="D23" i="4"/>
  <c r="C23" i="4"/>
  <c r="N61" i="4"/>
  <c r="J61" i="4"/>
  <c r="F61" i="4"/>
  <c r="N18" i="4"/>
  <c r="J18" i="4"/>
  <c r="F18" i="4"/>
  <c r="N21" i="4"/>
  <c r="N20" i="4"/>
  <c r="N19" i="4"/>
  <c r="N17" i="4"/>
  <c r="N16" i="4"/>
  <c r="N15" i="4"/>
  <c r="N14" i="4"/>
  <c r="N13" i="4"/>
  <c r="N12" i="4"/>
  <c r="N11" i="4"/>
  <c r="N64" i="4"/>
  <c r="N63" i="4"/>
  <c r="N62" i="4"/>
  <c r="N60" i="4"/>
  <c r="N59" i="4"/>
  <c r="N58" i="4"/>
  <c r="N57" i="4"/>
  <c r="N56" i="4"/>
  <c r="N55" i="4"/>
  <c r="N54" i="4"/>
  <c r="F64" i="4"/>
  <c r="F63" i="4"/>
  <c r="F62" i="4"/>
  <c r="F60" i="4"/>
  <c r="F59" i="4"/>
  <c r="F58" i="4"/>
  <c r="F57" i="4"/>
  <c r="F56" i="4"/>
  <c r="F55" i="4"/>
  <c r="F54" i="4"/>
  <c r="F11" i="4"/>
  <c r="F12" i="4"/>
  <c r="F13" i="4"/>
  <c r="F14" i="4"/>
  <c r="F15" i="4"/>
  <c r="F16" i="4"/>
  <c r="F17" i="4"/>
  <c r="F19" i="4"/>
  <c r="F21" i="4"/>
  <c r="F20" i="4"/>
  <c r="J21" i="4"/>
  <c r="J20" i="4"/>
  <c r="J19" i="4"/>
  <c r="J17" i="4"/>
  <c r="J16" i="4"/>
  <c r="J15" i="4"/>
  <c r="J14" i="4"/>
  <c r="J13" i="4"/>
  <c r="J12" i="4"/>
  <c r="J11" i="4"/>
  <c r="J64" i="4"/>
  <c r="J63" i="4"/>
  <c r="J62" i="4"/>
  <c r="J60" i="4"/>
  <c r="J59" i="4"/>
  <c r="J58" i="4"/>
  <c r="J57" i="4"/>
  <c r="J56" i="4"/>
  <c r="J55" i="4"/>
  <c r="J54" i="4"/>
  <c r="M87" i="6" l="1"/>
  <c r="L87" i="6"/>
  <c r="K87" i="6"/>
  <c r="M43" i="6"/>
  <c r="N42" i="6"/>
  <c r="H43" i="6"/>
  <c r="J43" i="6" s="1"/>
  <c r="D43" i="6"/>
  <c r="J42" i="6"/>
  <c r="D87" i="6"/>
  <c r="J23" i="6"/>
  <c r="H87" i="6"/>
  <c r="N87" i="6"/>
  <c r="F86" i="6"/>
  <c r="N23" i="6"/>
  <c r="F23" i="6"/>
  <c r="F42" i="6"/>
  <c r="E87" i="6"/>
  <c r="F87" i="6"/>
  <c r="G87" i="6"/>
  <c r="J87" i="6" s="1"/>
  <c r="C43" i="6"/>
  <c r="F43" i="6" s="1"/>
  <c r="K43" i="6"/>
  <c r="N43" i="6" s="1"/>
  <c r="F67" i="6"/>
  <c r="N67" i="6"/>
  <c r="G85" i="5"/>
  <c r="J85" i="5" s="1"/>
  <c r="C42" i="5"/>
  <c r="F42" i="5" s="1"/>
  <c r="K42" i="5"/>
  <c r="N42" i="5" s="1"/>
  <c r="F66" i="5"/>
  <c r="N66" i="5"/>
  <c r="N66" i="4"/>
  <c r="I85" i="4"/>
  <c r="D42" i="4"/>
  <c r="K85" i="4"/>
  <c r="E42" i="4"/>
  <c r="F23" i="4"/>
  <c r="L85" i="4"/>
  <c r="C85" i="4"/>
  <c r="M85" i="4"/>
  <c r="H42" i="4"/>
  <c r="J42" i="4" s="1"/>
  <c r="D85" i="4"/>
  <c r="I42" i="4"/>
  <c r="E85" i="4"/>
  <c r="K42" i="4"/>
  <c r="N42" i="4" s="1"/>
  <c r="H85" i="4"/>
  <c r="C42" i="4"/>
  <c r="M42" i="4"/>
  <c r="J84" i="4"/>
  <c r="N41" i="4"/>
  <c r="J41" i="4"/>
  <c r="G85" i="4"/>
  <c r="F41" i="4"/>
  <c r="N84" i="4"/>
  <c r="F84" i="4"/>
  <c r="N85" i="4" l="1"/>
  <c r="F85" i="4"/>
  <c r="F42" i="4"/>
  <c r="J85" i="4"/>
</calcChain>
</file>

<file path=xl/sharedStrings.xml><?xml version="1.0" encoding="utf-8"?>
<sst xmlns="http://schemas.openxmlformats.org/spreadsheetml/2006/main" count="1043" uniqueCount="64">
  <si>
    <t>RIM Test</t>
  </si>
  <si>
    <t>TRC Test</t>
  </si>
  <si>
    <t>Participants Test</t>
  </si>
  <si>
    <t>Benefits</t>
  </si>
  <si>
    <t>Costs</t>
  </si>
  <si>
    <t>Program Name</t>
  </si>
  <si>
    <t>Net Benefits</t>
  </si>
  <si>
    <t>B/C Ratio</t>
  </si>
  <si>
    <t>1. Residential Walk-Through Audit (Free Energy Check)</t>
  </si>
  <si>
    <t>2. Residential Customer Assisted Energy Audit (Online)</t>
  </si>
  <si>
    <t>3. Residential Computer Assisted Energy Audit (RCS)(Paid)</t>
  </si>
  <si>
    <t>4. Residential Ceiling Insulation</t>
  </si>
  <si>
    <t xml:space="preserve">5. Residential Duct Repair      </t>
  </si>
  <si>
    <t>6. Energy and Renewable Education, Awareness and Agency Outreach</t>
  </si>
  <si>
    <t>7. ENERGY STAR for New Multi-Family Residences</t>
  </si>
  <si>
    <t>8. ENERGY STAR for New Homes</t>
  </si>
  <si>
    <t>9. ENERGY STAR Thermostats</t>
  </si>
  <si>
    <r>
      <t>1.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Commercial/Industrial Audit (Free)</t>
    </r>
  </si>
  <si>
    <r>
      <t>2.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Comprehensive Commercial/Industrial Audit (Paid)</t>
    </r>
  </si>
  <si>
    <r>
      <t>3.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 xml:space="preserve">Cogeneration                   </t>
    </r>
  </si>
  <si>
    <r>
      <t>4.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Commercial/Industrial Custom Energy Efficiency</t>
    </r>
  </si>
  <si>
    <r>
      <t>5.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Demand Response</t>
    </r>
  </si>
  <si>
    <r>
      <t>6.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Industrial Load Management (GSLM 2&amp;3)</t>
    </r>
  </si>
  <si>
    <r>
      <t>7.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Conditioned Space</t>
    </r>
  </si>
  <si>
    <r>
      <t>8.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Non-Conditioned Space</t>
    </r>
  </si>
  <si>
    <r>
      <t>9.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Occupancy Sensors</t>
    </r>
  </si>
  <si>
    <t>Residential Programs</t>
  </si>
  <si>
    <t>Commercial/Industrial Programs</t>
  </si>
  <si>
    <r>
      <t>6.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Destratification Fans</t>
    </r>
  </si>
  <si>
    <r>
      <t>7.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Industrial Load Management (GSLM 2&amp;3)</t>
    </r>
  </si>
  <si>
    <r>
      <t>8.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Conditioned Space</t>
    </r>
  </si>
  <si>
    <r>
      <t>9.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Non-Conditioned Space</t>
    </r>
  </si>
  <si>
    <r>
      <t>10.</t>
    </r>
    <r>
      <rPr>
        <sz val="7"/>
        <color theme="1"/>
        <rFont val="Arial"/>
        <family val="2"/>
      </rPr>
      <t xml:space="preserve">  </t>
    </r>
    <r>
      <rPr>
        <sz val="12"/>
        <color theme="1"/>
        <rFont val="Arial"/>
        <family val="2"/>
      </rPr>
      <t>Lighting Occupancy Sensors</t>
    </r>
  </si>
  <si>
    <t>12.  Standby Generator</t>
  </si>
  <si>
    <t>13.  VFD and Motor Controls</t>
  </si>
  <si>
    <t>14.  Commercial Heat Pump Water Heater and Drain Water Heat Recovery</t>
  </si>
  <si>
    <t>15.  Conservation Research and Development (“R&amp;D”)</t>
  </si>
  <si>
    <t>11.  Neighborhood Weatherization</t>
  </si>
  <si>
    <t>12.  Residential Price Responsive Load Management (Energy Planner)</t>
  </si>
  <si>
    <t>13.  Residential Prime Time Plus</t>
  </si>
  <si>
    <t>14.  Renewable Energy Program (Sun-To-Go)</t>
  </si>
  <si>
    <t>11.  Standby Generator</t>
  </si>
  <si>
    <t>12.  VFD and Motor Controls</t>
  </si>
  <si>
    <t>13.  Commercial Heat Pump Water Heater and Drain Water Heat Recovery</t>
  </si>
  <si>
    <t>14.  Conservation Research and Development (“R&amp;D”)</t>
  </si>
  <si>
    <t>15.  Renewable Energy Program (Sun-To-Go)</t>
  </si>
  <si>
    <t>Note 1</t>
  </si>
  <si>
    <t>Proposed Portfolio (Nominal Values)</t>
  </si>
  <si>
    <t>Proposed Portfolio (Net Present Values)</t>
  </si>
  <si>
    <t>10.  Residential Heating and Cooling (Tier 1)</t>
  </si>
  <si>
    <t xml:space="preserve">       Residential Heating and Cooling (Tier 2)</t>
  </si>
  <si>
    <t>Residential Programs Total (NPV)</t>
  </si>
  <si>
    <t>Commercial/Industrial Programs Total (NPV)</t>
  </si>
  <si>
    <t>Proposed Portfolio Total (NPV)</t>
  </si>
  <si>
    <t>Commercial/Industrial Programs Total (Nominal)</t>
  </si>
  <si>
    <t>Proposed Portfolio Total (Nominal)</t>
  </si>
  <si>
    <t>Residential Programs Total (Nominal)</t>
  </si>
  <si>
    <t>10.  Commercial Load Management (GSLM 1) (Cyclic)</t>
  </si>
  <si>
    <t xml:space="preserve">       Commercial Load Management (GSLM 1) (Extended)</t>
  </si>
  <si>
    <t>Rate Impact Measure Test Portfolio (Nominal Values)</t>
  </si>
  <si>
    <t>Total Resource Cost Test Portfolio (Nominal Values)</t>
  </si>
  <si>
    <t>11.  Commercial Load Management (GSLM 1) (Cyclic)</t>
  </si>
  <si>
    <t>16.  Renewable Energy Program (Sun-To-Go)</t>
  </si>
  <si>
    <t>Note 1:  Cost-effectiveness not performed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</si>
</sst>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B851-7D0D-477A-9278-AC8F2A32EEF9}">
  <dimension ref="B2:N86"/>
  <sheetViews>
    <sheetView tabSelected="1" topLeftCell="A17" workbookViewId="0">
      <selection activeCell="P5" sqref="P5"/>
    </sheetView>
  </sheetViews>
  <sheetFormatPr defaultColWidth="8.85546875" defaultRowHeight="15" x14ac:dyDescent="0.2"/>
  <cols>
    <col min="1" max="1" width="8.85546875" style="1"/>
    <col min="2" max="2" width="76.28515625" style="1" bestFit="1" customWidth="1"/>
    <col min="3" max="14" width="11.7109375" style="1" customWidth="1"/>
    <col min="15" max="16384" width="8.85546875" style="1"/>
  </cols>
  <sheetData>
    <row r="2" spans="2:14" ht="15.75" x14ac:dyDescent="0.2">
      <c r="B2" s="16" t="s">
        <v>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45" customHeight="1" x14ac:dyDescent="0.2">
      <c r="B3" s="16" t="s">
        <v>5</v>
      </c>
      <c r="C3" s="16" t="s">
        <v>0</v>
      </c>
      <c r="D3" s="16"/>
      <c r="E3" s="16"/>
      <c r="F3" s="16"/>
      <c r="G3" s="16" t="s">
        <v>1</v>
      </c>
      <c r="H3" s="16"/>
      <c r="I3" s="16"/>
      <c r="J3" s="16"/>
      <c r="K3" s="16" t="s">
        <v>2</v>
      </c>
      <c r="L3" s="16"/>
      <c r="M3" s="16"/>
      <c r="N3" s="16"/>
    </row>
    <row r="4" spans="2:14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ht="30" customHeight="1" x14ac:dyDescent="0.2">
      <c r="B5" s="16"/>
      <c r="C5" s="17" t="s">
        <v>3</v>
      </c>
      <c r="D5" s="17" t="s">
        <v>4</v>
      </c>
      <c r="E5" s="16" t="s">
        <v>6</v>
      </c>
      <c r="F5" s="16" t="s">
        <v>7</v>
      </c>
      <c r="G5" s="17" t="s">
        <v>3</v>
      </c>
      <c r="H5" s="17" t="s">
        <v>4</v>
      </c>
      <c r="I5" s="16" t="s">
        <v>6</v>
      </c>
      <c r="J5" s="16" t="s">
        <v>7</v>
      </c>
      <c r="K5" s="17" t="s">
        <v>3</v>
      </c>
      <c r="L5" s="17" t="s">
        <v>4</v>
      </c>
      <c r="M5" s="16" t="s">
        <v>6</v>
      </c>
      <c r="N5" s="16" t="s">
        <v>7</v>
      </c>
    </row>
    <row r="6" spans="2:14" x14ac:dyDescent="0.2">
      <c r="B6" s="16"/>
      <c r="C6" s="17"/>
      <c r="D6" s="17"/>
      <c r="E6" s="16"/>
      <c r="F6" s="16"/>
      <c r="G6" s="17"/>
      <c r="H6" s="17"/>
      <c r="I6" s="16"/>
      <c r="J6" s="16"/>
      <c r="K6" s="17"/>
      <c r="L6" s="17"/>
      <c r="M6" s="16"/>
      <c r="N6" s="16"/>
    </row>
    <row r="7" spans="2:14" ht="15.75" x14ac:dyDescent="0.2">
      <c r="B7" s="2" t="s">
        <v>26</v>
      </c>
      <c r="C7" s="3"/>
      <c r="D7" s="3"/>
      <c r="E7" s="4"/>
      <c r="F7" s="4"/>
      <c r="G7" s="3"/>
      <c r="H7" s="3"/>
      <c r="I7" s="4"/>
      <c r="J7" s="4"/>
      <c r="K7" s="3"/>
      <c r="L7" s="3"/>
      <c r="M7" s="4"/>
      <c r="N7" s="4"/>
    </row>
    <row r="8" spans="2:14" x14ac:dyDescent="0.2">
      <c r="B8" s="5" t="s">
        <v>8</v>
      </c>
      <c r="C8" s="13" t="s">
        <v>46</v>
      </c>
      <c r="D8" s="13" t="s">
        <v>46</v>
      </c>
      <c r="E8" s="13" t="s">
        <v>46</v>
      </c>
      <c r="F8" s="13" t="s">
        <v>46</v>
      </c>
      <c r="G8" s="13" t="s">
        <v>46</v>
      </c>
      <c r="H8" s="13" t="s">
        <v>46</v>
      </c>
      <c r="I8" s="13" t="s">
        <v>46</v>
      </c>
      <c r="J8" s="13" t="s">
        <v>46</v>
      </c>
      <c r="K8" s="13" t="s">
        <v>46</v>
      </c>
      <c r="L8" s="13" t="s">
        <v>46</v>
      </c>
      <c r="M8" s="13" t="s">
        <v>46</v>
      </c>
      <c r="N8" s="13" t="s">
        <v>46</v>
      </c>
    </row>
    <row r="9" spans="2:14" x14ac:dyDescent="0.2">
      <c r="B9" s="5" t="s">
        <v>9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3" t="s">
        <v>46</v>
      </c>
      <c r="M9" s="13" t="s">
        <v>46</v>
      </c>
      <c r="N9" s="13" t="s">
        <v>46</v>
      </c>
    </row>
    <row r="10" spans="2:14" x14ac:dyDescent="0.2">
      <c r="B10" s="5" t="s">
        <v>10</v>
      </c>
      <c r="C10" s="13" t="s">
        <v>46</v>
      </c>
      <c r="D10" s="13" t="s">
        <v>46</v>
      </c>
      <c r="E10" s="13" t="s">
        <v>46</v>
      </c>
      <c r="F10" s="13" t="s">
        <v>46</v>
      </c>
      <c r="G10" s="13" t="s">
        <v>46</v>
      </c>
      <c r="H10" s="13" t="s">
        <v>46</v>
      </c>
      <c r="I10" s="13" t="s">
        <v>46</v>
      </c>
      <c r="J10" s="13" t="s">
        <v>46</v>
      </c>
      <c r="K10" s="13" t="s">
        <v>46</v>
      </c>
      <c r="L10" s="13" t="s">
        <v>46</v>
      </c>
      <c r="M10" s="13" t="s">
        <v>46</v>
      </c>
      <c r="N10" s="13" t="s">
        <v>46</v>
      </c>
    </row>
    <row r="11" spans="2:14" x14ac:dyDescent="0.2">
      <c r="B11" s="5" t="s">
        <v>11</v>
      </c>
      <c r="C11" s="12">
        <v>3327</v>
      </c>
      <c r="D11" s="12">
        <v>2333</v>
      </c>
      <c r="E11" s="12">
        <v>994</v>
      </c>
      <c r="F11" s="14">
        <f t="shared" ref="F11:F23" si="0">C11/D11</f>
        <v>1.4260608658379768</v>
      </c>
      <c r="G11" s="12">
        <v>3327</v>
      </c>
      <c r="H11" s="12">
        <v>1371</v>
      </c>
      <c r="I11" s="12">
        <v>1957</v>
      </c>
      <c r="J11" s="14">
        <f>G11/H11</f>
        <v>2.4266958424507661</v>
      </c>
      <c r="K11" s="12">
        <v>2955</v>
      </c>
      <c r="L11" s="12">
        <v>1288</v>
      </c>
      <c r="M11" s="12">
        <v>1667</v>
      </c>
      <c r="N11" s="14">
        <f>K11/L11</f>
        <v>2.2942546583850931</v>
      </c>
    </row>
    <row r="12" spans="2:14" x14ac:dyDescent="0.2">
      <c r="B12" s="5" t="s">
        <v>12</v>
      </c>
      <c r="C12" s="12">
        <v>5121</v>
      </c>
      <c r="D12" s="12">
        <v>3855</v>
      </c>
      <c r="E12" s="12">
        <v>1266</v>
      </c>
      <c r="F12" s="14">
        <f t="shared" si="0"/>
        <v>1.3284046692607003</v>
      </c>
      <c r="G12" s="12">
        <v>5121</v>
      </c>
      <c r="H12" s="12">
        <v>1690</v>
      </c>
      <c r="I12" s="12">
        <v>3431</v>
      </c>
      <c r="J12" s="14">
        <f t="shared" ref="J12:J21" si="1">G12/H12</f>
        <v>3.0301775147928995</v>
      </c>
      <c r="K12" s="12">
        <v>4955</v>
      </c>
      <c r="L12" s="12">
        <v>1607</v>
      </c>
      <c r="M12" s="12">
        <v>3347</v>
      </c>
      <c r="N12" s="14">
        <f t="shared" ref="N12:N21" si="2">K12/L12</f>
        <v>3.0833851897946483</v>
      </c>
    </row>
    <row r="13" spans="2:14" x14ac:dyDescent="0.2">
      <c r="B13" s="5" t="s">
        <v>13</v>
      </c>
      <c r="C13" s="12">
        <v>3769</v>
      </c>
      <c r="D13" s="12">
        <v>3580</v>
      </c>
      <c r="E13" s="12">
        <v>189</v>
      </c>
      <c r="F13" s="14">
        <f t="shared" si="0"/>
        <v>1.0527932960893855</v>
      </c>
      <c r="G13" s="12">
        <v>3769</v>
      </c>
      <c r="H13" s="12">
        <v>431</v>
      </c>
      <c r="I13" s="12">
        <v>3338</v>
      </c>
      <c r="J13" s="14">
        <f t="shared" si="1"/>
        <v>8.7447795823665899</v>
      </c>
      <c r="K13" s="12">
        <v>4237</v>
      </c>
      <c r="L13" s="12">
        <v>0</v>
      </c>
      <c r="M13" s="12">
        <v>4237</v>
      </c>
      <c r="N13" s="14" t="e">
        <f t="shared" si="2"/>
        <v>#DIV/0!</v>
      </c>
    </row>
    <row r="14" spans="2:14" x14ac:dyDescent="0.2">
      <c r="B14" s="5" t="s">
        <v>14</v>
      </c>
      <c r="C14" s="12">
        <v>7048</v>
      </c>
      <c r="D14" s="12">
        <v>5829</v>
      </c>
      <c r="E14" s="12">
        <v>1219</v>
      </c>
      <c r="F14" s="14">
        <f t="shared" si="0"/>
        <v>1.2091267798936354</v>
      </c>
      <c r="G14" s="12">
        <v>7048</v>
      </c>
      <c r="H14" s="12">
        <v>2453</v>
      </c>
      <c r="I14" s="12">
        <v>4596</v>
      </c>
      <c r="J14" s="14">
        <f t="shared" si="1"/>
        <v>2.8732164696290257</v>
      </c>
      <c r="K14" s="12">
        <v>7917</v>
      </c>
      <c r="L14" s="12">
        <v>2414</v>
      </c>
      <c r="M14" s="12">
        <v>5503</v>
      </c>
      <c r="N14" s="14">
        <f t="shared" si="2"/>
        <v>3.2796188898094449</v>
      </c>
    </row>
    <row r="15" spans="2:14" x14ac:dyDescent="0.2">
      <c r="B15" s="5" t="s">
        <v>15</v>
      </c>
      <c r="C15" s="12">
        <v>24091</v>
      </c>
      <c r="D15" s="12">
        <v>19112</v>
      </c>
      <c r="E15" s="12">
        <v>4979</v>
      </c>
      <c r="F15" s="14">
        <f t="shared" si="0"/>
        <v>1.2605169526998745</v>
      </c>
      <c r="G15" s="12">
        <v>24091</v>
      </c>
      <c r="H15" s="12">
        <v>3270</v>
      </c>
      <c r="I15" s="12">
        <v>20820</v>
      </c>
      <c r="J15" s="14">
        <f t="shared" si="1"/>
        <v>7.3672782874617733</v>
      </c>
      <c r="K15" s="12">
        <v>26405</v>
      </c>
      <c r="L15" s="12">
        <v>3218</v>
      </c>
      <c r="M15" s="12">
        <v>23187</v>
      </c>
      <c r="N15" s="14">
        <f t="shared" si="2"/>
        <v>8.205407085146053</v>
      </c>
    </row>
    <row r="16" spans="2:14" x14ac:dyDescent="0.2">
      <c r="B16" s="5" t="s">
        <v>16</v>
      </c>
      <c r="C16" s="12">
        <v>1741</v>
      </c>
      <c r="D16" s="12">
        <v>1500</v>
      </c>
      <c r="E16" s="12">
        <v>241</v>
      </c>
      <c r="F16" s="14">
        <f t="shared" si="0"/>
        <v>1.1606666666666667</v>
      </c>
      <c r="G16" s="12">
        <v>1741</v>
      </c>
      <c r="H16" s="12">
        <v>561</v>
      </c>
      <c r="I16" s="12">
        <v>1180</v>
      </c>
      <c r="J16" s="14">
        <f t="shared" si="1"/>
        <v>3.1033868092691623</v>
      </c>
      <c r="K16" s="12">
        <v>1845</v>
      </c>
      <c r="L16" s="12">
        <v>469</v>
      </c>
      <c r="M16" s="12">
        <v>1375</v>
      </c>
      <c r="N16" s="14">
        <f t="shared" si="2"/>
        <v>3.9339019189765461</v>
      </c>
    </row>
    <row r="17" spans="2:14" x14ac:dyDescent="0.2">
      <c r="B17" s="5" t="s">
        <v>49</v>
      </c>
      <c r="C17" s="12">
        <v>42247</v>
      </c>
      <c r="D17" s="12">
        <v>20786</v>
      </c>
      <c r="E17" s="12">
        <v>21461</v>
      </c>
      <c r="F17" s="14">
        <f t="shared" si="0"/>
        <v>2.0324737804291351</v>
      </c>
      <c r="G17" s="12">
        <v>42247</v>
      </c>
      <c r="H17" s="12">
        <v>2829</v>
      </c>
      <c r="I17" s="12">
        <v>39418</v>
      </c>
      <c r="J17" s="14">
        <f t="shared" si="1"/>
        <v>14.933545422410745</v>
      </c>
      <c r="K17" s="12">
        <v>28919</v>
      </c>
      <c r="L17" s="12">
        <v>2738</v>
      </c>
      <c r="M17" s="12">
        <v>26182</v>
      </c>
      <c r="N17" s="14">
        <f t="shared" si="2"/>
        <v>10.56208911614317</v>
      </c>
    </row>
    <row r="18" spans="2:14" x14ac:dyDescent="0.2">
      <c r="B18" s="5" t="s">
        <v>50</v>
      </c>
      <c r="C18" s="12">
        <v>87066</v>
      </c>
      <c r="D18" s="12">
        <v>45939</v>
      </c>
      <c r="E18" s="12">
        <v>41127</v>
      </c>
      <c r="F18" s="14">
        <f t="shared" si="0"/>
        <v>1.8952523999216353</v>
      </c>
      <c r="G18" s="12">
        <v>87066</v>
      </c>
      <c r="H18" s="12">
        <v>11784</v>
      </c>
      <c r="I18" s="12">
        <v>75282</v>
      </c>
      <c r="J18" s="14">
        <f t="shared" si="1"/>
        <v>7.3884928716904277</v>
      </c>
      <c r="K18" s="12">
        <v>64624</v>
      </c>
      <c r="L18" s="12">
        <v>11601</v>
      </c>
      <c r="M18" s="12">
        <v>53022</v>
      </c>
      <c r="N18" s="14">
        <f t="shared" si="2"/>
        <v>5.5705542625635722</v>
      </c>
    </row>
    <row r="19" spans="2:14" x14ac:dyDescent="0.2">
      <c r="B19" s="5" t="s">
        <v>37</v>
      </c>
      <c r="C19" s="12">
        <v>64702</v>
      </c>
      <c r="D19" s="12">
        <v>89588</v>
      </c>
      <c r="E19" s="12">
        <v>-24887</v>
      </c>
      <c r="F19" s="14">
        <f t="shared" si="0"/>
        <v>0.72221726124034469</v>
      </c>
      <c r="G19" s="12">
        <v>64702</v>
      </c>
      <c r="H19" s="12">
        <v>37227</v>
      </c>
      <c r="I19" s="12">
        <v>27474</v>
      </c>
      <c r="J19" s="14">
        <f t="shared" si="1"/>
        <v>1.7380395949176672</v>
      </c>
      <c r="K19" s="12">
        <v>70449</v>
      </c>
      <c r="L19" s="12">
        <v>0</v>
      </c>
      <c r="M19" s="12">
        <v>70449</v>
      </c>
      <c r="N19" s="14" t="e">
        <f t="shared" si="2"/>
        <v>#DIV/0!</v>
      </c>
    </row>
    <row r="20" spans="2:14" x14ac:dyDescent="0.2">
      <c r="B20" s="5" t="s">
        <v>38</v>
      </c>
      <c r="C20" s="12">
        <v>49901</v>
      </c>
      <c r="D20" s="12">
        <v>9615</v>
      </c>
      <c r="E20" s="12">
        <v>40285</v>
      </c>
      <c r="F20" s="14">
        <f t="shared" si="0"/>
        <v>5.1899115964638582</v>
      </c>
      <c r="G20" s="12">
        <v>49901</v>
      </c>
      <c r="H20" s="12">
        <v>3566</v>
      </c>
      <c r="I20" s="12">
        <v>46335</v>
      </c>
      <c r="J20" s="14">
        <f t="shared" si="1"/>
        <v>13.993550196298374</v>
      </c>
      <c r="K20" s="12">
        <v>8490</v>
      </c>
      <c r="L20" s="12">
        <v>0</v>
      </c>
      <c r="M20" s="12">
        <v>8490</v>
      </c>
      <c r="N20" s="14" t="e">
        <f t="shared" si="2"/>
        <v>#DIV/0!</v>
      </c>
    </row>
    <row r="21" spans="2:14" x14ac:dyDescent="0.2">
      <c r="B21" s="5" t="s">
        <v>39</v>
      </c>
      <c r="C21" s="12">
        <v>109054</v>
      </c>
      <c r="D21" s="12">
        <v>8318</v>
      </c>
      <c r="E21" s="12">
        <v>100736</v>
      </c>
      <c r="F21" s="14">
        <f t="shared" si="0"/>
        <v>13.110603510459246</v>
      </c>
      <c r="G21" s="12">
        <v>109054</v>
      </c>
      <c r="H21" s="12">
        <v>6866</v>
      </c>
      <c r="I21" s="12">
        <v>102188</v>
      </c>
      <c r="J21" s="14">
        <f t="shared" si="1"/>
        <v>15.883192542965336</v>
      </c>
      <c r="K21" s="12">
        <v>1452</v>
      </c>
      <c r="L21" s="12">
        <v>0</v>
      </c>
      <c r="M21" s="12">
        <v>1452</v>
      </c>
      <c r="N21" s="14" t="e">
        <f t="shared" si="2"/>
        <v>#DIV/0!</v>
      </c>
    </row>
    <row r="22" spans="2:14" x14ac:dyDescent="0.2">
      <c r="B22" s="5" t="s">
        <v>40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 t="s">
        <v>46</v>
      </c>
      <c r="I22" s="13" t="s">
        <v>46</v>
      </c>
      <c r="J22" s="13" t="s">
        <v>46</v>
      </c>
      <c r="K22" s="13" t="s">
        <v>46</v>
      </c>
      <c r="L22" s="13" t="s">
        <v>46</v>
      </c>
      <c r="M22" s="13" t="s">
        <v>46</v>
      </c>
      <c r="N22" s="13" t="s">
        <v>46</v>
      </c>
    </row>
    <row r="23" spans="2:14" ht="15.75" x14ac:dyDescent="0.2">
      <c r="B23" s="11" t="s">
        <v>56</v>
      </c>
      <c r="C23" s="15">
        <f>SUM(C8:C22)</f>
        <v>398067</v>
      </c>
      <c r="D23" s="15">
        <f t="shared" ref="D23:E23" si="3">SUM(D8:D22)</f>
        <v>210455</v>
      </c>
      <c r="E23" s="15">
        <f t="shared" si="3"/>
        <v>187610</v>
      </c>
      <c r="F23" s="14">
        <f t="shared" si="0"/>
        <v>1.8914589817300611</v>
      </c>
      <c r="G23" s="15">
        <f t="shared" ref="G23:I23" si="4">SUM(G8:G22)</f>
        <v>398067</v>
      </c>
      <c r="H23" s="15">
        <f t="shared" si="4"/>
        <v>72048</v>
      </c>
      <c r="I23" s="15">
        <f t="shared" si="4"/>
        <v>326019</v>
      </c>
      <c r="J23" s="14">
        <f t="shared" ref="J23" si="5">G23/H23</f>
        <v>5.5250249833444371</v>
      </c>
      <c r="K23" s="15">
        <f t="shared" ref="K23:M23" si="6">SUM(K8:K22)</f>
        <v>222248</v>
      </c>
      <c r="L23" s="15">
        <f t="shared" si="6"/>
        <v>23335</v>
      </c>
      <c r="M23" s="15">
        <f t="shared" si="6"/>
        <v>198911</v>
      </c>
      <c r="N23" s="14">
        <f t="shared" ref="N23" si="7">K23/L23</f>
        <v>9.5242339832869085</v>
      </c>
    </row>
    <row r="24" spans="2:14" ht="15.75" x14ac:dyDescent="0.2">
      <c r="B24" s="7" t="s">
        <v>27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5" t="s">
        <v>17</v>
      </c>
      <c r="C25" s="13" t="s">
        <v>46</v>
      </c>
      <c r="D25" s="13" t="s">
        <v>46</v>
      </c>
      <c r="E25" s="13" t="s">
        <v>46</v>
      </c>
      <c r="F25" s="13" t="s">
        <v>46</v>
      </c>
      <c r="G25" s="13" t="s">
        <v>46</v>
      </c>
      <c r="H25" s="13" t="s">
        <v>46</v>
      </c>
      <c r="I25" s="13" t="s">
        <v>46</v>
      </c>
      <c r="J25" s="13" t="s">
        <v>46</v>
      </c>
      <c r="K25" s="13" t="s">
        <v>46</v>
      </c>
      <c r="L25" s="13" t="s">
        <v>46</v>
      </c>
      <c r="M25" s="13" t="s">
        <v>46</v>
      </c>
      <c r="N25" s="13" t="s">
        <v>46</v>
      </c>
    </row>
    <row r="26" spans="2:14" x14ac:dyDescent="0.2">
      <c r="B26" s="5" t="s">
        <v>18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 t="s">
        <v>46</v>
      </c>
      <c r="I26" s="13" t="s">
        <v>46</v>
      </c>
      <c r="J26" s="13" t="s">
        <v>46</v>
      </c>
      <c r="K26" s="13" t="s">
        <v>46</v>
      </c>
      <c r="L26" s="13" t="s">
        <v>46</v>
      </c>
      <c r="M26" s="13" t="s">
        <v>46</v>
      </c>
      <c r="N26" s="13" t="s">
        <v>46</v>
      </c>
    </row>
    <row r="27" spans="2:14" x14ac:dyDescent="0.2">
      <c r="B27" s="5" t="s">
        <v>19</v>
      </c>
      <c r="C27" s="13" t="s">
        <v>46</v>
      </c>
      <c r="D27" s="13" t="s">
        <v>46</v>
      </c>
      <c r="E27" s="13" t="s">
        <v>46</v>
      </c>
      <c r="F27" s="13" t="s">
        <v>46</v>
      </c>
      <c r="G27" s="13" t="s">
        <v>46</v>
      </c>
      <c r="H27" s="13" t="s">
        <v>46</v>
      </c>
      <c r="I27" s="13" t="s">
        <v>46</v>
      </c>
      <c r="J27" s="13" t="s">
        <v>46</v>
      </c>
      <c r="K27" s="13" t="s">
        <v>46</v>
      </c>
      <c r="L27" s="13" t="s">
        <v>46</v>
      </c>
      <c r="M27" s="13" t="s">
        <v>46</v>
      </c>
      <c r="N27" s="13" t="s">
        <v>46</v>
      </c>
    </row>
    <row r="28" spans="2:14" x14ac:dyDescent="0.2">
      <c r="B28" s="5" t="s">
        <v>20</v>
      </c>
      <c r="C28" s="12">
        <v>6190</v>
      </c>
      <c r="D28" s="12">
        <v>4384</v>
      </c>
      <c r="E28" s="12">
        <v>1807</v>
      </c>
      <c r="F28" s="14">
        <f t="shared" ref="F28:F38" si="8">C28/D28</f>
        <v>1.4119525547445255</v>
      </c>
      <c r="G28" s="12">
        <v>6190</v>
      </c>
      <c r="H28" s="12">
        <v>2720</v>
      </c>
      <c r="I28" s="12">
        <v>3470</v>
      </c>
      <c r="J28" s="14">
        <f t="shared" ref="J28:J38" si="9">G28/H28</f>
        <v>2.2757352941176472</v>
      </c>
      <c r="K28" s="12">
        <v>6388</v>
      </c>
      <c r="L28" s="12">
        <v>2433</v>
      </c>
      <c r="M28" s="12">
        <v>3955</v>
      </c>
      <c r="N28" s="14">
        <f t="shared" ref="N28:N38" si="10">K28/L28</f>
        <v>2.6255651459103988</v>
      </c>
    </row>
    <row r="29" spans="2:14" x14ac:dyDescent="0.2">
      <c r="B29" s="5" t="s">
        <v>21</v>
      </c>
      <c r="C29" s="12">
        <v>1441795</v>
      </c>
      <c r="D29" s="12">
        <v>101309</v>
      </c>
      <c r="E29" s="12">
        <v>1340486</v>
      </c>
      <c r="F29" s="14">
        <f t="shared" si="8"/>
        <v>14.231657601989951</v>
      </c>
      <c r="G29" s="12">
        <v>1441795</v>
      </c>
      <c r="H29" s="12">
        <v>82949</v>
      </c>
      <c r="I29" s="12">
        <v>1358846</v>
      </c>
      <c r="J29" s="14">
        <f t="shared" si="9"/>
        <v>17.381704420788676</v>
      </c>
      <c r="K29" s="12">
        <v>31006</v>
      </c>
      <c r="L29" s="12">
        <v>0</v>
      </c>
      <c r="M29" s="12">
        <v>31006</v>
      </c>
      <c r="N29" s="14" t="e">
        <f t="shared" si="10"/>
        <v>#DIV/0!</v>
      </c>
    </row>
    <row r="30" spans="2:14" x14ac:dyDescent="0.2">
      <c r="B30" s="5" t="s">
        <v>22</v>
      </c>
      <c r="C30" s="13" t="s">
        <v>46</v>
      </c>
      <c r="D30" s="13" t="s">
        <v>46</v>
      </c>
      <c r="E30" s="13" t="s">
        <v>46</v>
      </c>
      <c r="F30" s="13" t="s">
        <v>46</v>
      </c>
      <c r="G30" s="13" t="s">
        <v>46</v>
      </c>
      <c r="H30" s="13" t="s">
        <v>46</v>
      </c>
      <c r="I30" s="13" t="s">
        <v>46</v>
      </c>
      <c r="J30" s="13" t="s">
        <v>46</v>
      </c>
      <c r="K30" s="13" t="s">
        <v>46</v>
      </c>
      <c r="L30" s="13" t="s">
        <v>46</v>
      </c>
      <c r="M30" s="13" t="s">
        <v>46</v>
      </c>
      <c r="N30" s="13" t="s">
        <v>46</v>
      </c>
    </row>
    <row r="31" spans="2:14" x14ac:dyDescent="0.2">
      <c r="B31" s="5" t="s">
        <v>23</v>
      </c>
      <c r="C31" s="12">
        <v>89517</v>
      </c>
      <c r="D31" s="12">
        <v>58317</v>
      </c>
      <c r="E31" s="12">
        <v>31200</v>
      </c>
      <c r="F31" s="14">
        <f t="shared" si="8"/>
        <v>1.5350069448016874</v>
      </c>
      <c r="G31" s="12">
        <v>89517</v>
      </c>
      <c r="H31" s="12">
        <v>47042</v>
      </c>
      <c r="I31" s="12">
        <v>42475</v>
      </c>
      <c r="J31" s="14">
        <f t="shared" si="9"/>
        <v>1.9029165426640025</v>
      </c>
      <c r="K31" s="12">
        <v>81958</v>
      </c>
      <c r="L31" s="12">
        <v>46768</v>
      </c>
      <c r="M31" s="12">
        <v>35190</v>
      </c>
      <c r="N31" s="14">
        <f t="shared" si="10"/>
        <v>1.7524375641464249</v>
      </c>
    </row>
    <row r="32" spans="2:14" x14ac:dyDescent="0.2">
      <c r="B32" s="5" t="s">
        <v>24</v>
      </c>
      <c r="C32" s="12">
        <v>43821</v>
      </c>
      <c r="D32" s="12">
        <v>24272</v>
      </c>
      <c r="E32" s="12">
        <v>19549</v>
      </c>
      <c r="F32" s="14">
        <f t="shared" si="8"/>
        <v>1.8054136453526697</v>
      </c>
      <c r="G32" s="12">
        <v>43821</v>
      </c>
      <c r="H32" s="12">
        <v>11976</v>
      </c>
      <c r="I32" s="12">
        <v>31845</v>
      </c>
      <c r="J32" s="14">
        <f t="shared" si="9"/>
        <v>3.6590681362725452</v>
      </c>
      <c r="K32" s="12">
        <v>37132</v>
      </c>
      <c r="L32" s="12">
        <v>11748</v>
      </c>
      <c r="M32" s="12">
        <v>25384</v>
      </c>
      <c r="N32" s="14">
        <f t="shared" si="10"/>
        <v>3.1607082056520257</v>
      </c>
    </row>
    <row r="33" spans="2:14" x14ac:dyDescent="0.2">
      <c r="B33" s="5" t="s">
        <v>25</v>
      </c>
      <c r="C33" s="12">
        <v>8177</v>
      </c>
      <c r="D33" s="12">
        <v>5137</v>
      </c>
      <c r="E33" s="12">
        <v>3040</v>
      </c>
      <c r="F33" s="14">
        <f t="shared" si="8"/>
        <v>1.5917850885730971</v>
      </c>
      <c r="G33" s="12">
        <v>8177</v>
      </c>
      <c r="H33" s="12">
        <v>481</v>
      </c>
      <c r="I33" s="12">
        <v>7697</v>
      </c>
      <c r="J33" s="14">
        <f t="shared" si="9"/>
        <v>17</v>
      </c>
      <c r="K33" s="12">
        <v>6809</v>
      </c>
      <c r="L33" s="12">
        <v>462</v>
      </c>
      <c r="M33" s="12">
        <v>6346</v>
      </c>
      <c r="N33" s="14">
        <f t="shared" si="10"/>
        <v>14.738095238095237</v>
      </c>
    </row>
    <row r="34" spans="2:14" x14ac:dyDescent="0.2">
      <c r="B34" s="5" t="s">
        <v>57</v>
      </c>
      <c r="C34" s="12">
        <v>1973</v>
      </c>
      <c r="D34" s="12">
        <v>717</v>
      </c>
      <c r="E34" s="12">
        <v>1257</v>
      </c>
      <c r="F34" s="14">
        <f t="shared" si="8"/>
        <v>2.7517433751743376</v>
      </c>
      <c r="G34" s="12">
        <v>1973</v>
      </c>
      <c r="H34" s="12">
        <v>197</v>
      </c>
      <c r="I34" s="12">
        <v>1776</v>
      </c>
      <c r="J34" s="14">
        <f t="shared" si="9"/>
        <v>10.015228426395939</v>
      </c>
      <c r="K34" s="12">
        <v>520</v>
      </c>
      <c r="L34" s="12">
        <v>0</v>
      </c>
      <c r="M34" s="12">
        <v>520</v>
      </c>
      <c r="N34" s="14" t="e">
        <f t="shared" si="10"/>
        <v>#DIV/0!</v>
      </c>
    </row>
    <row r="35" spans="2:14" x14ac:dyDescent="0.2">
      <c r="B35" s="5" t="s">
        <v>58</v>
      </c>
      <c r="C35" s="12">
        <v>25670</v>
      </c>
      <c r="D35" s="12">
        <v>6038</v>
      </c>
      <c r="E35" s="12">
        <v>19632</v>
      </c>
      <c r="F35" s="14">
        <f t="shared" si="8"/>
        <v>4.2514077509108974</v>
      </c>
      <c r="G35" s="12">
        <v>25670</v>
      </c>
      <c r="H35" s="12">
        <v>197</v>
      </c>
      <c r="I35" s="12">
        <v>25473</v>
      </c>
      <c r="J35" s="14">
        <f t="shared" si="9"/>
        <v>130.30456852791878</v>
      </c>
      <c r="K35" s="12">
        <v>5841</v>
      </c>
      <c r="L35" s="12">
        <v>0</v>
      </c>
      <c r="M35" s="12">
        <v>5841</v>
      </c>
      <c r="N35" s="14" t="e">
        <f t="shared" si="10"/>
        <v>#DIV/0!</v>
      </c>
    </row>
    <row r="36" spans="2:14" x14ac:dyDescent="0.2">
      <c r="B36" s="5" t="s">
        <v>41</v>
      </c>
      <c r="C36" s="12">
        <v>1880949</v>
      </c>
      <c r="D36" s="12">
        <v>47551</v>
      </c>
      <c r="E36" s="12">
        <v>1833949</v>
      </c>
      <c r="F36" s="14">
        <f t="shared" si="8"/>
        <v>39.556455174444281</v>
      </c>
      <c r="G36" s="12">
        <v>1880949</v>
      </c>
      <c r="H36" s="12">
        <v>22288</v>
      </c>
      <c r="I36" s="12">
        <v>1858660</v>
      </c>
      <c r="J36" s="14">
        <f t="shared" si="9"/>
        <v>84.39290201005025</v>
      </c>
      <c r="K36" s="12">
        <v>47156</v>
      </c>
      <c r="L36" s="12">
        <v>0</v>
      </c>
      <c r="M36" s="12">
        <v>47516</v>
      </c>
      <c r="N36" s="14" t="e">
        <f t="shared" si="10"/>
        <v>#DIV/0!</v>
      </c>
    </row>
    <row r="37" spans="2:14" x14ac:dyDescent="0.2">
      <c r="B37" s="5" t="s">
        <v>42</v>
      </c>
      <c r="C37" s="12">
        <v>4866</v>
      </c>
      <c r="D37" s="12">
        <v>2425</v>
      </c>
      <c r="E37" s="12">
        <v>2441</v>
      </c>
      <c r="F37" s="14">
        <f t="shared" si="8"/>
        <v>2.00659793814433</v>
      </c>
      <c r="G37" s="12">
        <v>4866</v>
      </c>
      <c r="H37" s="12">
        <v>427</v>
      </c>
      <c r="I37" s="12">
        <v>4439</v>
      </c>
      <c r="J37" s="14">
        <f t="shared" si="9"/>
        <v>11.395784543325528</v>
      </c>
      <c r="K37" s="12">
        <v>3998</v>
      </c>
      <c r="L37" s="12">
        <v>382</v>
      </c>
      <c r="M37" s="12">
        <v>3616</v>
      </c>
      <c r="N37" s="14">
        <f t="shared" si="10"/>
        <v>10.465968586387435</v>
      </c>
    </row>
    <row r="38" spans="2:14" x14ac:dyDescent="0.2">
      <c r="B38" s="5" t="s">
        <v>43</v>
      </c>
      <c r="C38" s="12">
        <v>1381</v>
      </c>
      <c r="D38" s="12">
        <v>888</v>
      </c>
      <c r="E38" s="12">
        <v>493</v>
      </c>
      <c r="F38" s="14">
        <f t="shared" si="8"/>
        <v>1.5551801801801801</v>
      </c>
      <c r="G38" s="12">
        <v>1381</v>
      </c>
      <c r="H38" s="12">
        <v>542</v>
      </c>
      <c r="I38" s="12">
        <v>839</v>
      </c>
      <c r="J38" s="14">
        <f t="shared" si="9"/>
        <v>2.5479704797047971</v>
      </c>
      <c r="K38" s="12">
        <v>1381</v>
      </c>
      <c r="L38" s="12">
        <v>524</v>
      </c>
      <c r="M38" s="12">
        <v>857</v>
      </c>
      <c r="N38" s="14">
        <f t="shared" si="10"/>
        <v>2.635496183206107</v>
      </c>
    </row>
    <row r="39" spans="2:14" x14ac:dyDescent="0.2">
      <c r="B39" s="5" t="s">
        <v>44</v>
      </c>
      <c r="C39" s="13" t="s">
        <v>46</v>
      </c>
      <c r="D39" s="13" t="s">
        <v>46</v>
      </c>
      <c r="E39" s="13" t="s">
        <v>46</v>
      </c>
      <c r="F39" s="13" t="s">
        <v>46</v>
      </c>
      <c r="G39" s="13" t="s">
        <v>46</v>
      </c>
      <c r="H39" s="13" t="s">
        <v>46</v>
      </c>
      <c r="I39" s="13" t="s">
        <v>46</v>
      </c>
      <c r="J39" s="13" t="s">
        <v>46</v>
      </c>
      <c r="K39" s="13" t="s">
        <v>46</v>
      </c>
      <c r="L39" s="13" t="s">
        <v>46</v>
      </c>
      <c r="M39" s="13" t="s">
        <v>46</v>
      </c>
      <c r="N39" s="13" t="s">
        <v>46</v>
      </c>
    </row>
    <row r="40" spans="2:14" x14ac:dyDescent="0.2">
      <c r="B40" s="5" t="s">
        <v>45</v>
      </c>
      <c r="C40" s="13" t="s">
        <v>46</v>
      </c>
      <c r="D40" s="13" t="s">
        <v>46</v>
      </c>
      <c r="E40" s="13" t="s">
        <v>46</v>
      </c>
      <c r="F40" s="13" t="s">
        <v>46</v>
      </c>
      <c r="G40" s="13" t="s">
        <v>46</v>
      </c>
      <c r="H40" s="13" t="s">
        <v>46</v>
      </c>
      <c r="I40" s="13" t="s">
        <v>46</v>
      </c>
      <c r="J40" s="13" t="s">
        <v>46</v>
      </c>
      <c r="K40" s="13" t="s">
        <v>46</v>
      </c>
      <c r="L40" s="13" t="s">
        <v>46</v>
      </c>
      <c r="M40" s="13" t="s">
        <v>46</v>
      </c>
      <c r="N40" s="13" t="s">
        <v>46</v>
      </c>
    </row>
    <row r="41" spans="2:14" ht="15.75" x14ac:dyDescent="0.2">
      <c r="B41" s="10" t="s">
        <v>54</v>
      </c>
      <c r="C41" s="12">
        <f>SUM(C25:C40)</f>
        <v>3504339</v>
      </c>
      <c r="D41" s="12">
        <f t="shared" ref="D41:E41" si="11">SUM(D25:D40)</f>
        <v>251038</v>
      </c>
      <c r="E41" s="12">
        <f t="shared" si="11"/>
        <v>3253854</v>
      </c>
      <c r="F41" s="14">
        <f t="shared" ref="F41:F42" si="12">C41/D41</f>
        <v>13.959396585377512</v>
      </c>
      <c r="G41" s="12">
        <f t="shared" ref="G41:I41" si="13">SUM(G25:G40)</f>
        <v>3504339</v>
      </c>
      <c r="H41" s="12">
        <f t="shared" si="13"/>
        <v>168819</v>
      </c>
      <c r="I41" s="12">
        <f t="shared" si="13"/>
        <v>3335520</v>
      </c>
      <c r="J41" s="14">
        <f t="shared" ref="J41:J42" si="14">G41/H41</f>
        <v>20.75796563183054</v>
      </c>
      <c r="K41" s="12">
        <f t="shared" ref="K41:M41" si="15">SUM(K25:K40)</f>
        <v>222189</v>
      </c>
      <c r="L41" s="12">
        <f t="shared" si="15"/>
        <v>62317</v>
      </c>
      <c r="M41" s="12">
        <f t="shared" si="15"/>
        <v>160231</v>
      </c>
      <c r="N41" s="14">
        <f t="shared" ref="N41:N42" si="16">K41/L41</f>
        <v>3.5654636776481539</v>
      </c>
    </row>
    <row r="42" spans="2:14" ht="15.75" x14ac:dyDescent="0.25">
      <c r="B42" s="9" t="s">
        <v>55</v>
      </c>
      <c r="C42" s="12">
        <f>C23+C41</f>
        <v>3902406</v>
      </c>
      <c r="D42" s="12">
        <f t="shared" ref="D42:E42" si="17">D23+D41</f>
        <v>461493</v>
      </c>
      <c r="E42" s="12">
        <f t="shared" si="17"/>
        <v>3441464</v>
      </c>
      <c r="F42" s="14">
        <f t="shared" si="12"/>
        <v>8.4560459205231719</v>
      </c>
      <c r="G42" s="12">
        <f t="shared" ref="G42:I42" si="18">G23+G41</f>
        <v>3902406</v>
      </c>
      <c r="H42" s="12">
        <f t="shared" si="18"/>
        <v>240867</v>
      </c>
      <c r="I42" s="12">
        <f t="shared" si="18"/>
        <v>3661539</v>
      </c>
      <c r="J42" s="14">
        <f t="shared" si="14"/>
        <v>16.201497091756032</v>
      </c>
      <c r="K42" s="12">
        <f t="shared" ref="K42:M42" si="19">K23+K41</f>
        <v>444437</v>
      </c>
      <c r="L42" s="12">
        <f t="shared" si="19"/>
        <v>85652</v>
      </c>
      <c r="M42" s="12">
        <f t="shared" si="19"/>
        <v>359142</v>
      </c>
      <c r="N42" s="14">
        <f t="shared" si="16"/>
        <v>5.1888689114089575</v>
      </c>
    </row>
    <row r="45" spans="2:14" ht="15.75" x14ac:dyDescent="0.2">
      <c r="B45" s="16" t="s">
        <v>48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2">
      <c r="B46" s="16" t="s">
        <v>5</v>
      </c>
      <c r="C46" s="16" t="s">
        <v>0</v>
      </c>
      <c r="D46" s="16"/>
      <c r="E46" s="16"/>
      <c r="F46" s="16"/>
      <c r="G46" s="16" t="s">
        <v>1</v>
      </c>
      <c r="H46" s="16"/>
      <c r="I46" s="16"/>
      <c r="J46" s="16"/>
      <c r="K46" s="16" t="s">
        <v>2</v>
      </c>
      <c r="L46" s="16"/>
      <c r="M46" s="16"/>
      <c r="N46" s="16"/>
    </row>
    <row r="47" spans="2:14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2">
      <c r="B48" s="16"/>
      <c r="C48" s="17" t="s">
        <v>3</v>
      </c>
      <c r="D48" s="17" t="s">
        <v>4</v>
      </c>
      <c r="E48" s="16" t="s">
        <v>6</v>
      </c>
      <c r="F48" s="16" t="s">
        <v>7</v>
      </c>
      <c r="G48" s="17" t="s">
        <v>3</v>
      </c>
      <c r="H48" s="17" t="s">
        <v>4</v>
      </c>
      <c r="I48" s="16" t="s">
        <v>6</v>
      </c>
      <c r="J48" s="16" t="s">
        <v>7</v>
      </c>
      <c r="K48" s="17" t="s">
        <v>3</v>
      </c>
      <c r="L48" s="17" t="s">
        <v>4</v>
      </c>
      <c r="M48" s="16" t="s">
        <v>6</v>
      </c>
      <c r="N48" s="16" t="s">
        <v>7</v>
      </c>
    </row>
    <row r="49" spans="2:14" x14ac:dyDescent="0.2">
      <c r="B49" s="16"/>
      <c r="C49" s="17"/>
      <c r="D49" s="17"/>
      <c r="E49" s="16"/>
      <c r="F49" s="16"/>
      <c r="G49" s="17"/>
      <c r="H49" s="17"/>
      <c r="I49" s="16"/>
      <c r="J49" s="16"/>
      <c r="K49" s="17"/>
      <c r="L49" s="17"/>
      <c r="M49" s="16"/>
      <c r="N49" s="16"/>
    </row>
    <row r="50" spans="2:14" ht="15.75" x14ac:dyDescent="0.2">
      <c r="B50" s="2" t="s">
        <v>26</v>
      </c>
      <c r="C50" s="3"/>
      <c r="D50" s="3"/>
      <c r="E50" s="4"/>
      <c r="F50" s="4"/>
      <c r="G50" s="3"/>
      <c r="H50" s="3"/>
      <c r="I50" s="4"/>
      <c r="J50" s="4"/>
      <c r="K50" s="3"/>
      <c r="L50" s="3"/>
      <c r="M50" s="4"/>
      <c r="N50" s="4"/>
    </row>
    <row r="51" spans="2:14" x14ac:dyDescent="0.2">
      <c r="B51" s="5" t="s">
        <v>8</v>
      </c>
      <c r="C51" s="13" t="s">
        <v>46</v>
      </c>
      <c r="D51" s="13" t="s">
        <v>46</v>
      </c>
      <c r="E51" s="13" t="s">
        <v>46</v>
      </c>
      <c r="F51" s="13" t="s">
        <v>46</v>
      </c>
      <c r="G51" s="13" t="s">
        <v>46</v>
      </c>
      <c r="H51" s="13" t="s">
        <v>46</v>
      </c>
      <c r="I51" s="13" t="s">
        <v>46</v>
      </c>
      <c r="J51" s="13" t="s">
        <v>46</v>
      </c>
      <c r="K51" s="13" t="s">
        <v>46</v>
      </c>
      <c r="L51" s="13" t="s">
        <v>46</v>
      </c>
      <c r="M51" s="13" t="s">
        <v>46</v>
      </c>
      <c r="N51" s="13" t="s">
        <v>46</v>
      </c>
    </row>
    <row r="52" spans="2:14" x14ac:dyDescent="0.2">
      <c r="B52" s="5" t="s">
        <v>9</v>
      </c>
      <c r="C52" s="13" t="s">
        <v>46</v>
      </c>
      <c r="D52" s="13" t="s">
        <v>46</v>
      </c>
      <c r="E52" s="13" t="s">
        <v>46</v>
      </c>
      <c r="F52" s="13" t="s">
        <v>46</v>
      </c>
      <c r="G52" s="13" t="s">
        <v>46</v>
      </c>
      <c r="H52" s="13" t="s">
        <v>46</v>
      </c>
      <c r="I52" s="13" t="s">
        <v>46</v>
      </c>
      <c r="J52" s="13" t="s">
        <v>46</v>
      </c>
      <c r="K52" s="13" t="s">
        <v>46</v>
      </c>
      <c r="L52" s="13" t="s">
        <v>46</v>
      </c>
      <c r="M52" s="13" t="s">
        <v>46</v>
      </c>
      <c r="N52" s="13" t="s">
        <v>46</v>
      </c>
    </row>
    <row r="53" spans="2:14" x14ac:dyDescent="0.2">
      <c r="B53" s="5" t="s">
        <v>10</v>
      </c>
      <c r="C53" s="13" t="s">
        <v>46</v>
      </c>
      <c r="D53" s="13" t="s">
        <v>46</v>
      </c>
      <c r="E53" s="13" t="s">
        <v>46</v>
      </c>
      <c r="F53" s="13" t="s">
        <v>46</v>
      </c>
      <c r="G53" s="13" t="s">
        <v>46</v>
      </c>
      <c r="H53" s="13" t="s">
        <v>46</v>
      </c>
      <c r="I53" s="13" t="s">
        <v>46</v>
      </c>
      <c r="J53" s="13" t="s">
        <v>46</v>
      </c>
      <c r="K53" s="13" t="s">
        <v>46</v>
      </c>
      <c r="L53" s="13" t="s">
        <v>46</v>
      </c>
      <c r="M53" s="13" t="s">
        <v>46</v>
      </c>
      <c r="N53" s="13" t="s">
        <v>46</v>
      </c>
    </row>
    <row r="54" spans="2:14" x14ac:dyDescent="0.2">
      <c r="B54" s="5" t="s">
        <v>11</v>
      </c>
      <c r="C54" s="12">
        <v>1338</v>
      </c>
      <c r="D54" s="12">
        <v>1269</v>
      </c>
      <c r="E54" s="12">
        <v>68</v>
      </c>
      <c r="F54" s="14">
        <f>C54/D54</f>
        <v>1.0543735224586288</v>
      </c>
      <c r="G54" s="12">
        <v>1338</v>
      </c>
      <c r="H54" s="12">
        <v>1196</v>
      </c>
      <c r="I54" s="12">
        <v>141</v>
      </c>
      <c r="J54" s="14">
        <f>G54/H54</f>
        <v>1.1187290969899666</v>
      </c>
      <c r="K54" s="12">
        <v>1481</v>
      </c>
      <c r="L54" s="12">
        <v>1125</v>
      </c>
      <c r="M54" s="12">
        <v>356</v>
      </c>
      <c r="N54" s="14">
        <f>K54/L54</f>
        <v>1.3164444444444445</v>
      </c>
    </row>
    <row r="55" spans="2:14" x14ac:dyDescent="0.2">
      <c r="B55" s="5" t="s">
        <v>12</v>
      </c>
      <c r="C55" s="12">
        <v>2354</v>
      </c>
      <c r="D55" s="12">
        <v>2189</v>
      </c>
      <c r="E55" s="12">
        <v>165</v>
      </c>
      <c r="F55" s="14">
        <f t="shared" ref="F55:F66" si="20">C55/D55</f>
        <v>1.0753768844221105</v>
      </c>
      <c r="G55" s="12">
        <v>2354</v>
      </c>
      <c r="H55" s="12">
        <v>1475</v>
      </c>
      <c r="I55" s="12">
        <v>879</v>
      </c>
      <c r="J55" s="14">
        <f t="shared" ref="J55:J64" si="21">G55/H55</f>
        <v>1.5959322033898304</v>
      </c>
      <c r="K55" s="12">
        <v>2684</v>
      </c>
      <c r="L55" s="12">
        <v>1403</v>
      </c>
      <c r="M55" s="12">
        <v>1281</v>
      </c>
      <c r="N55" s="14">
        <f t="shared" ref="N55:N64" si="22">K55/L55</f>
        <v>1.9130434782608696</v>
      </c>
    </row>
    <row r="56" spans="2:14" x14ac:dyDescent="0.2">
      <c r="B56" s="5" t="s">
        <v>13</v>
      </c>
      <c r="C56" s="12">
        <v>2071</v>
      </c>
      <c r="D56" s="12">
        <v>2214</v>
      </c>
      <c r="E56" s="12">
        <v>-143</v>
      </c>
      <c r="F56" s="14">
        <f t="shared" si="20"/>
        <v>0.93541102077687444</v>
      </c>
      <c r="G56" s="12">
        <v>2071</v>
      </c>
      <c r="H56" s="12">
        <v>376</v>
      </c>
      <c r="I56" s="12">
        <v>1695</v>
      </c>
      <c r="J56" s="14">
        <f t="shared" si="21"/>
        <v>5.5079787234042552</v>
      </c>
      <c r="K56" s="12">
        <v>2462</v>
      </c>
      <c r="L56" s="12">
        <v>0</v>
      </c>
      <c r="M56" s="12">
        <v>2462</v>
      </c>
      <c r="N56" s="14" t="e">
        <f t="shared" si="22"/>
        <v>#DIV/0!</v>
      </c>
    </row>
    <row r="57" spans="2:14" x14ac:dyDescent="0.2">
      <c r="B57" s="5" t="s">
        <v>14</v>
      </c>
      <c r="C57" s="12">
        <v>2801</v>
      </c>
      <c r="D57" s="12">
        <v>2770</v>
      </c>
      <c r="E57" s="12">
        <v>30</v>
      </c>
      <c r="F57" s="14">
        <f t="shared" si="20"/>
        <v>1.0111913357400721</v>
      </c>
      <c r="G57" s="12">
        <v>2801</v>
      </c>
      <c r="H57" s="12">
        <v>2141</v>
      </c>
      <c r="I57" s="12">
        <v>659</v>
      </c>
      <c r="J57" s="14">
        <f t="shared" si="21"/>
        <v>1.3082671648762261</v>
      </c>
      <c r="K57" s="12">
        <v>3591</v>
      </c>
      <c r="L57" s="12">
        <v>2107</v>
      </c>
      <c r="M57" s="12">
        <v>1484</v>
      </c>
      <c r="N57" s="14">
        <f t="shared" si="22"/>
        <v>1.7043189368770764</v>
      </c>
    </row>
    <row r="58" spans="2:14" x14ac:dyDescent="0.2">
      <c r="B58" s="5" t="s">
        <v>15</v>
      </c>
      <c r="C58" s="12">
        <v>9562</v>
      </c>
      <c r="D58" s="12">
        <v>8674</v>
      </c>
      <c r="E58" s="12">
        <v>887</v>
      </c>
      <c r="F58" s="14">
        <f t="shared" si="20"/>
        <v>1.1023749135347014</v>
      </c>
      <c r="G58" s="12">
        <v>9562</v>
      </c>
      <c r="H58" s="12">
        <v>2855</v>
      </c>
      <c r="I58" s="12">
        <v>6707</v>
      </c>
      <c r="J58" s="14">
        <f t="shared" si="21"/>
        <v>3.3492119089316987</v>
      </c>
      <c r="K58" s="12">
        <v>11581</v>
      </c>
      <c r="L58" s="12">
        <v>2809</v>
      </c>
      <c r="M58" s="12">
        <v>8772</v>
      </c>
      <c r="N58" s="14">
        <f t="shared" si="22"/>
        <v>4.1228195087219648</v>
      </c>
    </row>
    <row r="59" spans="2:14" x14ac:dyDescent="0.2">
      <c r="B59" s="5" t="s">
        <v>16</v>
      </c>
      <c r="C59" s="12">
        <v>1102</v>
      </c>
      <c r="D59" s="12">
        <v>1031</v>
      </c>
      <c r="E59" s="12">
        <v>71</v>
      </c>
      <c r="F59" s="14">
        <f t="shared" si="20"/>
        <v>1.0688651794374393</v>
      </c>
      <c r="G59" s="12">
        <v>1102</v>
      </c>
      <c r="H59" s="12">
        <v>490</v>
      </c>
      <c r="I59" s="12">
        <v>613</v>
      </c>
      <c r="J59" s="14">
        <f t="shared" si="21"/>
        <v>2.2489795918367346</v>
      </c>
      <c r="K59" s="12">
        <v>1240</v>
      </c>
      <c r="L59" s="12">
        <v>410</v>
      </c>
      <c r="M59" s="12">
        <v>831</v>
      </c>
      <c r="N59" s="14">
        <f t="shared" si="22"/>
        <v>3.024390243902439</v>
      </c>
    </row>
    <row r="60" spans="2:14" x14ac:dyDescent="0.2">
      <c r="B60" s="5" t="s">
        <v>49</v>
      </c>
      <c r="C60" s="12">
        <v>20786</v>
      </c>
      <c r="D60" s="12">
        <v>11124</v>
      </c>
      <c r="E60" s="12">
        <v>9662</v>
      </c>
      <c r="F60" s="14">
        <f t="shared" si="20"/>
        <v>1.8685724559510968</v>
      </c>
      <c r="G60" s="12">
        <v>20786</v>
      </c>
      <c r="H60" s="12">
        <v>2470</v>
      </c>
      <c r="I60" s="12">
        <v>18317</v>
      </c>
      <c r="J60" s="14">
        <f t="shared" si="21"/>
        <v>8.4153846153846157</v>
      </c>
      <c r="K60" s="12">
        <v>15567</v>
      </c>
      <c r="L60" s="12">
        <v>2390</v>
      </c>
      <c r="M60" s="12">
        <v>13177</v>
      </c>
      <c r="N60" s="14">
        <f t="shared" si="22"/>
        <v>6.5133891213389123</v>
      </c>
    </row>
    <row r="61" spans="2:14" x14ac:dyDescent="0.2">
      <c r="B61" s="5" t="s">
        <v>50</v>
      </c>
      <c r="C61" s="12">
        <v>42830</v>
      </c>
      <c r="D61" s="12">
        <v>25446</v>
      </c>
      <c r="E61" s="12">
        <v>17384</v>
      </c>
      <c r="F61" s="14">
        <f t="shared" si="20"/>
        <v>1.6831722078126228</v>
      </c>
      <c r="G61" s="12">
        <v>42830</v>
      </c>
      <c r="H61" s="12">
        <v>10287</v>
      </c>
      <c r="I61" s="12">
        <v>32543</v>
      </c>
      <c r="J61" s="14">
        <f t="shared" si="21"/>
        <v>4.1635073393603577</v>
      </c>
      <c r="K61" s="12">
        <v>36213</v>
      </c>
      <c r="L61" s="12">
        <v>10127</v>
      </c>
      <c r="M61" s="12">
        <v>26086</v>
      </c>
      <c r="N61" s="14">
        <f t="shared" si="22"/>
        <v>3.5758862446924065</v>
      </c>
    </row>
    <row r="62" spans="2:14" x14ac:dyDescent="0.2">
      <c r="B62" s="5" t="s">
        <v>37</v>
      </c>
      <c r="C62" s="12">
        <v>35425</v>
      </c>
      <c r="D62" s="12">
        <v>63058</v>
      </c>
      <c r="E62" s="12">
        <v>-27632</v>
      </c>
      <c r="F62" s="14">
        <f t="shared" si="20"/>
        <v>0.5617843889752292</v>
      </c>
      <c r="G62" s="12">
        <v>35425</v>
      </c>
      <c r="H62" s="12">
        <v>32492</v>
      </c>
      <c r="I62" s="12">
        <v>2933</v>
      </c>
      <c r="J62" s="14">
        <f t="shared" si="21"/>
        <v>1.0902683737535392</v>
      </c>
      <c r="K62" s="12">
        <v>40938</v>
      </c>
      <c r="L62" s="12">
        <v>0</v>
      </c>
      <c r="M62" s="12">
        <v>40938</v>
      </c>
      <c r="N62" s="14" t="e">
        <f t="shared" si="22"/>
        <v>#DIV/0!</v>
      </c>
    </row>
    <row r="63" spans="2:14" x14ac:dyDescent="0.2">
      <c r="B63" s="5" t="s">
        <v>38</v>
      </c>
      <c r="C63" s="12">
        <v>20479</v>
      </c>
      <c r="D63" s="12">
        <v>5132</v>
      </c>
      <c r="E63" s="12">
        <v>15346</v>
      </c>
      <c r="F63" s="14">
        <f t="shared" si="20"/>
        <v>3.9904520654715512</v>
      </c>
      <c r="G63" s="12">
        <v>20479</v>
      </c>
      <c r="H63" s="12">
        <v>2513</v>
      </c>
      <c r="I63" s="12">
        <v>17966</v>
      </c>
      <c r="J63" s="14">
        <f t="shared" si="21"/>
        <v>8.149224035017907</v>
      </c>
      <c r="K63" s="12">
        <v>3600</v>
      </c>
      <c r="L63" s="12">
        <v>0</v>
      </c>
      <c r="M63" s="12">
        <v>3600</v>
      </c>
      <c r="N63" s="14" t="e">
        <f t="shared" si="22"/>
        <v>#DIV/0!</v>
      </c>
    </row>
    <row r="64" spans="2:14" x14ac:dyDescent="0.2">
      <c r="B64" s="5" t="s">
        <v>39</v>
      </c>
      <c r="C64" s="12">
        <v>45068</v>
      </c>
      <c r="D64" s="12">
        <v>6919</v>
      </c>
      <c r="E64" s="12">
        <v>38149</v>
      </c>
      <c r="F64" s="14">
        <f t="shared" si="20"/>
        <v>6.5136580430698077</v>
      </c>
      <c r="G64" s="12">
        <v>45068</v>
      </c>
      <c r="H64" s="12">
        <v>5658</v>
      </c>
      <c r="I64" s="12">
        <v>39410</v>
      </c>
      <c r="J64" s="14">
        <f t="shared" si="21"/>
        <v>7.965358784022623</v>
      </c>
      <c r="K64" s="12">
        <v>1261</v>
      </c>
      <c r="L64" s="12">
        <v>0</v>
      </c>
      <c r="M64" s="12">
        <v>1261</v>
      </c>
      <c r="N64" s="14" t="e">
        <f t="shared" si="22"/>
        <v>#DIV/0!</v>
      </c>
    </row>
    <row r="65" spans="2:14" x14ac:dyDescent="0.2">
      <c r="B65" s="5" t="s">
        <v>40</v>
      </c>
      <c r="C65" s="13" t="s">
        <v>46</v>
      </c>
      <c r="D65" s="13" t="s">
        <v>46</v>
      </c>
      <c r="E65" s="13" t="s">
        <v>46</v>
      </c>
      <c r="F65" s="13" t="s">
        <v>46</v>
      </c>
      <c r="G65" s="13" t="s">
        <v>46</v>
      </c>
      <c r="H65" s="13" t="s">
        <v>46</v>
      </c>
      <c r="I65" s="13" t="s">
        <v>46</v>
      </c>
      <c r="J65" s="13" t="s">
        <v>46</v>
      </c>
      <c r="K65" s="13" t="s">
        <v>46</v>
      </c>
      <c r="L65" s="13" t="s">
        <v>46</v>
      </c>
      <c r="M65" s="13" t="s">
        <v>46</v>
      </c>
      <c r="N65" s="13" t="s">
        <v>46</v>
      </c>
    </row>
    <row r="66" spans="2:14" ht="15.75" x14ac:dyDescent="0.2">
      <c r="B66" s="11" t="s">
        <v>51</v>
      </c>
      <c r="C66" s="12">
        <f>SUM(C51:C65)</f>
        <v>183816</v>
      </c>
      <c r="D66" s="12">
        <f t="shared" ref="D66:E66" si="23">SUM(D51:D65)</f>
        <v>129826</v>
      </c>
      <c r="E66" s="12">
        <f t="shared" si="23"/>
        <v>53987</v>
      </c>
      <c r="F66" s="14">
        <f t="shared" si="20"/>
        <v>1.4158643106927733</v>
      </c>
      <c r="G66" s="12">
        <f t="shared" ref="G66:I66" si="24">SUM(G51:G65)</f>
        <v>183816</v>
      </c>
      <c r="H66" s="12">
        <f t="shared" si="24"/>
        <v>61953</v>
      </c>
      <c r="I66" s="12">
        <f t="shared" si="24"/>
        <v>121863</v>
      </c>
      <c r="J66" s="14">
        <f t="shared" ref="J66" si="25">G66/H66</f>
        <v>2.9670233886978838</v>
      </c>
      <c r="K66" s="12">
        <f t="shared" ref="K66:M66" si="26">SUM(K51:K65)</f>
        <v>120618</v>
      </c>
      <c r="L66" s="12">
        <f t="shared" si="26"/>
        <v>20371</v>
      </c>
      <c r="M66" s="12">
        <f t="shared" si="26"/>
        <v>100248</v>
      </c>
      <c r="N66" s="14">
        <f t="shared" ref="N66" si="27">K66/L66</f>
        <v>5.9210642580138435</v>
      </c>
    </row>
    <row r="67" spans="2:14" ht="15.75" x14ac:dyDescent="0.2">
      <c r="B67" s="7" t="s">
        <v>27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2">
      <c r="B68" s="5" t="s">
        <v>17</v>
      </c>
      <c r="C68" s="13" t="s">
        <v>46</v>
      </c>
      <c r="D68" s="13" t="s">
        <v>46</v>
      </c>
      <c r="E68" s="13" t="s">
        <v>46</v>
      </c>
      <c r="F68" s="13" t="s">
        <v>46</v>
      </c>
      <c r="G68" s="13" t="s">
        <v>46</v>
      </c>
      <c r="H68" s="13" t="s">
        <v>46</v>
      </c>
      <c r="I68" s="13" t="s">
        <v>46</v>
      </c>
      <c r="J68" s="13" t="s">
        <v>46</v>
      </c>
      <c r="K68" s="13" t="s">
        <v>46</v>
      </c>
      <c r="L68" s="13" t="s">
        <v>46</v>
      </c>
      <c r="M68" s="13" t="s">
        <v>46</v>
      </c>
      <c r="N68" s="13" t="s">
        <v>46</v>
      </c>
    </row>
    <row r="69" spans="2:14" x14ac:dyDescent="0.2">
      <c r="B69" s="5" t="s">
        <v>18</v>
      </c>
      <c r="C69" s="13" t="s">
        <v>46</v>
      </c>
      <c r="D69" s="13" t="s">
        <v>46</v>
      </c>
      <c r="E69" s="13" t="s">
        <v>46</v>
      </c>
      <c r="F69" s="13" t="s">
        <v>46</v>
      </c>
      <c r="G69" s="13" t="s">
        <v>46</v>
      </c>
      <c r="H69" s="13" t="s">
        <v>46</v>
      </c>
      <c r="I69" s="13" t="s">
        <v>46</v>
      </c>
      <c r="J69" s="13" t="s">
        <v>46</v>
      </c>
      <c r="K69" s="13" t="s">
        <v>46</v>
      </c>
      <c r="L69" s="13" t="s">
        <v>46</v>
      </c>
      <c r="M69" s="13" t="s">
        <v>46</v>
      </c>
      <c r="N69" s="13" t="s">
        <v>46</v>
      </c>
    </row>
    <row r="70" spans="2:14" x14ac:dyDescent="0.2">
      <c r="B70" s="5" t="s">
        <v>19</v>
      </c>
      <c r="C70" s="13" t="s">
        <v>46</v>
      </c>
      <c r="D70" s="13" t="s">
        <v>46</v>
      </c>
      <c r="E70" s="13" t="s">
        <v>46</v>
      </c>
      <c r="F70" s="13" t="s">
        <v>46</v>
      </c>
      <c r="G70" s="13" t="s">
        <v>46</v>
      </c>
      <c r="H70" s="13" t="s">
        <v>46</v>
      </c>
      <c r="I70" s="13" t="s">
        <v>46</v>
      </c>
      <c r="J70" s="13" t="s">
        <v>46</v>
      </c>
      <c r="K70" s="13" t="s">
        <v>46</v>
      </c>
      <c r="L70" s="13" t="s">
        <v>46</v>
      </c>
      <c r="M70" s="13" t="s">
        <v>46</v>
      </c>
      <c r="N70" s="13" t="s">
        <v>46</v>
      </c>
    </row>
    <row r="71" spans="2:14" x14ac:dyDescent="0.2">
      <c r="B71" s="5" t="s">
        <v>20</v>
      </c>
      <c r="C71" s="12">
        <v>3419</v>
      </c>
      <c r="D71" s="12">
        <v>2784</v>
      </c>
      <c r="E71" s="12">
        <v>635</v>
      </c>
      <c r="F71" s="14">
        <f t="shared" ref="F71:F81" si="28">C71/D71</f>
        <v>1.2280890804597702</v>
      </c>
      <c r="G71" s="12">
        <v>3419</v>
      </c>
      <c r="H71" s="12">
        <v>2735</v>
      </c>
      <c r="I71" s="12">
        <v>1045</v>
      </c>
      <c r="J71" s="14">
        <f t="shared" ref="J71:J81" si="29">G71/H71</f>
        <v>1.250091407678245</v>
      </c>
      <c r="K71" s="12">
        <v>3848</v>
      </c>
      <c r="L71" s="12">
        <v>2124</v>
      </c>
      <c r="M71" s="12">
        <v>1724</v>
      </c>
      <c r="N71" s="14">
        <f t="shared" ref="N71:N81" si="30">K71/L71</f>
        <v>1.8116760828625236</v>
      </c>
    </row>
    <row r="72" spans="2:14" x14ac:dyDescent="0.2">
      <c r="B72" s="5" t="s">
        <v>21</v>
      </c>
      <c r="C72" s="12">
        <v>594491</v>
      </c>
      <c r="D72" s="12">
        <v>49897</v>
      </c>
      <c r="E72" s="12">
        <v>544594</v>
      </c>
      <c r="F72" s="14">
        <f t="shared" si="28"/>
        <v>11.914363588993327</v>
      </c>
      <c r="G72" s="12">
        <v>594491</v>
      </c>
      <c r="H72" s="12">
        <v>35284</v>
      </c>
      <c r="I72" s="12">
        <v>559207</v>
      </c>
      <c r="J72" s="14">
        <f t="shared" si="29"/>
        <v>16.848741639269925</v>
      </c>
      <c r="K72" s="12">
        <v>19696</v>
      </c>
      <c r="L72" s="12">
        <v>0</v>
      </c>
      <c r="M72" s="12">
        <v>19696</v>
      </c>
      <c r="N72" s="14" t="e">
        <f t="shared" si="30"/>
        <v>#DIV/0!</v>
      </c>
    </row>
    <row r="73" spans="2:14" x14ac:dyDescent="0.2">
      <c r="B73" s="5" t="s">
        <v>22</v>
      </c>
      <c r="C73" s="13" t="s">
        <v>46</v>
      </c>
      <c r="D73" s="13" t="s">
        <v>46</v>
      </c>
      <c r="E73" s="13" t="s">
        <v>46</v>
      </c>
      <c r="F73" s="13" t="s">
        <v>46</v>
      </c>
      <c r="G73" s="13" t="s">
        <v>46</v>
      </c>
      <c r="H73" s="13" t="s">
        <v>46</v>
      </c>
      <c r="I73" s="13" t="s">
        <v>46</v>
      </c>
      <c r="J73" s="13" t="s">
        <v>46</v>
      </c>
      <c r="K73" s="13" t="s">
        <v>46</v>
      </c>
      <c r="L73" s="13" t="s">
        <v>46</v>
      </c>
      <c r="M73" s="13" t="s">
        <v>46</v>
      </c>
      <c r="N73" s="13" t="s">
        <v>46</v>
      </c>
    </row>
    <row r="74" spans="2:14" x14ac:dyDescent="0.2">
      <c r="B74" s="5" t="s">
        <v>23</v>
      </c>
      <c r="C74" s="12">
        <v>48987</v>
      </c>
      <c r="D74" s="12">
        <v>36045</v>
      </c>
      <c r="E74" s="12">
        <v>12943</v>
      </c>
      <c r="F74" s="14">
        <f t="shared" si="28"/>
        <v>1.3590511860174781</v>
      </c>
      <c r="G74" s="12">
        <v>48987</v>
      </c>
      <c r="H74" s="12">
        <v>41064</v>
      </c>
      <c r="I74" s="12">
        <v>7923</v>
      </c>
      <c r="J74" s="14">
        <f t="shared" si="29"/>
        <v>1.1929427235534775</v>
      </c>
      <c r="K74" s="12">
        <v>49520</v>
      </c>
      <c r="L74" s="12">
        <v>40825</v>
      </c>
      <c r="M74" s="12">
        <v>8695</v>
      </c>
      <c r="N74" s="14">
        <f t="shared" si="30"/>
        <v>1.2129822412737292</v>
      </c>
    </row>
    <row r="75" spans="2:14" x14ac:dyDescent="0.2">
      <c r="B75" s="5" t="s">
        <v>24</v>
      </c>
      <c r="C75" s="12">
        <v>23996</v>
      </c>
      <c r="D75" s="12">
        <v>14971</v>
      </c>
      <c r="E75" s="12">
        <v>9025</v>
      </c>
      <c r="F75" s="14">
        <f t="shared" si="28"/>
        <v>1.6028321421414735</v>
      </c>
      <c r="G75" s="12">
        <v>23996</v>
      </c>
      <c r="H75" s="12">
        <v>10455</v>
      </c>
      <c r="I75" s="12">
        <v>13541</v>
      </c>
      <c r="J75" s="14">
        <f t="shared" si="29"/>
        <v>2.2951697752271643</v>
      </c>
      <c r="K75" s="12">
        <v>22277</v>
      </c>
      <c r="L75" s="12">
        <v>10255</v>
      </c>
      <c r="M75" s="12">
        <v>12022</v>
      </c>
      <c r="N75" s="14">
        <f t="shared" si="30"/>
        <v>2.1723061921014137</v>
      </c>
    </row>
    <row r="76" spans="2:14" x14ac:dyDescent="0.2">
      <c r="B76" s="5" t="s">
        <v>25</v>
      </c>
      <c r="C76" s="12">
        <v>4456</v>
      </c>
      <c r="D76" s="12">
        <v>3017</v>
      </c>
      <c r="E76" s="12">
        <v>1439</v>
      </c>
      <c r="F76" s="14">
        <f t="shared" si="28"/>
        <v>1.4769638713954258</v>
      </c>
      <c r="G76" s="12">
        <v>4456</v>
      </c>
      <c r="H76" s="12">
        <v>420</v>
      </c>
      <c r="I76" s="12">
        <v>4037</v>
      </c>
      <c r="J76" s="14">
        <f t="shared" si="29"/>
        <v>10.609523809523809</v>
      </c>
      <c r="K76" s="12">
        <v>3970</v>
      </c>
      <c r="L76" s="12">
        <v>404</v>
      </c>
      <c r="M76" s="12">
        <v>3567</v>
      </c>
      <c r="N76" s="14">
        <f t="shared" si="30"/>
        <v>9.8267326732673261</v>
      </c>
    </row>
    <row r="77" spans="2:14" x14ac:dyDescent="0.2">
      <c r="B77" s="5" t="s">
        <v>57</v>
      </c>
      <c r="C77" s="12">
        <v>821</v>
      </c>
      <c r="D77" s="12">
        <v>333</v>
      </c>
      <c r="E77" s="12">
        <v>489</v>
      </c>
      <c r="F77" s="14">
        <f t="shared" si="28"/>
        <v>2.4654654654654653</v>
      </c>
      <c r="G77" s="12">
        <v>821</v>
      </c>
      <c r="H77" s="12">
        <v>101</v>
      </c>
      <c r="I77" s="12">
        <v>720</v>
      </c>
      <c r="J77" s="14">
        <f t="shared" si="29"/>
        <v>8.1287128712871279</v>
      </c>
      <c r="K77" s="12">
        <v>232</v>
      </c>
      <c r="L77" s="12">
        <v>0</v>
      </c>
      <c r="M77" s="12">
        <v>232</v>
      </c>
      <c r="N77" s="14" t="e">
        <f t="shared" si="30"/>
        <v>#DIV/0!</v>
      </c>
    </row>
    <row r="78" spans="2:14" x14ac:dyDescent="0.2">
      <c r="B78" s="5" t="s">
        <v>58</v>
      </c>
      <c r="C78" s="12">
        <v>10612</v>
      </c>
      <c r="D78" s="12">
        <v>2704</v>
      </c>
      <c r="E78" s="12">
        <v>7908</v>
      </c>
      <c r="F78" s="14">
        <f t="shared" si="28"/>
        <v>3.9245562130177514</v>
      </c>
      <c r="G78" s="12">
        <v>10612</v>
      </c>
      <c r="H78" s="12">
        <v>101</v>
      </c>
      <c r="I78" s="12">
        <v>10512</v>
      </c>
      <c r="J78" s="14">
        <f t="shared" si="29"/>
        <v>105.06930693069307</v>
      </c>
      <c r="K78" s="12">
        <v>2603</v>
      </c>
      <c r="L78" s="12">
        <v>0</v>
      </c>
      <c r="M78" s="12">
        <v>2603</v>
      </c>
      <c r="N78" s="14" t="e">
        <f t="shared" si="30"/>
        <v>#DIV/0!</v>
      </c>
    </row>
    <row r="79" spans="2:14" x14ac:dyDescent="0.2">
      <c r="B79" s="5" t="s">
        <v>41</v>
      </c>
      <c r="C79" s="12">
        <v>775278</v>
      </c>
      <c r="D79" s="12">
        <v>29861</v>
      </c>
      <c r="E79" s="12">
        <v>745416</v>
      </c>
      <c r="F79" s="14">
        <f t="shared" si="28"/>
        <v>25.962894745654868</v>
      </c>
      <c r="G79" s="12">
        <v>775278</v>
      </c>
      <c r="H79" s="12">
        <v>10271</v>
      </c>
      <c r="I79" s="12">
        <v>765006</v>
      </c>
      <c r="J79" s="14">
        <f t="shared" si="29"/>
        <v>75.482231525654754</v>
      </c>
      <c r="K79" s="12">
        <v>28390</v>
      </c>
      <c r="L79" s="12">
        <v>0</v>
      </c>
      <c r="M79" s="12">
        <v>28390</v>
      </c>
      <c r="N79" s="14" t="e">
        <f t="shared" si="30"/>
        <v>#DIV/0!</v>
      </c>
    </row>
    <row r="80" spans="2:14" x14ac:dyDescent="0.2">
      <c r="B80" s="5" t="s">
        <v>42</v>
      </c>
      <c r="C80" s="12">
        <v>2485</v>
      </c>
      <c r="D80" s="12">
        <v>1369</v>
      </c>
      <c r="E80" s="12">
        <v>1117</v>
      </c>
      <c r="F80" s="14">
        <f t="shared" si="28"/>
        <v>1.8151935719503287</v>
      </c>
      <c r="G80" s="12">
        <v>2485</v>
      </c>
      <c r="H80" s="12">
        <v>373</v>
      </c>
      <c r="I80" s="12">
        <v>2112</v>
      </c>
      <c r="J80" s="14">
        <f t="shared" si="29"/>
        <v>6.6621983914209117</v>
      </c>
      <c r="K80" s="12">
        <v>2193</v>
      </c>
      <c r="L80" s="12">
        <v>333</v>
      </c>
      <c r="M80" s="12">
        <v>1860</v>
      </c>
      <c r="N80" s="14">
        <f t="shared" si="30"/>
        <v>6.5855855855855854</v>
      </c>
    </row>
    <row r="81" spans="2:14" x14ac:dyDescent="0.2">
      <c r="B81" s="5" t="s">
        <v>43</v>
      </c>
      <c r="C81" s="12">
        <v>762</v>
      </c>
      <c r="D81" s="12">
        <v>555</v>
      </c>
      <c r="E81" s="12">
        <v>208</v>
      </c>
      <c r="F81" s="14">
        <f t="shared" si="28"/>
        <v>1.3729729729729729</v>
      </c>
      <c r="G81" s="12">
        <v>762</v>
      </c>
      <c r="H81" s="12">
        <v>473</v>
      </c>
      <c r="I81" s="12">
        <v>289</v>
      </c>
      <c r="J81" s="14">
        <f t="shared" si="29"/>
        <v>1.6109936575052854</v>
      </c>
      <c r="K81" s="12">
        <v>832</v>
      </c>
      <c r="L81" s="12">
        <v>457</v>
      </c>
      <c r="M81" s="12">
        <v>375</v>
      </c>
      <c r="N81" s="14">
        <f t="shared" si="30"/>
        <v>1.8205689277899344</v>
      </c>
    </row>
    <row r="82" spans="2:14" x14ac:dyDescent="0.2">
      <c r="B82" s="5" t="s">
        <v>44</v>
      </c>
      <c r="C82" s="13" t="s">
        <v>46</v>
      </c>
      <c r="D82" s="13" t="s">
        <v>46</v>
      </c>
      <c r="E82" s="13" t="s">
        <v>46</v>
      </c>
      <c r="F82" s="13" t="s">
        <v>46</v>
      </c>
      <c r="G82" s="13" t="s">
        <v>46</v>
      </c>
      <c r="H82" s="13" t="s">
        <v>46</v>
      </c>
      <c r="I82" s="13" t="s">
        <v>46</v>
      </c>
      <c r="J82" s="13" t="s">
        <v>46</v>
      </c>
      <c r="K82" s="13" t="s">
        <v>46</v>
      </c>
      <c r="L82" s="13" t="s">
        <v>46</v>
      </c>
      <c r="M82" s="13" t="s">
        <v>46</v>
      </c>
      <c r="N82" s="13" t="s">
        <v>46</v>
      </c>
    </row>
    <row r="83" spans="2:14" x14ac:dyDescent="0.2">
      <c r="B83" s="5" t="s">
        <v>45</v>
      </c>
      <c r="C83" s="13" t="s">
        <v>46</v>
      </c>
      <c r="D83" s="13" t="s">
        <v>46</v>
      </c>
      <c r="E83" s="13" t="s">
        <v>46</v>
      </c>
      <c r="F83" s="13" t="s">
        <v>46</v>
      </c>
      <c r="G83" s="13" t="s">
        <v>46</v>
      </c>
      <c r="H83" s="13" t="s">
        <v>46</v>
      </c>
      <c r="I83" s="13" t="s">
        <v>46</v>
      </c>
      <c r="J83" s="13" t="s">
        <v>46</v>
      </c>
      <c r="K83" s="13" t="s">
        <v>46</v>
      </c>
      <c r="L83" s="13" t="s">
        <v>46</v>
      </c>
      <c r="M83" s="13" t="s">
        <v>46</v>
      </c>
      <c r="N83" s="13" t="s">
        <v>46</v>
      </c>
    </row>
    <row r="84" spans="2:14" ht="15.75" x14ac:dyDescent="0.2">
      <c r="B84" s="10" t="s">
        <v>52</v>
      </c>
      <c r="C84" s="12">
        <f>SUM(C68:C83)</f>
        <v>1465307</v>
      </c>
      <c r="D84" s="12">
        <f t="shared" ref="D84:E84" si="31">SUM(D68:D83)</f>
        <v>141536</v>
      </c>
      <c r="E84" s="12">
        <f t="shared" si="31"/>
        <v>1323774</v>
      </c>
      <c r="F84" s="14">
        <f t="shared" ref="F84:F85" si="32">C84/D84</f>
        <v>10.352892550305222</v>
      </c>
      <c r="G84" s="12">
        <f t="shared" ref="G84:I84" si="33">SUM(G68:G83)</f>
        <v>1465307</v>
      </c>
      <c r="H84" s="12">
        <f t="shared" si="33"/>
        <v>101277</v>
      </c>
      <c r="I84" s="12">
        <f t="shared" si="33"/>
        <v>1364392</v>
      </c>
      <c r="J84" s="14">
        <f t="shared" ref="J84:J85" si="34">G84/H84</f>
        <v>14.468309685318482</v>
      </c>
      <c r="K84" s="12">
        <f t="shared" ref="K84:M84" si="35">SUM(K68:K83)</f>
        <v>133561</v>
      </c>
      <c r="L84" s="12">
        <f t="shared" si="35"/>
        <v>54398</v>
      </c>
      <c r="M84" s="12">
        <f t="shared" si="35"/>
        <v>79164</v>
      </c>
      <c r="N84" s="14">
        <f t="shared" ref="N84:N85" si="36">K84/L84</f>
        <v>2.4552557079304385</v>
      </c>
    </row>
    <row r="85" spans="2:14" ht="15.75" x14ac:dyDescent="0.25">
      <c r="B85" s="9" t="s">
        <v>53</v>
      </c>
      <c r="C85" s="12">
        <f>C66+C84</f>
        <v>1649123</v>
      </c>
      <c r="D85" s="12">
        <f t="shared" ref="D85:E85" si="37">D66+D84</f>
        <v>271362</v>
      </c>
      <c r="E85" s="12">
        <f t="shared" si="37"/>
        <v>1377761</v>
      </c>
      <c r="F85" s="14">
        <f t="shared" si="32"/>
        <v>6.0772068307279579</v>
      </c>
      <c r="G85" s="12">
        <f t="shared" ref="G85:I85" si="38">G66+G84</f>
        <v>1649123</v>
      </c>
      <c r="H85" s="12">
        <f t="shared" si="38"/>
        <v>163230</v>
      </c>
      <c r="I85" s="12">
        <f t="shared" si="38"/>
        <v>1486255</v>
      </c>
      <c r="J85" s="14">
        <f t="shared" si="34"/>
        <v>10.103063162408871</v>
      </c>
      <c r="K85" s="12">
        <f t="shared" ref="K85:M85" si="39">K66+K84</f>
        <v>254179</v>
      </c>
      <c r="L85" s="12">
        <f t="shared" si="39"/>
        <v>74769</v>
      </c>
      <c r="M85" s="12">
        <f t="shared" si="39"/>
        <v>179412</v>
      </c>
      <c r="N85" s="14">
        <f t="shared" si="36"/>
        <v>3.3995238668432104</v>
      </c>
    </row>
    <row r="86" spans="2:14" x14ac:dyDescent="0.2">
      <c r="B86" s="18" t="s">
        <v>63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</sheetData>
  <mergeCells count="35">
    <mergeCell ref="F48:F49"/>
    <mergeCell ref="G48:G49"/>
    <mergeCell ref="H48:H49"/>
    <mergeCell ref="I48:I49"/>
    <mergeCell ref="J48:J49"/>
    <mergeCell ref="B2:N2"/>
    <mergeCell ref="B3:B6"/>
    <mergeCell ref="C3:F4"/>
    <mergeCell ref="G3:J4"/>
    <mergeCell ref="K3:N4"/>
    <mergeCell ref="C5:C6"/>
    <mergeCell ref="D5:D6"/>
    <mergeCell ref="E5:E6"/>
    <mergeCell ref="F5:F6"/>
    <mergeCell ref="G5:G6"/>
    <mergeCell ref="N5:N6"/>
    <mergeCell ref="H5:H6"/>
    <mergeCell ref="I5:I6"/>
    <mergeCell ref="L5:L6"/>
    <mergeCell ref="J5:J6"/>
    <mergeCell ref="K5:K6"/>
    <mergeCell ref="B86:N86"/>
    <mergeCell ref="K48:K49"/>
    <mergeCell ref="L48:L49"/>
    <mergeCell ref="M5:M6"/>
    <mergeCell ref="M48:M49"/>
    <mergeCell ref="N48:N49"/>
    <mergeCell ref="B45:N45"/>
    <mergeCell ref="B46:B49"/>
    <mergeCell ref="C46:F47"/>
    <mergeCell ref="G46:J47"/>
    <mergeCell ref="K46:N47"/>
    <mergeCell ref="C48:C49"/>
    <mergeCell ref="D48:D49"/>
    <mergeCell ref="E48:E49"/>
  </mergeCells>
  <pageMargins left="0.7" right="0.7" top="0.75" bottom="0.75" header="0.3" footer="0.3"/>
  <ignoredErrors>
    <ignoredError sqref="N13:N21 N56:N64 N29:N36 N72:N79" evalError="1"/>
    <ignoredError sqref="F23:L23 F65:M66 F41:J42 F84:J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67DC-29B1-4BF8-9497-9FF1BB13AC09}">
  <dimension ref="B2:N86"/>
  <sheetViews>
    <sheetView topLeftCell="A62" workbookViewId="0">
      <selection activeCell="B86" sqref="B86:N86"/>
    </sheetView>
  </sheetViews>
  <sheetFormatPr defaultColWidth="8.85546875" defaultRowHeight="15" x14ac:dyDescent="0.2"/>
  <cols>
    <col min="1" max="1" width="8.85546875" style="1"/>
    <col min="2" max="2" width="76.28515625" style="1" bestFit="1" customWidth="1"/>
    <col min="3" max="14" width="11.7109375" style="1" customWidth="1"/>
    <col min="15" max="16384" width="8.85546875" style="1"/>
  </cols>
  <sheetData>
    <row r="2" spans="2:14" ht="15.75" x14ac:dyDescent="0.2">
      <c r="B2" s="16" t="s">
        <v>59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45" customHeight="1" x14ac:dyDescent="0.2">
      <c r="B3" s="16" t="s">
        <v>5</v>
      </c>
      <c r="C3" s="16" t="s">
        <v>0</v>
      </c>
      <c r="D3" s="16"/>
      <c r="E3" s="16"/>
      <c r="F3" s="16"/>
      <c r="G3" s="16" t="s">
        <v>1</v>
      </c>
      <c r="H3" s="16"/>
      <c r="I3" s="16"/>
      <c r="J3" s="16"/>
      <c r="K3" s="16" t="s">
        <v>2</v>
      </c>
      <c r="L3" s="16"/>
      <c r="M3" s="16"/>
      <c r="N3" s="16"/>
    </row>
    <row r="4" spans="2:14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ht="30" customHeight="1" x14ac:dyDescent="0.2">
      <c r="B5" s="16"/>
      <c r="C5" s="17" t="s">
        <v>3</v>
      </c>
      <c r="D5" s="17" t="s">
        <v>4</v>
      </c>
      <c r="E5" s="16" t="s">
        <v>6</v>
      </c>
      <c r="F5" s="16" t="s">
        <v>7</v>
      </c>
      <c r="G5" s="17" t="s">
        <v>3</v>
      </c>
      <c r="H5" s="17" t="s">
        <v>4</v>
      </c>
      <c r="I5" s="16" t="s">
        <v>6</v>
      </c>
      <c r="J5" s="16" t="s">
        <v>7</v>
      </c>
      <c r="K5" s="17" t="s">
        <v>3</v>
      </c>
      <c r="L5" s="17" t="s">
        <v>4</v>
      </c>
      <c r="M5" s="16" t="s">
        <v>6</v>
      </c>
      <c r="N5" s="16" t="s">
        <v>7</v>
      </c>
    </row>
    <row r="6" spans="2:14" x14ac:dyDescent="0.2">
      <c r="B6" s="16"/>
      <c r="C6" s="17"/>
      <c r="D6" s="17"/>
      <c r="E6" s="16"/>
      <c r="F6" s="16"/>
      <c r="G6" s="17"/>
      <c r="H6" s="17"/>
      <c r="I6" s="16"/>
      <c r="J6" s="16"/>
      <c r="K6" s="17"/>
      <c r="L6" s="17"/>
      <c r="M6" s="16"/>
      <c r="N6" s="16"/>
    </row>
    <row r="7" spans="2:14" ht="15.75" x14ac:dyDescent="0.2">
      <c r="B7" s="2" t="s">
        <v>26</v>
      </c>
      <c r="C7" s="3"/>
      <c r="D7" s="3"/>
      <c r="E7" s="4"/>
      <c r="F7" s="4"/>
      <c r="G7" s="3"/>
      <c r="H7" s="3"/>
      <c r="I7" s="4"/>
      <c r="J7" s="4"/>
      <c r="K7" s="3"/>
      <c r="L7" s="3"/>
      <c r="M7" s="4"/>
      <c r="N7" s="4"/>
    </row>
    <row r="8" spans="2:14" x14ac:dyDescent="0.2">
      <c r="B8" s="5" t="s">
        <v>8</v>
      </c>
      <c r="C8" s="13" t="s">
        <v>46</v>
      </c>
      <c r="D8" s="13" t="s">
        <v>46</v>
      </c>
      <c r="E8" s="13" t="s">
        <v>46</v>
      </c>
      <c r="F8" s="13" t="s">
        <v>46</v>
      </c>
      <c r="G8" s="13" t="s">
        <v>46</v>
      </c>
      <c r="H8" s="13" t="s">
        <v>46</v>
      </c>
      <c r="I8" s="13" t="s">
        <v>46</v>
      </c>
      <c r="J8" s="13" t="s">
        <v>46</v>
      </c>
      <c r="K8" s="13" t="s">
        <v>46</v>
      </c>
      <c r="L8" s="13" t="s">
        <v>46</v>
      </c>
      <c r="M8" s="13" t="s">
        <v>46</v>
      </c>
      <c r="N8" s="13" t="s">
        <v>46</v>
      </c>
    </row>
    <row r="9" spans="2:14" x14ac:dyDescent="0.2">
      <c r="B9" s="5" t="s">
        <v>9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3" t="s">
        <v>46</v>
      </c>
      <c r="M9" s="13" t="s">
        <v>46</v>
      </c>
      <c r="N9" s="13" t="s">
        <v>46</v>
      </c>
    </row>
    <row r="10" spans="2:14" x14ac:dyDescent="0.2">
      <c r="B10" s="5" t="s">
        <v>10</v>
      </c>
      <c r="C10" s="13" t="s">
        <v>46</v>
      </c>
      <c r="D10" s="13" t="s">
        <v>46</v>
      </c>
      <c r="E10" s="13" t="s">
        <v>46</v>
      </c>
      <c r="F10" s="13" t="s">
        <v>46</v>
      </c>
      <c r="G10" s="13" t="s">
        <v>46</v>
      </c>
      <c r="H10" s="13" t="s">
        <v>46</v>
      </c>
      <c r="I10" s="13" t="s">
        <v>46</v>
      </c>
      <c r="J10" s="13" t="s">
        <v>46</v>
      </c>
      <c r="K10" s="13" t="s">
        <v>46</v>
      </c>
      <c r="L10" s="13" t="s">
        <v>46</v>
      </c>
      <c r="M10" s="13" t="s">
        <v>46</v>
      </c>
      <c r="N10" s="13" t="s">
        <v>46</v>
      </c>
    </row>
    <row r="11" spans="2:14" x14ac:dyDescent="0.2">
      <c r="B11" s="5" t="s">
        <v>11</v>
      </c>
      <c r="C11" s="12">
        <v>3327</v>
      </c>
      <c r="D11" s="12">
        <v>2333</v>
      </c>
      <c r="E11" s="12">
        <v>994</v>
      </c>
      <c r="F11" s="14">
        <f t="shared" ref="F11:F23" si="0">C11/D11</f>
        <v>1.4260608658379768</v>
      </c>
      <c r="G11" s="12">
        <v>3327</v>
      </c>
      <c r="H11" s="12">
        <v>1371</v>
      </c>
      <c r="I11" s="12">
        <v>1957</v>
      </c>
      <c r="J11" s="14">
        <f>G11/H11</f>
        <v>2.4266958424507661</v>
      </c>
      <c r="K11" s="12">
        <v>2955</v>
      </c>
      <c r="L11" s="12">
        <v>1288</v>
      </c>
      <c r="M11" s="12">
        <v>1667</v>
      </c>
      <c r="N11" s="14">
        <f>K11/L11</f>
        <v>2.2942546583850931</v>
      </c>
    </row>
    <row r="12" spans="2:14" x14ac:dyDescent="0.2">
      <c r="B12" s="5" t="s">
        <v>12</v>
      </c>
      <c r="C12" s="12">
        <v>5121</v>
      </c>
      <c r="D12" s="12">
        <v>3855</v>
      </c>
      <c r="E12" s="12">
        <v>1266</v>
      </c>
      <c r="F12" s="14">
        <f t="shared" si="0"/>
        <v>1.3284046692607003</v>
      </c>
      <c r="G12" s="12">
        <v>5121</v>
      </c>
      <c r="H12" s="12">
        <v>1690</v>
      </c>
      <c r="I12" s="12">
        <v>3431</v>
      </c>
      <c r="J12" s="14">
        <f t="shared" ref="J12:J21" si="1">G12/H12</f>
        <v>3.0301775147928995</v>
      </c>
      <c r="K12" s="12">
        <v>4955</v>
      </c>
      <c r="L12" s="12">
        <v>1607</v>
      </c>
      <c r="M12" s="12">
        <v>3347</v>
      </c>
      <c r="N12" s="14">
        <f t="shared" ref="N12:N21" si="2">K12/L12</f>
        <v>3.0833851897946483</v>
      </c>
    </row>
    <row r="13" spans="2:14" x14ac:dyDescent="0.2">
      <c r="B13" s="5" t="s">
        <v>13</v>
      </c>
      <c r="C13" s="12">
        <v>3769</v>
      </c>
      <c r="D13" s="12">
        <v>3580</v>
      </c>
      <c r="E13" s="12">
        <v>189</v>
      </c>
      <c r="F13" s="14">
        <f t="shared" si="0"/>
        <v>1.0527932960893855</v>
      </c>
      <c r="G13" s="12">
        <v>3769</v>
      </c>
      <c r="H13" s="12">
        <v>431</v>
      </c>
      <c r="I13" s="12">
        <v>3338</v>
      </c>
      <c r="J13" s="14">
        <f t="shared" si="1"/>
        <v>8.7447795823665899</v>
      </c>
      <c r="K13" s="12">
        <v>4237</v>
      </c>
      <c r="L13" s="12">
        <v>0</v>
      </c>
      <c r="M13" s="12">
        <v>4237</v>
      </c>
      <c r="N13" s="14" t="e">
        <f t="shared" si="2"/>
        <v>#DIV/0!</v>
      </c>
    </row>
    <row r="14" spans="2:14" x14ac:dyDescent="0.2">
      <c r="B14" s="5" t="s">
        <v>14</v>
      </c>
      <c r="C14" s="12">
        <v>7048</v>
      </c>
      <c r="D14" s="12">
        <v>5829</v>
      </c>
      <c r="E14" s="12">
        <v>1219</v>
      </c>
      <c r="F14" s="14">
        <f t="shared" si="0"/>
        <v>1.2091267798936354</v>
      </c>
      <c r="G14" s="12">
        <v>7048</v>
      </c>
      <c r="H14" s="12">
        <v>2453</v>
      </c>
      <c r="I14" s="12">
        <v>4596</v>
      </c>
      <c r="J14" s="14">
        <f t="shared" si="1"/>
        <v>2.8732164696290257</v>
      </c>
      <c r="K14" s="12">
        <v>7917</v>
      </c>
      <c r="L14" s="12">
        <v>2414</v>
      </c>
      <c r="M14" s="12">
        <v>5503</v>
      </c>
      <c r="N14" s="14">
        <f t="shared" si="2"/>
        <v>3.2796188898094449</v>
      </c>
    </row>
    <row r="15" spans="2:14" x14ac:dyDescent="0.2">
      <c r="B15" s="5" t="s">
        <v>15</v>
      </c>
      <c r="C15" s="12">
        <v>24091</v>
      </c>
      <c r="D15" s="12">
        <v>19112</v>
      </c>
      <c r="E15" s="12">
        <v>4979</v>
      </c>
      <c r="F15" s="14">
        <f t="shared" si="0"/>
        <v>1.2605169526998745</v>
      </c>
      <c r="G15" s="12">
        <v>24091</v>
      </c>
      <c r="H15" s="12">
        <v>3270</v>
      </c>
      <c r="I15" s="12">
        <v>20820</v>
      </c>
      <c r="J15" s="14">
        <f t="shared" si="1"/>
        <v>7.3672782874617733</v>
      </c>
      <c r="K15" s="12">
        <v>26405</v>
      </c>
      <c r="L15" s="12">
        <v>3218</v>
      </c>
      <c r="M15" s="12">
        <v>23187</v>
      </c>
      <c r="N15" s="14">
        <f t="shared" si="2"/>
        <v>8.205407085146053</v>
      </c>
    </row>
    <row r="16" spans="2:14" x14ac:dyDescent="0.2">
      <c r="B16" s="5" t="s">
        <v>16</v>
      </c>
      <c r="C16" s="12">
        <v>1741</v>
      </c>
      <c r="D16" s="12">
        <v>1500</v>
      </c>
      <c r="E16" s="12">
        <v>241</v>
      </c>
      <c r="F16" s="14">
        <f t="shared" si="0"/>
        <v>1.1606666666666667</v>
      </c>
      <c r="G16" s="12">
        <v>1741</v>
      </c>
      <c r="H16" s="12">
        <v>561</v>
      </c>
      <c r="I16" s="12">
        <v>1180</v>
      </c>
      <c r="J16" s="14">
        <f t="shared" si="1"/>
        <v>3.1033868092691623</v>
      </c>
      <c r="K16" s="12">
        <v>1845</v>
      </c>
      <c r="L16" s="12">
        <v>469</v>
      </c>
      <c r="M16" s="12">
        <v>1375</v>
      </c>
      <c r="N16" s="14">
        <f t="shared" si="2"/>
        <v>3.9339019189765461</v>
      </c>
    </row>
    <row r="17" spans="2:14" x14ac:dyDescent="0.2">
      <c r="B17" s="5" t="s">
        <v>49</v>
      </c>
      <c r="C17" s="12">
        <v>42247</v>
      </c>
      <c r="D17" s="12">
        <v>20786</v>
      </c>
      <c r="E17" s="12">
        <v>21461</v>
      </c>
      <c r="F17" s="14">
        <f t="shared" si="0"/>
        <v>2.0324737804291351</v>
      </c>
      <c r="G17" s="12">
        <v>42247</v>
      </c>
      <c r="H17" s="12">
        <v>2829</v>
      </c>
      <c r="I17" s="12">
        <v>39418</v>
      </c>
      <c r="J17" s="14">
        <f t="shared" si="1"/>
        <v>14.933545422410745</v>
      </c>
      <c r="K17" s="12">
        <v>28919</v>
      </c>
      <c r="L17" s="12">
        <v>2738</v>
      </c>
      <c r="M17" s="12">
        <v>26182</v>
      </c>
      <c r="N17" s="14">
        <f t="shared" si="2"/>
        <v>10.56208911614317</v>
      </c>
    </row>
    <row r="18" spans="2:14" x14ac:dyDescent="0.2">
      <c r="B18" s="5" t="s">
        <v>50</v>
      </c>
      <c r="C18" s="12">
        <v>87066</v>
      </c>
      <c r="D18" s="12">
        <v>45939</v>
      </c>
      <c r="E18" s="12">
        <v>41127</v>
      </c>
      <c r="F18" s="14">
        <f t="shared" si="0"/>
        <v>1.8952523999216353</v>
      </c>
      <c r="G18" s="12">
        <v>87066</v>
      </c>
      <c r="H18" s="12">
        <v>11784</v>
      </c>
      <c r="I18" s="12">
        <v>75282</v>
      </c>
      <c r="J18" s="14">
        <f t="shared" si="1"/>
        <v>7.3884928716904277</v>
      </c>
      <c r="K18" s="12">
        <v>64624</v>
      </c>
      <c r="L18" s="12">
        <v>11601</v>
      </c>
      <c r="M18" s="12">
        <v>53022</v>
      </c>
      <c r="N18" s="14">
        <f t="shared" si="2"/>
        <v>5.5705542625635722</v>
      </c>
    </row>
    <row r="19" spans="2:14" x14ac:dyDescent="0.2">
      <c r="B19" s="5" t="s">
        <v>37</v>
      </c>
      <c r="C19" s="12">
        <v>64702</v>
      </c>
      <c r="D19" s="12">
        <v>89588</v>
      </c>
      <c r="E19" s="12">
        <v>-24887</v>
      </c>
      <c r="F19" s="14">
        <f t="shared" si="0"/>
        <v>0.72221726124034469</v>
      </c>
      <c r="G19" s="12">
        <v>64702</v>
      </c>
      <c r="H19" s="12">
        <v>37227</v>
      </c>
      <c r="I19" s="12">
        <v>27474</v>
      </c>
      <c r="J19" s="14">
        <f t="shared" si="1"/>
        <v>1.7380395949176672</v>
      </c>
      <c r="K19" s="12">
        <v>70449</v>
      </c>
      <c r="L19" s="12">
        <v>0</v>
      </c>
      <c r="M19" s="12">
        <v>70449</v>
      </c>
      <c r="N19" s="14" t="e">
        <f t="shared" si="2"/>
        <v>#DIV/0!</v>
      </c>
    </row>
    <row r="20" spans="2:14" x14ac:dyDescent="0.2">
      <c r="B20" s="5" t="s">
        <v>38</v>
      </c>
      <c r="C20" s="12">
        <v>49901</v>
      </c>
      <c r="D20" s="12">
        <v>9615</v>
      </c>
      <c r="E20" s="12">
        <v>40285</v>
      </c>
      <c r="F20" s="14">
        <f t="shared" si="0"/>
        <v>5.1899115964638582</v>
      </c>
      <c r="G20" s="12">
        <v>49901</v>
      </c>
      <c r="H20" s="12">
        <v>3566</v>
      </c>
      <c r="I20" s="12">
        <v>46335</v>
      </c>
      <c r="J20" s="14">
        <f t="shared" si="1"/>
        <v>13.993550196298374</v>
      </c>
      <c r="K20" s="12">
        <v>8490</v>
      </c>
      <c r="L20" s="12">
        <v>0</v>
      </c>
      <c r="M20" s="12">
        <v>8490</v>
      </c>
      <c r="N20" s="14" t="e">
        <f t="shared" si="2"/>
        <v>#DIV/0!</v>
      </c>
    </row>
    <row r="21" spans="2:14" x14ac:dyDescent="0.2">
      <c r="B21" s="5" t="s">
        <v>39</v>
      </c>
      <c r="C21" s="12">
        <v>109054</v>
      </c>
      <c r="D21" s="12">
        <v>8318</v>
      </c>
      <c r="E21" s="12">
        <v>100736</v>
      </c>
      <c r="F21" s="14">
        <f t="shared" si="0"/>
        <v>13.110603510459246</v>
      </c>
      <c r="G21" s="12">
        <v>109054</v>
      </c>
      <c r="H21" s="12">
        <v>6866</v>
      </c>
      <c r="I21" s="12">
        <v>102188</v>
      </c>
      <c r="J21" s="14">
        <f t="shared" si="1"/>
        <v>15.883192542965336</v>
      </c>
      <c r="K21" s="12">
        <v>1452</v>
      </c>
      <c r="L21" s="12">
        <v>0</v>
      </c>
      <c r="M21" s="12">
        <v>1452</v>
      </c>
      <c r="N21" s="14" t="e">
        <f t="shared" si="2"/>
        <v>#DIV/0!</v>
      </c>
    </row>
    <row r="22" spans="2:14" x14ac:dyDescent="0.2">
      <c r="B22" s="5" t="s">
        <v>40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 t="s">
        <v>46</v>
      </c>
      <c r="I22" s="13" t="s">
        <v>46</v>
      </c>
      <c r="J22" s="13" t="s">
        <v>46</v>
      </c>
      <c r="K22" s="13" t="s">
        <v>46</v>
      </c>
      <c r="L22" s="13" t="s">
        <v>46</v>
      </c>
      <c r="M22" s="13" t="s">
        <v>46</v>
      </c>
      <c r="N22" s="13" t="s">
        <v>46</v>
      </c>
    </row>
    <row r="23" spans="2:14" ht="15.75" x14ac:dyDescent="0.2">
      <c r="B23" s="11" t="s">
        <v>56</v>
      </c>
      <c r="C23" s="15">
        <f>SUM(C8:C22)</f>
        <v>398067</v>
      </c>
      <c r="D23" s="15">
        <f t="shared" ref="D23:E23" si="3">SUM(D8:D22)</f>
        <v>210455</v>
      </c>
      <c r="E23" s="15">
        <f t="shared" si="3"/>
        <v>187610</v>
      </c>
      <c r="F23" s="14">
        <f t="shared" si="0"/>
        <v>1.8914589817300611</v>
      </c>
      <c r="G23" s="15">
        <f t="shared" ref="G23:I23" si="4">SUM(G8:G22)</f>
        <v>398067</v>
      </c>
      <c r="H23" s="15">
        <f t="shared" si="4"/>
        <v>72048</v>
      </c>
      <c r="I23" s="15">
        <f t="shared" si="4"/>
        <v>326019</v>
      </c>
      <c r="J23" s="14">
        <f t="shared" ref="J23" si="5">G23/H23</f>
        <v>5.5250249833444371</v>
      </c>
      <c r="K23" s="15">
        <f t="shared" ref="K23:M23" si="6">SUM(K8:K22)</f>
        <v>222248</v>
      </c>
      <c r="L23" s="15">
        <f t="shared" si="6"/>
        <v>23335</v>
      </c>
      <c r="M23" s="15">
        <f t="shared" si="6"/>
        <v>198911</v>
      </c>
      <c r="N23" s="14">
        <f t="shared" ref="N23" si="7">K23/L23</f>
        <v>9.5242339832869085</v>
      </c>
    </row>
    <row r="24" spans="2:14" ht="15.75" x14ac:dyDescent="0.2">
      <c r="B24" s="7" t="s">
        <v>27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5" t="s">
        <v>17</v>
      </c>
      <c r="C25" s="13" t="s">
        <v>46</v>
      </c>
      <c r="D25" s="13" t="s">
        <v>46</v>
      </c>
      <c r="E25" s="13" t="s">
        <v>46</v>
      </c>
      <c r="F25" s="13" t="s">
        <v>46</v>
      </c>
      <c r="G25" s="13" t="s">
        <v>46</v>
      </c>
      <c r="H25" s="13" t="s">
        <v>46</v>
      </c>
      <c r="I25" s="13" t="s">
        <v>46</v>
      </c>
      <c r="J25" s="13" t="s">
        <v>46</v>
      </c>
      <c r="K25" s="13" t="s">
        <v>46</v>
      </c>
      <c r="L25" s="13" t="s">
        <v>46</v>
      </c>
      <c r="M25" s="13" t="s">
        <v>46</v>
      </c>
      <c r="N25" s="13" t="s">
        <v>46</v>
      </c>
    </row>
    <row r="26" spans="2:14" x14ac:dyDescent="0.2">
      <c r="B26" s="5" t="s">
        <v>18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 t="s">
        <v>46</v>
      </c>
      <c r="I26" s="13" t="s">
        <v>46</v>
      </c>
      <c r="J26" s="13" t="s">
        <v>46</v>
      </c>
      <c r="K26" s="13" t="s">
        <v>46</v>
      </c>
      <c r="L26" s="13" t="s">
        <v>46</v>
      </c>
      <c r="M26" s="13" t="s">
        <v>46</v>
      </c>
      <c r="N26" s="13" t="s">
        <v>46</v>
      </c>
    </row>
    <row r="27" spans="2:14" x14ac:dyDescent="0.2">
      <c r="B27" s="5" t="s">
        <v>19</v>
      </c>
      <c r="C27" s="13" t="s">
        <v>46</v>
      </c>
      <c r="D27" s="13" t="s">
        <v>46</v>
      </c>
      <c r="E27" s="13" t="s">
        <v>46</v>
      </c>
      <c r="F27" s="13" t="s">
        <v>46</v>
      </c>
      <c r="G27" s="13" t="s">
        <v>46</v>
      </c>
      <c r="H27" s="13" t="s">
        <v>46</v>
      </c>
      <c r="I27" s="13" t="s">
        <v>46</v>
      </c>
      <c r="J27" s="13" t="s">
        <v>46</v>
      </c>
      <c r="K27" s="13" t="s">
        <v>46</v>
      </c>
      <c r="L27" s="13" t="s">
        <v>46</v>
      </c>
      <c r="M27" s="13" t="s">
        <v>46</v>
      </c>
      <c r="N27" s="13" t="s">
        <v>46</v>
      </c>
    </row>
    <row r="28" spans="2:14" x14ac:dyDescent="0.2">
      <c r="B28" s="5" t="s">
        <v>20</v>
      </c>
      <c r="C28" s="12">
        <v>6190</v>
      </c>
      <c r="D28" s="12">
        <v>4384</v>
      </c>
      <c r="E28" s="12">
        <v>1807</v>
      </c>
      <c r="F28" s="14">
        <f t="shared" ref="F28:F38" si="8">C28/D28</f>
        <v>1.4119525547445255</v>
      </c>
      <c r="G28" s="12">
        <v>6190</v>
      </c>
      <c r="H28" s="12">
        <v>2720</v>
      </c>
      <c r="I28" s="12">
        <v>3470</v>
      </c>
      <c r="J28" s="14">
        <f t="shared" ref="J28:J38" si="9">G28/H28</f>
        <v>2.2757352941176472</v>
      </c>
      <c r="K28" s="12">
        <v>6388</v>
      </c>
      <c r="L28" s="12">
        <v>2433</v>
      </c>
      <c r="M28" s="12">
        <v>3955</v>
      </c>
      <c r="N28" s="14">
        <f t="shared" ref="N28:N38" si="10">K28/L28</f>
        <v>2.6255651459103988</v>
      </c>
    </row>
    <row r="29" spans="2:14" x14ac:dyDescent="0.2">
      <c r="B29" s="5" t="s">
        <v>21</v>
      </c>
      <c r="C29" s="12">
        <v>1441795</v>
      </c>
      <c r="D29" s="12">
        <v>101309</v>
      </c>
      <c r="E29" s="12">
        <v>1340486</v>
      </c>
      <c r="F29" s="14">
        <f t="shared" si="8"/>
        <v>14.231657601989951</v>
      </c>
      <c r="G29" s="12">
        <v>1441795</v>
      </c>
      <c r="H29" s="12">
        <v>82949</v>
      </c>
      <c r="I29" s="12">
        <v>1358846</v>
      </c>
      <c r="J29" s="14">
        <f t="shared" si="9"/>
        <v>17.381704420788676</v>
      </c>
      <c r="K29" s="12">
        <v>31006</v>
      </c>
      <c r="L29" s="12">
        <v>0</v>
      </c>
      <c r="M29" s="12">
        <v>31006</v>
      </c>
      <c r="N29" s="14" t="e">
        <f t="shared" si="10"/>
        <v>#DIV/0!</v>
      </c>
    </row>
    <row r="30" spans="2:14" x14ac:dyDescent="0.2">
      <c r="B30" s="5" t="s">
        <v>22</v>
      </c>
      <c r="C30" s="13" t="s">
        <v>46</v>
      </c>
      <c r="D30" s="13" t="s">
        <v>46</v>
      </c>
      <c r="E30" s="13" t="s">
        <v>46</v>
      </c>
      <c r="F30" s="13" t="s">
        <v>46</v>
      </c>
      <c r="G30" s="13" t="s">
        <v>46</v>
      </c>
      <c r="H30" s="13" t="s">
        <v>46</v>
      </c>
      <c r="I30" s="13" t="s">
        <v>46</v>
      </c>
      <c r="J30" s="13" t="s">
        <v>46</v>
      </c>
      <c r="K30" s="13" t="s">
        <v>46</v>
      </c>
      <c r="L30" s="13" t="s">
        <v>46</v>
      </c>
      <c r="M30" s="13" t="s">
        <v>46</v>
      </c>
      <c r="N30" s="13" t="s">
        <v>46</v>
      </c>
    </row>
    <row r="31" spans="2:14" x14ac:dyDescent="0.2">
      <c r="B31" s="5" t="s">
        <v>23</v>
      </c>
      <c r="C31" s="12">
        <v>89517</v>
      </c>
      <c r="D31" s="12">
        <v>58317</v>
      </c>
      <c r="E31" s="12">
        <v>31200</v>
      </c>
      <c r="F31" s="14">
        <f t="shared" si="8"/>
        <v>1.5350069448016874</v>
      </c>
      <c r="G31" s="12">
        <v>89517</v>
      </c>
      <c r="H31" s="12">
        <v>47042</v>
      </c>
      <c r="I31" s="12">
        <v>42475</v>
      </c>
      <c r="J31" s="14">
        <f t="shared" si="9"/>
        <v>1.9029165426640025</v>
      </c>
      <c r="K31" s="12">
        <v>81958</v>
      </c>
      <c r="L31" s="12">
        <v>46768</v>
      </c>
      <c r="M31" s="12">
        <v>35190</v>
      </c>
      <c r="N31" s="14">
        <f t="shared" si="10"/>
        <v>1.7524375641464249</v>
      </c>
    </row>
    <row r="32" spans="2:14" x14ac:dyDescent="0.2">
      <c r="B32" s="5" t="s">
        <v>24</v>
      </c>
      <c r="C32" s="12">
        <v>43821</v>
      </c>
      <c r="D32" s="12">
        <v>24272</v>
      </c>
      <c r="E32" s="12">
        <v>19549</v>
      </c>
      <c r="F32" s="14">
        <f t="shared" si="8"/>
        <v>1.8054136453526697</v>
      </c>
      <c r="G32" s="12">
        <v>43821</v>
      </c>
      <c r="H32" s="12">
        <v>11976</v>
      </c>
      <c r="I32" s="12">
        <v>31845</v>
      </c>
      <c r="J32" s="14">
        <f t="shared" si="9"/>
        <v>3.6590681362725452</v>
      </c>
      <c r="K32" s="12">
        <v>37132</v>
      </c>
      <c r="L32" s="12">
        <v>11748</v>
      </c>
      <c r="M32" s="12">
        <v>25384</v>
      </c>
      <c r="N32" s="14">
        <f t="shared" si="10"/>
        <v>3.1607082056520257</v>
      </c>
    </row>
    <row r="33" spans="2:14" x14ac:dyDescent="0.2">
      <c r="B33" s="5" t="s">
        <v>25</v>
      </c>
      <c r="C33" s="12">
        <v>8177</v>
      </c>
      <c r="D33" s="12">
        <v>5137</v>
      </c>
      <c r="E33" s="12">
        <v>3040</v>
      </c>
      <c r="F33" s="14">
        <f t="shared" si="8"/>
        <v>1.5917850885730971</v>
      </c>
      <c r="G33" s="12">
        <v>8177</v>
      </c>
      <c r="H33" s="12">
        <v>481</v>
      </c>
      <c r="I33" s="12">
        <v>7697</v>
      </c>
      <c r="J33" s="14">
        <f t="shared" si="9"/>
        <v>17</v>
      </c>
      <c r="K33" s="12">
        <v>6809</v>
      </c>
      <c r="L33" s="12">
        <v>462</v>
      </c>
      <c r="M33" s="12">
        <v>6346</v>
      </c>
      <c r="N33" s="14">
        <f t="shared" si="10"/>
        <v>14.738095238095237</v>
      </c>
    </row>
    <row r="34" spans="2:14" x14ac:dyDescent="0.2">
      <c r="B34" s="5" t="s">
        <v>57</v>
      </c>
      <c r="C34" s="12">
        <v>1973</v>
      </c>
      <c r="D34" s="12">
        <v>717</v>
      </c>
      <c r="E34" s="12">
        <v>1257</v>
      </c>
      <c r="F34" s="14">
        <f t="shared" si="8"/>
        <v>2.7517433751743376</v>
      </c>
      <c r="G34" s="12">
        <v>1973</v>
      </c>
      <c r="H34" s="12">
        <v>197</v>
      </c>
      <c r="I34" s="12">
        <v>1776</v>
      </c>
      <c r="J34" s="14">
        <f t="shared" si="9"/>
        <v>10.015228426395939</v>
      </c>
      <c r="K34" s="12">
        <v>520</v>
      </c>
      <c r="L34" s="12">
        <v>0</v>
      </c>
      <c r="M34" s="12">
        <v>520</v>
      </c>
      <c r="N34" s="14" t="e">
        <f t="shared" si="10"/>
        <v>#DIV/0!</v>
      </c>
    </row>
    <row r="35" spans="2:14" x14ac:dyDescent="0.2">
      <c r="B35" s="5" t="s">
        <v>58</v>
      </c>
      <c r="C35" s="12">
        <v>25670</v>
      </c>
      <c r="D35" s="12">
        <v>6038</v>
      </c>
      <c r="E35" s="12">
        <v>19632</v>
      </c>
      <c r="F35" s="14">
        <f t="shared" si="8"/>
        <v>4.2514077509108974</v>
      </c>
      <c r="G35" s="12">
        <v>25670</v>
      </c>
      <c r="H35" s="12">
        <v>197</v>
      </c>
      <c r="I35" s="12">
        <v>25473</v>
      </c>
      <c r="J35" s="14">
        <f t="shared" si="9"/>
        <v>130.30456852791878</v>
      </c>
      <c r="K35" s="12">
        <v>5841</v>
      </c>
      <c r="L35" s="12">
        <v>0</v>
      </c>
      <c r="M35" s="12">
        <v>5841</v>
      </c>
      <c r="N35" s="14" t="e">
        <f t="shared" si="10"/>
        <v>#DIV/0!</v>
      </c>
    </row>
    <row r="36" spans="2:14" x14ac:dyDescent="0.2">
      <c r="B36" s="5" t="s">
        <v>41</v>
      </c>
      <c r="C36" s="12">
        <v>1880949</v>
      </c>
      <c r="D36" s="12">
        <v>47551</v>
      </c>
      <c r="E36" s="12">
        <v>1833949</v>
      </c>
      <c r="F36" s="14">
        <f t="shared" si="8"/>
        <v>39.556455174444281</v>
      </c>
      <c r="G36" s="12">
        <v>1880949</v>
      </c>
      <c r="H36" s="12">
        <v>22288</v>
      </c>
      <c r="I36" s="12">
        <v>1858660</v>
      </c>
      <c r="J36" s="14">
        <f t="shared" si="9"/>
        <v>84.39290201005025</v>
      </c>
      <c r="K36" s="12">
        <v>47156</v>
      </c>
      <c r="L36" s="12">
        <v>0</v>
      </c>
      <c r="M36" s="12">
        <v>47516</v>
      </c>
      <c r="N36" s="14" t="e">
        <f t="shared" si="10"/>
        <v>#DIV/0!</v>
      </c>
    </row>
    <row r="37" spans="2:14" x14ac:dyDescent="0.2">
      <c r="B37" s="5" t="s">
        <v>42</v>
      </c>
      <c r="C37" s="12">
        <v>4866</v>
      </c>
      <c r="D37" s="12">
        <v>2425</v>
      </c>
      <c r="E37" s="12">
        <v>2441</v>
      </c>
      <c r="F37" s="14">
        <f t="shared" si="8"/>
        <v>2.00659793814433</v>
      </c>
      <c r="G37" s="12">
        <v>4866</v>
      </c>
      <c r="H37" s="12">
        <v>427</v>
      </c>
      <c r="I37" s="12">
        <v>4439</v>
      </c>
      <c r="J37" s="14">
        <f t="shared" si="9"/>
        <v>11.395784543325528</v>
      </c>
      <c r="K37" s="12">
        <v>3998</v>
      </c>
      <c r="L37" s="12">
        <v>382</v>
      </c>
      <c r="M37" s="12">
        <v>3616</v>
      </c>
      <c r="N37" s="14">
        <f t="shared" si="10"/>
        <v>10.465968586387435</v>
      </c>
    </row>
    <row r="38" spans="2:14" x14ac:dyDescent="0.2">
      <c r="B38" s="5" t="s">
        <v>43</v>
      </c>
      <c r="C38" s="12">
        <v>1381</v>
      </c>
      <c r="D38" s="12">
        <v>888</v>
      </c>
      <c r="E38" s="12">
        <v>493</v>
      </c>
      <c r="F38" s="14">
        <f t="shared" si="8"/>
        <v>1.5551801801801801</v>
      </c>
      <c r="G38" s="12">
        <v>1381</v>
      </c>
      <c r="H38" s="12">
        <v>542</v>
      </c>
      <c r="I38" s="12">
        <v>839</v>
      </c>
      <c r="J38" s="14">
        <f t="shared" si="9"/>
        <v>2.5479704797047971</v>
      </c>
      <c r="K38" s="12">
        <v>1381</v>
      </c>
      <c r="L38" s="12">
        <v>524</v>
      </c>
      <c r="M38" s="12">
        <v>857</v>
      </c>
      <c r="N38" s="14">
        <f t="shared" si="10"/>
        <v>2.635496183206107</v>
      </c>
    </row>
    <row r="39" spans="2:14" x14ac:dyDescent="0.2">
      <c r="B39" s="5" t="s">
        <v>44</v>
      </c>
      <c r="C39" s="13" t="s">
        <v>46</v>
      </c>
      <c r="D39" s="13" t="s">
        <v>46</v>
      </c>
      <c r="E39" s="13" t="s">
        <v>46</v>
      </c>
      <c r="F39" s="13" t="s">
        <v>46</v>
      </c>
      <c r="G39" s="13" t="s">
        <v>46</v>
      </c>
      <c r="H39" s="13" t="s">
        <v>46</v>
      </c>
      <c r="I39" s="13" t="s">
        <v>46</v>
      </c>
      <c r="J39" s="13" t="s">
        <v>46</v>
      </c>
      <c r="K39" s="13" t="s">
        <v>46</v>
      </c>
      <c r="L39" s="13" t="s">
        <v>46</v>
      </c>
      <c r="M39" s="13" t="s">
        <v>46</v>
      </c>
      <c r="N39" s="13" t="s">
        <v>46</v>
      </c>
    </row>
    <row r="40" spans="2:14" x14ac:dyDescent="0.2">
      <c r="B40" s="5" t="s">
        <v>45</v>
      </c>
      <c r="C40" s="13" t="s">
        <v>46</v>
      </c>
      <c r="D40" s="13" t="s">
        <v>46</v>
      </c>
      <c r="E40" s="13" t="s">
        <v>46</v>
      </c>
      <c r="F40" s="13" t="s">
        <v>46</v>
      </c>
      <c r="G40" s="13" t="s">
        <v>46</v>
      </c>
      <c r="H40" s="13" t="s">
        <v>46</v>
      </c>
      <c r="I40" s="13" t="s">
        <v>46</v>
      </c>
      <c r="J40" s="13" t="s">
        <v>46</v>
      </c>
      <c r="K40" s="13" t="s">
        <v>46</v>
      </c>
      <c r="L40" s="13" t="s">
        <v>46</v>
      </c>
      <c r="M40" s="13" t="s">
        <v>46</v>
      </c>
      <c r="N40" s="13" t="s">
        <v>46</v>
      </c>
    </row>
    <row r="41" spans="2:14" ht="15.75" x14ac:dyDescent="0.2">
      <c r="B41" s="10" t="s">
        <v>54</v>
      </c>
      <c r="C41" s="12">
        <f>SUM(C25:C40)</f>
        <v>3504339</v>
      </c>
      <c r="D41" s="12">
        <f t="shared" ref="D41:E41" si="11">SUM(D25:D40)</f>
        <v>251038</v>
      </c>
      <c r="E41" s="12">
        <f t="shared" si="11"/>
        <v>3253854</v>
      </c>
      <c r="F41" s="14">
        <f t="shared" ref="F41:F42" si="12">C41/D41</f>
        <v>13.959396585377512</v>
      </c>
      <c r="G41" s="12">
        <f t="shared" ref="G41:I41" si="13">SUM(G25:G40)</f>
        <v>3504339</v>
      </c>
      <c r="H41" s="12">
        <f t="shared" si="13"/>
        <v>168819</v>
      </c>
      <c r="I41" s="12">
        <f t="shared" si="13"/>
        <v>3335520</v>
      </c>
      <c r="J41" s="14">
        <f t="shared" ref="J41:J42" si="14">G41/H41</f>
        <v>20.75796563183054</v>
      </c>
      <c r="K41" s="12">
        <f t="shared" ref="K41:M41" si="15">SUM(K25:K40)</f>
        <v>222189</v>
      </c>
      <c r="L41" s="12">
        <f t="shared" si="15"/>
        <v>62317</v>
      </c>
      <c r="M41" s="12">
        <f t="shared" si="15"/>
        <v>160231</v>
      </c>
      <c r="N41" s="14">
        <f t="shared" ref="N41:N42" si="16">K41/L41</f>
        <v>3.5654636776481539</v>
      </c>
    </row>
    <row r="42" spans="2:14" ht="15.75" x14ac:dyDescent="0.25">
      <c r="B42" s="9" t="s">
        <v>55</v>
      </c>
      <c r="C42" s="12">
        <f>C23+C41</f>
        <v>3902406</v>
      </c>
      <c r="D42" s="12">
        <f t="shared" ref="D42:E42" si="17">D23+D41</f>
        <v>461493</v>
      </c>
      <c r="E42" s="12">
        <f t="shared" si="17"/>
        <v>3441464</v>
      </c>
      <c r="F42" s="14">
        <f t="shared" si="12"/>
        <v>8.4560459205231719</v>
      </c>
      <c r="G42" s="12">
        <f t="shared" ref="G42:I42" si="18">G23+G41</f>
        <v>3902406</v>
      </c>
      <c r="H42" s="12">
        <f t="shared" si="18"/>
        <v>240867</v>
      </c>
      <c r="I42" s="12">
        <f t="shared" si="18"/>
        <v>3661539</v>
      </c>
      <c r="J42" s="14">
        <f t="shared" si="14"/>
        <v>16.201497091756032</v>
      </c>
      <c r="K42" s="12">
        <f t="shared" ref="K42:M42" si="19">K23+K41</f>
        <v>444437</v>
      </c>
      <c r="L42" s="12">
        <f t="shared" si="19"/>
        <v>85652</v>
      </c>
      <c r="M42" s="12">
        <f t="shared" si="19"/>
        <v>359142</v>
      </c>
      <c r="N42" s="14">
        <f t="shared" si="16"/>
        <v>5.1888689114089575</v>
      </c>
    </row>
    <row r="45" spans="2:14" ht="15.75" x14ac:dyDescent="0.2">
      <c r="B45" s="16" t="s">
        <v>48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2">
      <c r="B46" s="16" t="s">
        <v>5</v>
      </c>
      <c r="C46" s="16" t="s">
        <v>0</v>
      </c>
      <c r="D46" s="16"/>
      <c r="E46" s="16"/>
      <c r="F46" s="16"/>
      <c r="G46" s="16" t="s">
        <v>1</v>
      </c>
      <c r="H46" s="16"/>
      <c r="I46" s="16"/>
      <c r="J46" s="16"/>
      <c r="K46" s="16" t="s">
        <v>2</v>
      </c>
      <c r="L46" s="16"/>
      <c r="M46" s="16"/>
      <c r="N46" s="16"/>
    </row>
    <row r="47" spans="2:14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2">
      <c r="B48" s="16"/>
      <c r="C48" s="17" t="s">
        <v>3</v>
      </c>
      <c r="D48" s="17" t="s">
        <v>4</v>
      </c>
      <c r="E48" s="16" t="s">
        <v>6</v>
      </c>
      <c r="F48" s="16" t="s">
        <v>7</v>
      </c>
      <c r="G48" s="17" t="s">
        <v>3</v>
      </c>
      <c r="H48" s="17" t="s">
        <v>4</v>
      </c>
      <c r="I48" s="16" t="s">
        <v>6</v>
      </c>
      <c r="J48" s="16" t="s">
        <v>7</v>
      </c>
      <c r="K48" s="17" t="s">
        <v>3</v>
      </c>
      <c r="L48" s="17" t="s">
        <v>4</v>
      </c>
      <c r="M48" s="16" t="s">
        <v>6</v>
      </c>
      <c r="N48" s="16" t="s">
        <v>7</v>
      </c>
    </row>
    <row r="49" spans="2:14" x14ac:dyDescent="0.2">
      <c r="B49" s="16"/>
      <c r="C49" s="17"/>
      <c r="D49" s="17"/>
      <c r="E49" s="16"/>
      <c r="F49" s="16"/>
      <c r="G49" s="17"/>
      <c r="H49" s="17"/>
      <c r="I49" s="16"/>
      <c r="J49" s="16"/>
      <c r="K49" s="17"/>
      <c r="L49" s="17"/>
      <c r="M49" s="16"/>
      <c r="N49" s="16"/>
    </row>
    <row r="50" spans="2:14" ht="15.75" x14ac:dyDescent="0.2">
      <c r="B50" s="2" t="s">
        <v>26</v>
      </c>
      <c r="C50" s="3"/>
      <c r="D50" s="3"/>
      <c r="E50" s="4"/>
      <c r="F50" s="4"/>
      <c r="G50" s="3"/>
      <c r="H50" s="3"/>
      <c r="I50" s="4"/>
      <c r="J50" s="4"/>
      <c r="K50" s="3"/>
      <c r="L50" s="3"/>
      <c r="M50" s="4"/>
      <c r="N50" s="4"/>
    </row>
    <row r="51" spans="2:14" x14ac:dyDescent="0.2">
      <c r="B51" s="5" t="s">
        <v>8</v>
      </c>
      <c r="C51" s="13" t="s">
        <v>46</v>
      </c>
      <c r="D51" s="13" t="s">
        <v>46</v>
      </c>
      <c r="E51" s="13" t="s">
        <v>46</v>
      </c>
      <c r="F51" s="13" t="s">
        <v>46</v>
      </c>
      <c r="G51" s="13" t="s">
        <v>46</v>
      </c>
      <c r="H51" s="13" t="s">
        <v>46</v>
      </c>
      <c r="I51" s="13" t="s">
        <v>46</v>
      </c>
      <c r="J51" s="13" t="s">
        <v>46</v>
      </c>
      <c r="K51" s="13" t="s">
        <v>46</v>
      </c>
      <c r="L51" s="13" t="s">
        <v>46</v>
      </c>
      <c r="M51" s="13" t="s">
        <v>46</v>
      </c>
      <c r="N51" s="13" t="s">
        <v>46</v>
      </c>
    </row>
    <row r="52" spans="2:14" x14ac:dyDescent="0.2">
      <c r="B52" s="5" t="s">
        <v>9</v>
      </c>
      <c r="C52" s="13" t="s">
        <v>46</v>
      </c>
      <c r="D52" s="13" t="s">
        <v>46</v>
      </c>
      <c r="E52" s="13" t="s">
        <v>46</v>
      </c>
      <c r="F52" s="13" t="s">
        <v>46</v>
      </c>
      <c r="G52" s="13" t="s">
        <v>46</v>
      </c>
      <c r="H52" s="13" t="s">
        <v>46</v>
      </c>
      <c r="I52" s="13" t="s">
        <v>46</v>
      </c>
      <c r="J52" s="13" t="s">
        <v>46</v>
      </c>
      <c r="K52" s="13" t="s">
        <v>46</v>
      </c>
      <c r="L52" s="13" t="s">
        <v>46</v>
      </c>
      <c r="M52" s="13" t="s">
        <v>46</v>
      </c>
      <c r="N52" s="13" t="s">
        <v>46</v>
      </c>
    </row>
    <row r="53" spans="2:14" x14ac:dyDescent="0.2">
      <c r="B53" s="5" t="s">
        <v>10</v>
      </c>
      <c r="C53" s="13" t="s">
        <v>46</v>
      </c>
      <c r="D53" s="13" t="s">
        <v>46</v>
      </c>
      <c r="E53" s="13" t="s">
        <v>46</v>
      </c>
      <c r="F53" s="13" t="s">
        <v>46</v>
      </c>
      <c r="G53" s="13" t="s">
        <v>46</v>
      </c>
      <c r="H53" s="13" t="s">
        <v>46</v>
      </c>
      <c r="I53" s="13" t="s">
        <v>46</v>
      </c>
      <c r="J53" s="13" t="s">
        <v>46</v>
      </c>
      <c r="K53" s="13" t="s">
        <v>46</v>
      </c>
      <c r="L53" s="13" t="s">
        <v>46</v>
      </c>
      <c r="M53" s="13" t="s">
        <v>46</v>
      </c>
      <c r="N53" s="13" t="s">
        <v>46</v>
      </c>
    </row>
    <row r="54" spans="2:14" x14ac:dyDescent="0.2">
      <c r="B54" s="5" t="s">
        <v>11</v>
      </c>
      <c r="C54" s="12">
        <v>1338</v>
      </c>
      <c r="D54" s="12">
        <v>1269</v>
      </c>
      <c r="E54" s="12">
        <v>68</v>
      </c>
      <c r="F54" s="14">
        <f>C54/D54</f>
        <v>1.0543735224586288</v>
      </c>
      <c r="G54" s="12">
        <v>1338</v>
      </c>
      <c r="H54" s="12">
        <v>1196</v>
      </c>
      <c r="I54" s="12">
        <v>141</v>
      </c>
      <c r="J54" s="14">
        <f>G54/H54</f>
        <v>1.1187290969899666</v>
      </c>
      <c r="K54" s="12">
        <v>1481</v>
      </c>
      <c r="L54" s="12">
        <v>1125</v>
      </c>
      <c r="M54" s="12">
        <v>356</v>
      </c>
      <c r="N54" s="14">
        <f>K54/L54</f>
        <v>1.3164444444444445</v>
      </c>
    </row>
    <row r="55" spans="2:14" x14ac:dyDescent="0.2">
      <c r="B55" s="5" t="s">
        <v>12</v>
      </c>
      <c r="C55" s="12">
        <v>2354</v>
      </c>
      <c r="D55" s="12">
        <v>2189</v>
      </c>
      <c r="E55" s="12">
        <v>165</v>
      </c>
      <c r="F55" s="14">
        <f t="shared" ref="F55:F66" si="20">C55/D55</f>
        <v>1.0753768844221105</v>
      </c>
      <c r="G55" s="12">
        <v>2354</v>
      </c>
      <c r="H55" s="12">
        <v>1475</v>
      </c>
      <c r="I55" s="12">
        <v>879</v>
      </c>
      <c r="J55" s="14">
        <f t="shared" ref="J55:J64" si="21">G55/H55</f>
        <v>1.5959322033898304</v>
      </c>
      <c r="K55" s="12">
        <v>2684</v>
      </c>
      <c r="L55" s="12">
        <v>1403</v>
      </c>
      <c r="M55" s="12">
        <v>1281</v>
      </c>
      <c r="N55" s="14">
        <f t="shared" ref="N55:N64" si="22">K55/L55</f>
        <v>1.9130434782608696</v>
      </c>
    </row>
    <row r="56" spans="2:14" x14ac:dyDescent="0.2">
      <c r="B56" s="5" t="s">
        <v>13</v>
      </c>
      <c r="C56" s="12">
        <v>2071</v>
      </c>
      <c r="D56" s="12">
        <v>2214</v>
      </c>
      <c r="E56" s="12">
        <v>-143</v>
      </c>
      <c r="F56" s="14">
        <f t="shared" si="20"/>
        <v>0.93541102077687444</v>
      </c>
      <c r="G56" s="12">
        <v>2071</v>
      </c>
      <c r="H56" s="12">
        <v>376</v>
      </c>
      <c r="I56" s="12">
        <v>1695</v>
      </c>
      <c r="J56" s="14">
        <f t="shared" si="21"/>
        <v>5.5079787234042552</v>
      </c>
      <c r="K56" s="12">
        <v>2462</v>
      </c>
      <c r="L56" s="12">
        <v>0</v>
      </c>
      <c r="M56" s="12">
        <v>2462</v>
      </c>
      <c r="N56" s="14" t="e">
        <f t="shared" si="22"/>
        <v>#DIV/0!</v>
      </c>
    </row>
    <row r="57" spans="2:14" x14ac:dyDescent="0.2">
      <c r="B57" s="5" t="s">
        <v>14</v>
      </c>
      <c r="C57" s="12">
        <v>2801</v>
      </c>
      <c r="D57" s="12">
        <v>2770</v>
      </c>
      <c r="E57" s="12">
        <v>30</v>
      </c>
      <c r="F57" s="14">
        <f t="shared" si="20"/>
        <v>1.0111913357400721</v>
      </c>
      <c r="G57" s="12">
        <v>2801</v>
      </c>
      <c r="H57" s="12">
        <v>2141</v>
      </c>
      <c r="I57" s="12">
        <v>659</v>
      </c>
      <c r="J57" s="14">
        <f t="shared" si="21"/>
        <v>1.3082671648762261</v>
      </c>
      <c r="K57" s="12">
        <v>3591</v>
      </c>
      <c r="L57" s="12">
        <v>2107</v>
      </c>
      <c r="M57" s="12">
        <v>1484</v>
      </c>
      <c r="N57" s="14">
        <f t="shared" si="22"/>
        <v>1.7043189368770764</v>
      </c>
    </row>
    <row r="58" spans="2:14" x14ac:dyDescent="0.2">
      <c r="B58" s="5" t="s">
        <v>15</v>
      </c>
      <c r="C58" s="12">
        <v>9562</v>
      </c>
      <c r="D58" s="12">
        <v>8674</v>
      </c>
      <c r="E58" s="12">
        <v>887</v>
      </c>
      <c r="F58" s="14">
        <f t="shared" si="20"/>
        <v>1.1023749135347014</v>
      </c>
      <c r="G58" s="12">
        <v>9562</v>
      </c>
      <c r="H58" s="12">
        <v>2855</v>
      </c>
      <c r="I58" s="12">
        <v>6707</v>
      </c>
      <c r="J58" s="14">
        <f t="shared" si="21"/>
        <v>3.3492119089316987</v>
      </c>
      <c r="K58" s="12">
        <v>11581</v>
      </c>
      <c r="L58" s="12">
        <v>2809</v>
      </c>
      <c r="M58" s="12">
        <v>8772</v>
      </c>
      <c r="N58" s="14">
        <f t="shared" si="22"/>
        <v>4.1228195087219648</v>
      </c>
    </row>
    <row r="59" spans="2:14" x14ac:dyDescent="0.2">
      <c r="B59" s="5" t="s">
        <v>16</v>
      </c>
      <c r="C59" s="12">
        <v>1102</v>
      </c>
      <c r="D59" s="12">
        <v>1031</v>
      </c>
      <c r="E59" s="12">
        <v>71</v>
      </c>
      <c r="F59" s="14">
        <f t="shared" si="20"/>
        <v>1.0688651794374393</v>
      </c>
      <c r="G59" s="12">
        <v>1102</v>
      </c>
      <c r="H59" s="12">
        <v>490</v>
      </c>
      <c r="I59" s="12">
        <v>613</v>
      </c>
      <c r="J59" s="14">
        <f t="shared" si="21"/>
        <v>2.2489795918367346</v>
      </c>
      <c r="K59" s="12">
        <v>1240</v>
      </c>
      <c r="L59" s="12">
        <v>410</v>
      </c>
      <c r="M59" s="12">
        <v>831</v>
      </c>
      <c r="N59" s="14">
        <f t="shared" si="22"/>
        <v>3.024390243902439</v>
      </c>
    </row>
    <row r="60" spans="2:14" x14ac:dyDescent="0.2">
      <c r="B60" s="5" t="s">
        <v>49</v>
      </c>
      <c r="C60" s="12">
        <v>20786</v>
      </c>
      <c r="D60" s="12">
        <v>11124</v>
      </c>
      <c r="E60" s="12">
        <v>9662</v>
      </c>
      <c r="F60" s="14">
        <f t="shared" si="20"/>
        <v>1.8685724559510968</v>
      </c>
      <c r="G60" s="12">
        <v>20786</v>
      </c>
      <c r="H60" s="12">
        <v>2470</v>
      </c>
      <c r="I60" s="12">
        <v>18317</v>
      </c>
      <c r="J60" s="14">
        <f t="shared" si="21"/>
        <v>8.4153846153846157</v>
      </c>
      <c r="K60" s="12">
        <v>15567</v>
      </c>
      <c r="L60" s="12">
        <v>2390</v>
      </c>
      <c r="M60" s="12">
        <v>13177</v>
      </c>
      <c r="N60" s="14">
        <f t="shared" si="22"/>
        <v>6.5133891213389123</v>
      </c>
    </row>
    <row r="61" spans="2:14" x14ac:dyDescent="0.2">
      <c r="B61" s="5" t="s">
        <v>50</v>
      </c>
      <c r="C61" s="12">
        <v>42830</v>
      </c>
      <c r="D61" s="12">
        <v>25446</v>
      </c>
      <c r="E61" s="12">
        <v>17384</v>
      </c>
      <c r="F61" s="14">
        <f t="shared" si="20"/>
        <v>1.6831722078126228</v>
      </c>
      <c r="G61" s="12">
        <v>42830</v>
      </c>
      <c r="H61" s="12">
        <v>10287</v>
      </c>
      <c r="I61" s="12">
        <v>32543</v>
      </c>
      <c r="J61" s="14">
        <f t="shared" si="21"/>
        <v>4.1635073393603577</v>
      </c>
      <c r="K61" s="12">
        <v>36213</v>
      </c>
      <c r="L61" s="12">
        <v>10127</v>
      </c>
      <c r="M61" s="12">
        <v>26086</v>
      </c>
      <c r="N61" s="14">
        <f t="shared" si="22"/>
        <v>3.5758862446924065</v>
      </c>
    </row>
    <row r="62" spans="2:14" x14ac:dyDescent="0.2">
      <c r="B62" s="5" t="s">
        <v>37</v>
      </c>
      <c r="C62" s="12">
        <v>35425</v>
      </c>
      <c r="D62" s="12">
        <v>63058</v>
      </c>
      <c r="E62" s="12">
        <v>-27632</v>
      </c>
      <c r="F62" s="14">
        <f t="shared" si="20"/>
        <v>0.5617843889752292</v>
      </c>
      <c r="G62" s="12">
        <v>35425</v>
      </c>
      <c r="H62" s="12">
        <v>32492</v>
      </c>
      <c r="I62" s="12">
        <v>2933</v>
      </c>
      <c r="J62" s="14">
        <f t="shared" si="21"/>
        <v>1.0902683737535392</v>
      </c>
      <c r="K62" s="12">
        <v>40938</v>
      </c>
      <c r="L62" s="12">
        <v>0</v>
      </c>
      <c r="M62" s="12">
        <v>40938</v>
      </c>
      <c r="N62" s="14" t="e">
        <f t="shared" si="22"/>
        <v>#DIV/0!</v>
      </c>
    </row>
    <row r="63" spans="2:14" x14ac:dyDescent="0.2">
      <c r="B63" s="5" t="s">
        <v>38</v>
      </c>
      <c r="C63" s="12">
        <v>20479</v>
      </c>
      <c r="D63" s="12">
        <v>5132</v>
      </c>
      <c r="E63" s="12">
        <v>15346</v>
      </c>
      <c r="F63" s="14">
        <f t="shared" si="20"/>
        <v>3.9904520654715512</v>
      </c>
      <c r="G63" s="12">
        <v>20479</v>
      </c>
      <c r="H63" s="12">
        <v>2513</v>
      </c>
      <c r="I63" s="12">
        <v>17966</v>
      </c>
      <c r="J63" s="14">
        <f t="shared" si="21"/>
        <v>8.149224035017907</v>
      </c>
      <c r="K63" s="12">
        <v>3600</v>
      </c>
      <c r="L63" s="12">
        <v>0</v>
      </c>
      <c r="M63" s="12">
        <v>3600</v>
      </c>
      <c r="N63" s="14" t="e">
        <f t="shared" si="22"/>
        <v>#DIV/0!</v>
      </c>
    </row>
    <row r="64" spans="2:14" x14ac:dyDescent="0.2">
      <c r="B64" s="5" t="s">
        <v>39</v>
      </c>
      <c r="C64" s="12">
        <v>45068</v>
      </c>
      <c r="D64" s="12">
        <v>6919</v>
      </c>
      <c r="E64" s="12">
        <v>38149</v>
      </c>
      <c r="F64" s="14">
        <f t="shared" si="20"/>
        <v>6.5136580430698077</v>
      </c>
      <c r="G64" s="12">
        <v>45068</v>
      </c>
      <c r="H64" s="12">
        <v>5658</v>
      </c>
      <c r="I64" s="12">
        <v>39410</v>
      </c>
      <c r="J64" s="14">
        <f t="shared" si="21"/>
        <v>7.965358784022623</v>
      </c>
      <c r="K64" s="12">
        <v>1261</v>
      </c>
      <c r="L64" s="12">
        <v>0</v>
      </c>
      <c r="M64" s="12">
        <v>1261</v>
      </c>
      <c r="N64" s="14" t="e">
        <f t="shared" si="22"/>
        <v>#DIV/0!</v>
      </c>
    </row>
    <row r="65" spans="2:14" x14ac:dyDescent="0.2">
      <c r="B65" s="5" t="s">
        <v>40</v>
      </c>
      <c r="C65" s="13" t="s">
        <v>46</v>
      </c>
      <c r="D65" s="13" t="s">
        <v>46</v>
      </c>
      <c r="E65" s="13" t="s">
        <v>46</v>
      </c>
      <c r="F65" s="13" t="s">
        <v>46</v>
      </c>
      <c r="G65" s="13" t="s">
        <v>46</v>
      </c>
      <c r="H65" s="13" t="s">
        <v>46</v>
      </c>
      <c r="I65" s="13" t="s">
        <v>46</v>
      </c>
      <c r="J65" s="13" t="s">
        <v>46</v>
      </c>
      <c r="K65" s="13" t="s">
        <v>46</v>
      </c>
      <c r="L65" s="13" t="s">
        <v>46</v>
      </c>
      <c r="M65" s="13" t="s">
        <v>46</v>
      </c>
      <c r="N65" s="13" t="s">
        <v>46</v>
      </c>
    </row>
    <row r="66" spans="2:14" ht="15.75" x14ac:dyDescent="0.2">
      <c r="B66" s="11" t="s">
        <v>51</v>
      </c>
      <c r="C66" s="12">
        <f>SUM(C51:C65)</f>
        <v>183816</v>
      </c>
      <c r="D66" s="12">
        <f t="shared" ref="D66:E66" si="23">SUM(D51:D65)</f>
        <v>129826</v>
      </c>
      <c r="E66" s="12">
        <f t="shared" si="23"/>
        <v>53987</v>
      </c>
      <c r="F66" s="14">
        <f t="shared" si="20"/>
        <v>1.4158643106927733</v>
      </c>
      <c r="G66" s="12">
        <f t="shared" ref="G66:I66" si="24">SUM(G51:G65)</f>
        <v>183816</v>
      </c>
      <c r="H66" s="12">
        <f t="shared" si="24"/>
        <v>61953</v>
      </c>
      <c r="I66" s="12">
        <f t="shared" si="24"/>
        <v>121863</v>
      </c>
      <c r="J66" s="14">
        <f t="shared" ref="J66" si="25">G66/H66</f>
        <v>2.9670233886978838</v>
      </c>
      <c r="K66" s="12">
        <f t="shared" ref="K66:M66" si="26">SUM(K51:K65)</f>
        <v>120618</v>
      </c>
      <c r="L66" s="12">
        <f t="shared" si="26"/>
        <v>20371</v>
      </c>
      <c r="M66" s="12">
        <f t="shared" si="26"/>
        <v>100248</v>
      </c>
      <c r="N66" s="14">
        <f t="shared" ref="N66" si="27">K66/L66</f>
        <v>5.9210642580138435</v>
      </c>
    </row>
    <row r="67" spans="2:14" ht="15.75" x14ac:dyDescent="0.2">
      <c r="B67" s="7" t="s">
        <v>27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2">
      <c r="B68" s="5" t="s">
        <v>17</v>
      </c>
      <c r="C68" s="13" t="s">
        <v>46</v>
      </c>
      <c r="D68" s="13" t="s">
        <v>46</v>
      </c>
      <c r="E68" s="13" t="s">
        <v>46</v>
      </c>
      <c r="F68" s="13" t="s">
        <v>46</v>
      </c>
      <c r="G68" s="13" t="s">
        <v>46</v>
      </c>
      <c r="H68" s="13" t="s">
        <v>46</v>
      </c>
      <c r="I68" s="13" t="s">
        <v>46</v>
      </c>
      <c r="J68" s="13" t="s">
        <v>46</v>
      </c>
      <c r="K68" s="13" t="s">
        <v>46</v>
      </c>
      <c r="L68" s="13" t="s">
        <v>46</v>
      </c>
      <c r="M68" s="13" t="s">
        <v>46</v>
      </c>
      <c r="N68" s="13" t="s">
        <v>46</v>
      </c>
    </row>
    <row r="69" spans="2:14" x14ac:dyDescent="0.2">
      <c r="B69" s="5" t="s">
        <v>18</v>
      </c>
      <c r="C69" s="13" t="s">
        <v>46</v>
      </c>
      <c r="D69" s="13" t="s">
        <v>46</v>
      </c>
      <c r="E69" s="13" t="s">
        <v>46</v>
      </c>
      <c r="F69" s="13" t="s">
        <v>46</v>
      </c>
      <c r="G69" s="13" t="s">
        <v>46</v>
      </c>
      <c r="H69" s="13" t="s">
        <v>46</v>
      </c>
      <c r="I69" s="13" t="s">
        <v>46</v>
      </c>
      <c r="J69" s="13" t="s">
        <v>46</v>
      </c>
      <c r="K69" s="13" t="s">
        <v>46</v>
      </c>
      <c r="L69" s="13" t="s">
        <v>46</v>
      </c>
      <c r="M69" s="13" t="s">
        <v>46</v>
      </c>
      <c r="N69" s="13" t="s">
        <v>46</v>
      </c>
    </row>
    <row r="70" spans="2:14" x14ac:dyDescent="0.2">
      <c r="B70" s="5" t="s">
        <v>19</v>
      </c>
      <c r="C70" s="13" t="s">
        <v>46</v>
      </c>
      <c r="D70" s="13" t="s">
        <v>46</v>
      </c>
      <c r="E70" s="13" t="s">
        <v>46</v>
      </c>
      <c r="F70" s="13" t="s">
        <v>46</v>
      </c>
      <c r="G70" s="13" t="s">
        <v>46</v>
      </c>
      <c r="H70" s="13" t="s">
        <v>46</v>
      </c>
      <c r="I70" s="13" t="s">
        <v>46</v>
      </c>
      <c r="J70" s="13" t="s">
        <v>46</v>
      </c>
      <c r="K70" s="13" t="s">
        <v>46</v>
      </c>
      <c r="L70" s="13" t="s">
        <v>46</v>
      </c>
      <c r="M70" s="13" t="s">
        <v>46</v>
      </c>
      <c r="N70" s="13" t="s">
        <v>46</v>
      </c>
    </row>
    <row r="71" spans="2:14" x14ac:dyDescent="0.2">
      <c r="B71" s="5" t="s">
        <v>20</v>
      </c>
      <c r="C71" s="12">
        <v>3419</v>
      </c>
      <c r="D71" s="12">
        <v>2784</v>
      </c>
      <c r="E71" s="12">
        <v>635</v>
      </c>
      <c r="F71" s="14">
        <f t="shared" ref="F71:F81" si="28">C71/D71</f>
        <v>1.2280890804597702</v>
      </c>
      <c r="G71" s="12">
        <v>3419</v>
      </c>
      <c r="H71" s="12">
        <v>2735</v>
      </c>
      <c r="I71" s="12">
        <v>1045</v>
      </c>
      <c r="J71" s="14">
        <f t="shared" ref="J71:J81" si="29">G71/H71</f>
        <v>1.250091407678245</v>
      </c>
      <c r="K71" s="12">
        <v>3848</v>
      </c>
      <c r="L71" s="12">
        <v>2124</v>
      </c>
      <c r="M71" s="12">
        <v>1724</v>
      </c>
      <c r="N71" s="14">
        <f t="shared" ref="N71:N81" si="30">K71/L71</f>
        <v>1.8116760828625236</v>
      </c>
    </row>
    <row r="72" spans="2:14" x14ac:dyDescent="0.2">
      <c r="B72" s="5" t="s">
        <v>21</v>
      </c>
      <c r="C72" s="12">
        <v>594491</v>
      </c>
      <c r="D72" s="12">
        <v>49897</v>
      </c>
      <c r="E72" s="12">
        <v>544594</v>
      </c>
      <c r="F72" s="14">
        <f t="shared" si="28"/>
        <v>11.914363588993327</v>
      </c>
      <c r="G72" s="12">
        <v>594491</v>
      </c>
      <c r="H72" s="12">
        <v>35284</v>
      </c>
      <c r="I72" s="12">
        <v>559207</v>
      </c>
      <c r="J72" s="14">
        <f t="shared" si="29"/>
        <v>16.848741639269925</v>
      </c>
      <c r="K72" s="12">
        <v>19696</v>
      </c>
      <c r="L72" s="12">
        <v>0</v>
      </c>
      <c r="M72" s="12">
        <v>19696</v>
      </c>
      <c r="N72" s="14" t="e">
        <f t="shared" si="30"/>
        <v>#DIV/0!</v>
      </c>
    </row>
    <row r="73" spans="2:14" x14ac:dyDescent="0.2">
      <c r="B73" s="5" t="s">
        <v>22</v>
      </c>
      <c r="C73" s="13" t="s">
        <v>46</v>
      </c>
      <c r="D73" s="13" t="s">
        <v>46</v>
      </c>
      <c r="E73" s="13" t="s">
        <v>46</v>
      </c>
      <c r="F73" s="13" t="s">
        <v>46</v>
      </c>
      <c r="G73" s="13" t="s">
        <v>46</v>
      </c>
      <c r="H73" s="13" t="s">
        <v>46</v>
      </c>
      <c r="I73" s="13" t="s">
        <v>46</v>
      </c>
      <c r="J73" s="13" t="s">
        <v>46</v>
      </c>
      <c r="K73" s="13" t="s">
        <v>46</v>
      </c>
      <c r="L73" s="13" t="s">
        <v>46</v>
      </c>
      <c r="M73" s="13" t="s">
        <v>46</v>
      </c>
      <c r="N73" s="13" t="s">
        <v>46</v>
      </c>
    </row>
    <row r="74" spans="2:14" x14ac:dyDescent="0.2">
      <c r="B74" s="5" t="s">
        <v>23</v>
      </c>
      <c r="C74" s="12">
        <v>48987</v>
      </c>
      <c r="D74" s="12">
        <v>36045</v>
      </c>
      <c r="E74" s="12">
        <v>12943</v>
      </c>
      <c r="F74" s="14">
        <f t="shared" si="28"/>
        <v>1.3590511860174781</v>
      </c>
      <c r="G74" s="12">
        <v>48987</v>
      </c>
      <c r="H74" s="12">
        <v>41064</v>
      </c>
      <c r="I74" s="12">
        <v>7923</v>
      </c>
      <c r="J74" s="14">
        <f t="shared" si="29"/>
        <v>1.1929427235534775</v>
      </c>
      <c r="K74" s="12">
        <v>49520</v>
      </c>
      <c r="L74" s="12">
        <v>40825</v>
      </c>
      <c r="M74" s="12">
        <v>8695</v>
      </c>
      <c r="N74" s="14">
        <f t="shared" si="30"/>
        <v>1.2129822412737292</v>
      </c>
    </row>
    <row r="75" spans="2:14" x14ac:dyDescent="0.2">
      <c r="B75" s="5" t="s">
        <v>24</v>
      </c>
      <c r="C75" s="12">
        <v>23996</v>
      </c>
      <c r="D75" s="12">
        <v>14971</v>
      </c>
      <c r="E75" s="12">
        <v>9025</v>
      </c>
      <c r="F75" s="14">
        <f t="shared" si="28"/>
        <v>1.6028321421414735</v>
      </c>
      <c r="G75" s="12">
        <v>23996</v>
      </c>
      <c r="H75" s="12">
        <v>10455</v>
      </c>
      <c r="I75" s="12">
        <v>13541</v>
      </c>
      <c r="J75" s="14">
        <f t="shared" si="29"/>
        <v>2.2951697752271643</v>
      </c>
      <c r="K75" s="12">
        <v>22277</v>
      </c>
      <c r="L75" s="12">
        <v>10255</v>
      </c>
      <c r="M75" s="12">
        <v>12022</v>
      </c>
      <c r="N75" s="14">
        <f t="shared" si="30"/>
        <v>2.1723061921014137</v>
      </c>
    </row>
    <row r="76" spans="2:14" x14ac:dyDescent="0.2">
      <c r="B76" s="5" t="s">
        <v>25</v>
      </c>
      <c r="C76" s="12">
        <v>4456</v>
      </c>
      <c r="D76" s="12">
        <v>3017</v>
      </c>
      <c r="E76" s="12">
        <v>1439</v>
      </c>
      <c r="F76" s="14">
        <f t="shared" si="28"/>
        <v>1.4769638713954258</v>
      </c>
      <c r="G76" s="12">
        <v>4456</v>
      </c>
      <c r="H76" s="12">
        <v>420</v>
      </c>
      <c r="I76" s="12">
        <v>4037</v>
      </c>
      <c r="J76" s="14">
        <f t="shared" si="29"/>
        <v>10.609523809523809</v>
      </c>
      <c r="K76" s="12">
        <v>3970</v>
      </c>
      <c r="L76" s="12">
        <v>404</v>
      </c>
      <c r="M76" s="12">
        <v>3567</v>
      </c>
      <c r="N76" s="14">
        <f t="shared" si="30"/>
        <v>9.8267326732673261</v>
      </c>
    </row>
    <row r="77" spans="2:14" x14ac:dyDescent="0.2">
      <c r="B77" s="5" t="s">
        <v>57</v>
      </c>
      <c r="C77" s="12">
        <v>821</v>
      </c>
      <c r="D77" s="12">
        <v>333</v>
      </c>
      <c r="E77" s="12">
        <v>489</v>
      </c>
      <c r="F77" s="14">
        <f t="shared" si="28"/>
        <v>2.4654654654654653</v>
      </c>
      <c r="G77" s="12">
        <v>821</v>
      </c>
      <c r="H77" s="12">
        <v>101</v>
      </c>
      <c r="I77" s="12">
        <v>720</v>
      </c>
      <c r="J77" s="14">
        <f t="shared" si="29"/>
        <v>8.1287128712871279</v>
      </c>
      <c r="K77" s="12">
        <v>232</v>
      </c>
      <c r="L77" s="12">
        <v>0</v>
      </c>
      <c r="M77" s="12">
        <v>232</v>
      </c>
      <c r="N77" s="14" t="e">
        <f t="shared" si="30"/>
        <v>#DIV/0!</v>
      </c>
    </row>
    <row r="78" spans="2:14" x14ac:dyDescent="0.2">
      <c r="B78" s="5" t="s">
        <v>58</v>
      </c>
      <c r="C78" s="12">
        <v>10612</v>
      </c>
      <c r="D78" s="12">
        <v>2704</v>
      </c>
      <c r="E78" s="12">
        <v>7908</v>
      </c>
      <c r="F78" s="14">
        <f t="shared" si="28"/>
        <v>3.9245562130177514</v>
      </c>
      <c r="G78" s="12">
        <v>10612</v>
      </c>
      <c r="H78" s="12">
        <v>101</v>
      </c>
      <c r="I78" s="12">
        <v>10512</v>
      </c>
      <c r="J78" s="14">
        <f t="shared" si="29"/>
        <v>105.06930693069307</v>
      </c>
      <c r="K78" s="12">
        <v>2603</v>
      </c>
      <c r="L78" s="12">
        <v>0</v>
      </c>
      <c r="M78" s="12">
        <v>2603</v>
      </c>
      <c r="N78" s="14" t="e">
        <f t="shared" si="30"/>
        <v>#DIV/0!</v>
      </c>
    </row>
    <row r="79" spans="2:14" x14ac:dyDescent="0.2">
      <c r="B79" s="5" t="s">
        <v>41</v>
      </c>
      <c r="C79" s="12">
        <v>775278</v>
      </c>
      <c r="D79" s="12">
        <v>29861</v>
      </c>
      <c r="E79" s="12">
        <v>745416</v>
      </c>
      <c r="F79" s="14">
        <f t="shared" si="28"/>
        <v>25.962894745654868</v>
      </c>
      <c r="G79" s="12">
        <v>775278</v>
      </c>
      <c r="H79" s="12">
        <v>10271</v>
      </c>
      <c r="I79" s="12">
        <v>765006</v>
      </c>
      <c r="J79" s="14">
        <f t="shared" si="29"/>
        <v>75.482231525654754</v>
      </c>
      <c r="K79" s="12">
        <v>28390</v>
      </c>
      <c r="L79" s="12">
        <v>0</v>
      </c>
      <c r="M79" s="12">
        <v>28390</v>
      </c>
      <c r="N79" s="14" t="e">
        <f t="shared" si="30"/>
        <v>#DIV/0!</v>
      </c>
    </row>
    <row r="80" spans="2:14" x14ac:dyDescent="0.2">
      <c r="B80" s="5" t="s">
        <v>42</v>
      </c>
      <c r="C80" s="12">
        <v>2485</v>
      </c>
      <c r="D80" s="12">
        <v>1369</v>
      </c>
      <c r="E80" s="12">
        <v>1117</v>
      </c>
      <c r="F80" s="14">
        <f t="shared" si="28"/>
        <v>1.8151935719503287</v>
      </c>
      <c r="G80" s="12">
        <v>2485</v>
      </c>
      <c r="H80" s="12">
        <v>373</v>
      </c>
      <c r="I80" s="12">
        <v>2112</v>
      </c>
      <c r="J80" s="14">
        <f t="shared" si="29"/>
        <v>6.6621983914209117</v>
      </c>
      <c r="K80" s="12">
        <v>2193</v>
      </c>
      <c r="L80" s="12">
        <v>333</v>
      </c>
      <c r="M80" s="12">
        <v>1860</v>
      </c>
      <c r="N80" s="14">
        <f t="shared" si="30"/>
        <v>6.5855855855855854</v>
      </c>
    </row>
    <row r="81" spans="2:14" x14ac:dyDescent="0.2">
      <c r="B81" s="5" t="s">
        <v>43</v>
      </c>
      <c r="C81" s="12">
        <v>762</v>
      </c>
      <c r="D81" s="12">
        <v>555</v>
      </c>
      <c r="E81" s="12">
        <v>208</v>
      </c>
      <c r="F81" s="14">
        <f t="shared" si="28"/>
        <v>1.3729729729729729</v>
      </c>
      <c r="G81" s="12">
        <v>762</v>
      </c>
      <c r="H81" s="12">
        <v>473</v>
      </c>
      <c r="I81" s="12">
        <v>289</v>
      </c>
      <c r="J81" s="14">
        <f t="shared" si="29"/>
        <v>1.6109936575052854</v>
      </c>
      <c r="K81" s="12">
        <v>832</v>
      </c>
      <c r="L81" s="12">
        <v>457</v>
      </c>
      <c r="M81" s="12">
        <v>375</v>
      </c>
      <c r="N81" s="14">
        <f t="shared" si="30"/>
        <v>1.8205689277899344</v>
      </c>
    </row>
    <row r="82" spans="2:14" x14ac:dyDescent="0.2">
      <c r="B82" s="5" t="s">
        <v>44</v>
      </c>
      <c r="C82" s="13" t="s">
        <v>46</v>
      </c>
      <c r="D82" s="13" t="s">
        <v>46</v>
      </c>
      <c r="E82" s="13" t="s">
        <v>46</v>
      </c>
      <c r="F82" s="13" t="s">
        <v>46</v>
      </c>
      <c r="G82" s="13" t="s">
        <v>46</v>
      </c>
      <c r="H82" s="13" t="s">
        <v>46</v>
      </c>
      <c r="I82" s="13" t="s">
        <v>46</v>
      </c>
      <c r="J82" s="13" t="s">
        <v>46</v>
      </c>
      <c r="K82" s="13" t="s">
        <v>46</v>
      </c>
      <c r="L82" s="13" t="s">
        <v>46</v>
      </c>
      <c r="M82" s="13" t="s">
        <v>46</v>
      </c>
      <c r="N82" s="13" t="s">
        <v>46</v>
      </c>
    </row>
    <row r="83" spans="2:14" x14ac:dyDescent="0.2">
      <c r="B83" s="5" t="s">
        <v>45</v>
      </c>
      <c r="C83" s="13" t="s">
        <v>46</v>
      </c>
      <c r="D83" s="13" t="s">
        <v>46</v>
      </c>
      <c r="E83" s="13" t="s">
        <v>46</v>
      </c>
      <c r="F83" s="13" t="s">
        <v>46</v>
      </c>
      <c r="G83" s="13" t="s">
        <v>46</v>
      </c>
      <c r="H83" s="13" t="s">
        <v>46</v>
      </c>
      <c r="I83" s="13" t="s">
        <v>46</v>
      </c>
      <c r="J83" s="13" t="s">
        <v>46</v>
      </c>
      <c r="K83" s="13" t="s">
        <v>46</v>
      </c>
      <c r="L83" s="13" t="s">
        <v>46</v>
      </c>
      <c r="M83" s="13" t="s">
        <v>46</v>
      </c>
      <c r="N83" s="13" t="s">
        <v>46</v>
      </c>
    </row>
    <row r="84" spans="2:14" ht="15.75" x14ac:dyDescent="0.2">
      <c r="B84" s="10" t="s">
        <v>52</v>
      </c>
      <c r="C84" s="12">
        <f>SUM(C68:C83)</f>
        <v>1465307</v>
      </c>
      <c r="D84" s="12">
        <f t="shared" ref="D84:E84" si="31">SUM(D68:D83)</f>
        <v>141536</v>
      </c>
      <c r="E84" s="12">
        <f t="shared" si="31"/>
        <v>1323774</v>
      </c>
      <c r="F84" s="14">
        <f t="shared" ref="F84:F85" si="32">C84/D84</f>
        <v>10.352892550305222</v>
      </c>
      <c r="G84" s="12">
        <f t="shared" ref="G84:I84" si="33">SUM(G68:G83)</f>
        <v>1465307</v>
      </c>
      <c r="H84" s="12">
        <f t="shared" si="33"/>
        <v>101277</v>
      </c>
      <c r="I84" s="12">
        <f t="shared" si="33"/>
        <v>1364392</v>
      </c>
      <c r="J84" s="14">
        <f t="shared" ref="J84:J85" si="34">G84/H84</f>
        <v>14.468309685318482</v>
      </c>
      <c r="K84" s="12">
        <f t="shared" ref="K84:M84" si="35">SUM(K68:K83)</f>
        <v>133561</v>
      </c>
      <c r="L84" s="12">
        <f t="shared" si="35"/>
        <v>54398</v>
      </c>
      <c r="M84" s="12">
        <f t="shared" si="35"/>
        <v>79164</v>
      </c>
      <c r="N84" s="14">
        <f t="shared" ref="N84:N85" si="36">K84/L84</f>
        <v>2.4552557079304385</v>
      </c>
    </row>
    <row r="85" spans="2:14" ht="15.75" x14ac:dyDescent="0.25">
      <c r="B85" s="9" t="s">
        <v>53</v>
      </c>
      <c r="C85" s="12">
        <f>C66+C84</f>
        <v>1649123</v>
      </c>
      <c r="D85" s="12">
        <f t="shared" ref="D85:E85" si="37">D66+D84</f>
        <v>271362</v>
      </c>
      <c r="E85" s="12">
        <f t="shared" si="37"/>
        <v>1377761</v>
      </c>
      <c r="F85" s="14">
        <f t="shared" si="32"/>
        <v>6.0772068307279579</v>
      </c>
      <c r="G85" s="12">
        <f t="shared" ref="G85:I85" si="38">G66+G84</f>
        <v>1649123</v>
      </c>
      <c r="H85" s="12">
        <f t="shared" si="38"/>
        <v>163230</v>
      </c>
      <c r="I85" s="12">
        <f t="shared" si="38"/>
        <v>1486255</v>
      </c>
      <c r="J85" s="14">
        <f t="shared" si="34"/>
        <v>10.103063162408871</v>
      </c>
      <c r="K85" s="12">
        <f t="shared" ref="K85:M85" si="39">K66+K84</f>
        <v>254179</v>
      </c>
      <c r="L85" s="12">
        <f t="shared" si="39"/>
        <v>74769</v>
      </c>
      <c r="M85" s="12">
        <f t="shared" si="39"/>
        <v>179412</v>
      </c>
      <c r="N85" s="14">
        <f t="shared" si="36"/>
        <v>3.3995238668432104</v>
      </c>
    </row>
    <row r="86" spans="2:14" x14ac:dyDescent="0.2">
      <c r="B86" s="18" t="s">
        <v>63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</sheetData>
  <mergeCells count="35">
    <mergeCell ref="B2:N2"/>
    <mergeCell ref="B3:B6"/>
    <mergeCell ref="C3:F4"/>
    <mergeCell ref="G3:J4"/>
    <mergeCell ref="K3:N4"/>
    <mergeCell ref="C5:C6"/>
    <mergeCell ref="D5:D6"/>
    <mergeCell ref="E5:E6"/>
    <mergeCell ref="F5:F6"/>
    <mergeCell ref="G5:G6"/>
    <mergeCell ref="N5:N6"/>
    <mergeCell ref="B45:N45"/>
    <mergeCell ref="B46:B49"/>
    <mergeCell ref="C46:F47"/>
    <mergeCell ref="G46:J47"/>
    <mergeCell ref="K46:N47"/>
    <mergeCell ref="C48:C49"/>
    <mergeCell ref="D48:D49"/>
    <mergeCell ref="E48:E49"/>
    <mergeCell ref="F48:F49"/>
    <mergeCell ref="H5:H6"/>
    <mergeCell ref="I5:I6"/>
    <mergeCell ref="J5:J6"/>
    <mergeCell ref="K5:K6"/>
    <mergeCell ref="L5:L6"/>
    <mergeCell ref="M5:M6"/>
    <mergeCell ref="M48:M49"/>
    <mergeCell ref="N48:N49"/>
    <mergeCell ref="B86:N86"/>
    <mergeCell ref="G48:G49"/>
    <mergeCell ref="H48:H49"/>
    <mergeCell ref="I48:I49"/>
    <mergeCell ref="J48:J49"/>
    <mergeCell ref="K48:K49"/>
    <mergeCell ref="L48:L49"/>
  </mergeCells>
  <pageMargins left="0.7" right="0.7" top="0.75" bottom="0.75" header="0.3" footer="0.3"/>
  <ignoredErrors>
    <ignoredError sqref="N13:N21 N56:N64 N72:N79" evalError="1"/>
    <ignoredError sqref="F23:J23 F66:J66 F84:J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DD84-3B12-4112-97D5-3B1A8AE0A8DC}">
  <dimension ref="B2:N88"/>
  <sheetViews>
    <sheetView topLeftCell="A29" workbookViewId="0">
      <selection activeCell="A44" sqref="A44:XFD44"/>
    </sheetView>
  </sheetViews>
  <sheetFormatPr defaultColWidth="8.85546875" defaultRowHeight="15" x14ac:dyDescent="0.2"/>
  <cols>
    <col min="1" max="1" width="8.85546875" style="1"/>
    <col min="2" max="2" width="76.28515625" style="1" bestFit="1" customWidth="1"/>
    <col min="3" max="14" width="11.7109375" style="1" customWidth="1"/>
    <col min="15" max="16384" width="8.85546875" style="1"/>
  </cols>
  <sheetData>
    <row r="2" spans="2:14" ht="15.75" x14ac:dyDescent="0.2">
      <c r="B2" s="16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45" customHeight="1" x14ac:dyDescent="0.2">
      <c r="B3" s="16" t="s">
        <v>5</v>
      </c>
      <c r="C3" s="16" t="s">
        <v>0</v>
      </c>
      <c r="D3" s="16"/>
      <c r="E3" s="16"/>
      <c r="F3" s="16"/>
      <c r="G3" s="16" t="s">
        <v>1</v>
      </c>
      <c r="H3" s="16"/>
      <c r="I3" s="16"/>
      <c r="J3" s="16"/>
      <c r="K3" s="16" t="s">
        <v>2</v>
      </c>
      <c r="L3" s="16"/>
      <c r="M3" s="16"/>
      <c r="N3" s="16"/>
    </row>
    <row r="4" spans="2:14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ht="30" customHeight="1" x14ac:dyDescent="0.2">
      <c r="B5" s="16"/>
      <c r="C5" s="17" t="s">
        <v>3</v>
      </c>
      <c r="D5" s="17" t="s">
        <v>4</v>
      </c>
      <c r="E5" s="16" t="s">
        <v>6</v>
      </c>
      <c r="F5" s="16" t="s">
        <v>7</v>
      </c>
      <c r="G5" s="17" t="s">
        <v>3</v>
      </c>
      <c r="H5" s="17" t="s">
        <v>4</v>
      </c>
      <c r="I5" s="16" t="s">
        <v>6</v>
      </c>
      <c r="J5" s="16" t="s">
        <v>7</v>
      </c>
      <c r="K5" s="17" t="s">
        <v>3</v>
      </c>
      <c r="L5" s="17" t="s">
        <v>4</v>
      </c>
      <c r="M5" s="16" t="s">
        <v>6</v>
      </c>
      <c r="N5" s="16" t="s">
        <v>7</v>
      </c>
    </row>
    <row r="6" spans="2:14" x14ac:dyDescent="0.2">
      <c r="B6" s="16"/>
      <c r="C6" s="17"/>
      <c r="D6" s="17"/>
      <c r="E6" s="16"/>
      <c r="F6" s="16"/>
      <c r="G6" s="17"/>
      <c r="H6" s="17"/>
      <c r="I6" s="16"/>
      <c r="J6" s="16"/>
      <c r="K6" s="17"/>
      <c r="L6" s="17"/>
      <c r="M6" s="16"/>
      <c r="N6" s="16"/>
    </row>
    <row r="7" spans="2:14" ht="15.75" x14ac:dyDescent="0.2">
      <c r="B7" s="2" t="s">
        <v>26</v>
      </c>
      <c r="C7" s="3"/>
      <c r="D7" s="3"/>
      <c r="E7" s="4"/>
      <c r="F7" s="4"/>
      <c r="G7" s="3"/>
      <c r="H7" s="3"/>
      <c r="I7" s="4"/>
      <c r="J7" s="4"/>
      <c r="K7" s="3"/>
      <c r="L7" s="3"/>
      <c r="M7" s="4"/>
      <c r="N7" s="4"/>
    </row>
    <row r="8" spans="2:14" x14ac:dyDescent="0.2">
      <c r="B8" s="5" t="s">
        <v>8</v>
      </c>
      <c r="C8" s="13" t="s">
        <v>46</v>
      </c>
      <c r="D8" s="13" t="s">
        <v>46</v>
      </c>
      <c r="E8" s="13" t="s">
        <v>46</v>
      </c>
      <c r="F8" s="13" t="s">
        <v>46</v>
      </c>
      <c r="G8" s="13" t="s">
        <v>46</v>
      </c>
      <c r="H8" s="13" t="s">
        <v>46</v>
      </c>
      <c r="I8" s="13" t="s">
        <v>46</v>
      </c>
      <c r="J8" s="13" t="s">
        <v>46</v>
      </c>
      <c r="K8" s="13" t="s">
        <v>46</v>
      </c>
      <c r="L8" s="13" t="s">
        <v>46</v>
      </c>
      <c r="M8" s="13" t="s">
        <v>46</v>
      </c>
      <c r="N8" s="13" t="s">
        <v>46</v>
      </c>
    </row>
    <row r="9" spans="2:14" x14ac:dyDescent="0.2">
      <c r="B9" s="5" t="s">
        <v>9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3" t="s">
        <v>46</v>
      </c>
      <c r="M9" s="13" t="s">
        <v>46</v>
      </c>
      <c r="N9" s="13" t="s">
        <v>46</v>
      </c>
    </row>
    <row r="10" spans="2:14" x14ac:dyDescent="0.2">
      <c r="B10" s="5" t="s">
        <v>10</v>
      </c>
      <c r="C10" s="13" t="s">
        <v>46</v>
      </c>
      <c r="D10" s="13" t="s">
        <v>46</v>
      </c>
      <c r="E10" s="13" t="s">
        <v>46</v>
      </c>
      <c r="F10" s="13" t="s">
        <v>46</v>
      </c>
      <c r="G10" s="13" t="s">
        <v>46</v>
      </c>
      <c r="H10" s="13" t="s">
        <v>46</v>
      </c>
      <c r="I10" s="13" t="s">
        <v>46</v>
      </c>
      <c r="J10" s="13" t="s">
        <v>46</v>
      </c>
      <c r="K10" s="13" t="s">
        <v>46</v>
      </c>
      <c r="L10" s="13" t="s">
        <v>46</v>
      </c>
      <c r="M10" s="13" t="s">
        <v>46</v>
      </c>
      <c r="N10" s="13" t="s">
        <v>46</v>
      </c>
    </row>
    <row r="11" spans="2:14" x14ac:dyDescent="0.2">
      <c r="B11" s="5" t="s">
        <v>11</v>
      </c>
      <c r="C11" s="12">
        <v>3327</v>
      </c>
      <c r="D11" s="12">
        <v>2333</v>
      </c>
      <c r="E11" s="12">
        <v>994</v>
      </c>
      <c r="F11" s="14">
        <f t="shared" ref="F11:F23" si="0">C11/D11</f>
        <v>1.4260608658379768</v>
      </c>
      <c r="G11" s="12">
        <v>3327</v>
      </c>
      <c r="H11" s="12">
        <v>1371</v>
      </c>
      <c r="I11" s="12">
        <v>1957</v>
      </c>
      <c r="J11" s="14">
        <f>G11/H11</f>
        <v>2.4266958424507661</v>
      </c>
      <c r="K11" s="12">
        <v>2955</v>
      </c>
      <c r="L11" s="12">
        <v>1288</v>
      </c>
      <c r="M11" s="12">
        <v>1667</v>
      </c>
      <c r="N11" s="14">
        <f>K11/L11</f>
        <v>2.2942546583850931</v>
      </c>
    </row>
    <row r="12" spans="2:14" x14ac:dyDescent="0.2">
      <c r="B12" s="5" t="s">
        <v>12</v>
      </c>
      <c r="C12" s="12">
        <v>5121</v>
      </c>
      <c r="D12" s="12">
        <v>3855</v>
      </c>
      <c r="E12" s="12">
        <v>1266</v>
      </c>
      <c r="F12" s="14">
        <f t="shared" si="0"/>
        <v>1.3284046692607003</v>
      </c>
      <c r="G12" s="12">
        <v>5121</v>
      </c>
      <c r="H12" s="12">
        <v>1690</v>
      </c>
      <c r="I12" s="12">
        <v>3431</v>
      </c>
      <c r="J12" s="14">
        <f t="shared" ref="J12:J21" si="1">G12/H12</f>
        <v>3.0301775147928995</v>
      </c>
      <c r="K12" s="12">
        <v>4955</v>
      </c>
      <c r="L12" s="12">
        <v>1607</v>
      </c>
      <c r="M12" s="12">
        <v>3347</v>
      </c>
      <c r="N12" s="14">
        <f t="shared" ref="N12:N21" si="2">K12/L12</f>
        <v>3.0833851897946483</v>
      </c>
    </row>
    <row r="13" spans="2:14" x14ac:dyDescent="0.2">
      <c r="B13" s="5" t="s">
        <v>13</v>
      </c>
      <c r="C13" s="12">
        <v>3769</v>
      </c>
      <c r="D13" s="12">
        <v>3580</v>
      </c>
      <c r="E13" s="12">
        <v>189</v>
      </c>
      <c r="F13" s="14">
        <f t="shared" si="0"/>
        <v>1.0527932960893855</v>
      </c>
      <c r="G13" s="12">
        <v>3769</v>
      </c>
      <c r="H13" s="12">
        <v>431</v>
      </c>
      <c r="I13" s="12">
        <v>3338</v>
      </c>
      <c r="J13" s="14">
        <f t="shared" si="1"/>
        <v>8.7447795823665899</v>
      </c>
      <c r="K13" s="12">
        <v>4237</v>
      </c>
      <c r="L13" s="12">
        <v>0</v>
      </c>
      <c r="M13" s="12">
        <v>4237</v>
      </c>
      <c r="N13" s="14" t="e">
        <f t="shared" si="2"/>
        <v>#DIV/0!</v>
      </c>
    </row>
    <row r="14" spans="2:14" x14ac:dyDescent="0.2">
      <c r="B14" s="5" t="s">
        <v>14</v>
      </c>
      <c r="C14" s="12">
        <v>7048</v>
      </c>
      <c r="D14" s="12">
        <v>5829</v>
      </c>
      <c r="E14" s="12">
        <v>1219</v>
      </c>
      <c r="F14" s="14">
        <f t="shared" si="0"/>
        <v>1.2091267798936354</v>
      </c>
      <c r="G14" s="12">
        <v>7048</v>
      </c>
      <c r="H14" s="12">
        <v>2453</v>
      </c>
      <c r="I14" s="12">
        <v>4596</v>
      </c>
      <c r="J14" s="14">
        <f t="shared" si="1"/>
        <v>2.8732164696290257</v>
      </c>
      <c r="K14" s="12">
        <v>7917</v>
      </c>
      <c r="L14" s="12">
        <v>2414</v>
      </c>
      <c r="M14" s="12">
        <v>5503</v>
      </c>
      <c r="N14" s="14">
        <f t="shared" si="2"/>
        <v>3.2796188898094449</v>
      </c>
    </row>
    <row r="15" spans="2:14" x14ac:dyDescent="0.2">
      <c r="B15" s="5" t="s">
        <v>15</v>
      </c>
      <c r="C15" s="12">
        <v>24091</v>
      </c>
      <c r="D15" s="12">
        <v>19112</v>
      </c>
      <c r="E15" s="12">
        <v>4979</v>
      </c>
      <c r="F15" s="14">
        <f t="shared" si="0"/>
        <v>1.2605169526998745</v>
      </c>
      <c r="G15" s="12">
        <v>24091</v>
      </c>
      <c r="H15" s="12">
        <v>3270</v>
      </c>
      <c r="I15" s="12">
        <v>20820</v>
      </c>
      <c r="J15" s="14">
        <f t="shared" si="1"/>
        <v>7.3672782874617733</v>
      </c>
      <c r="K15" s="12">
        <v>26405</v>
      </c>
      <c r="L15" s="12">
        <v>3218</v>
      </c>
      <c r="M15" s="12">
        <v>23187</v>
      </c>
      <c r="N15" s="14">
        <f t="shared" si="2"/>
        <v>8.205407085146053</v>
      </c>
    </row>
    <row r="16" spans="2:14" x14ac:dyDescent="0.2">
      <c r="B16" s="5" t="s">
        <v>16</v>
      </c>
      <c r="C16" s="12">
        <v>1741</v>
      </c>
      <c r="D16" s="12">
        <v>1500</v>
      </c>
      <c r="E16" s="12">
        <v>241</v>
      </c>
      <c r="F16" s="14">
        <f t="shared" si="0"/>
        <v>1.1606666666666667</v>
      </c>
      <c r="G16" s="12">
        <v>1741</v>
      </c>
      <c r="H16" s="12">
        <v>561</v>
      </c>
      <c r="I16" s="12">
        <v>1180</v>
      </c>
      <c r="J16" s="14">
        <f t="shared" si="1"/>
        <v>3.1033868092691623</v>
      </c>
      <c r="K16" s="12">
        <v>1845</v>
      </c>
      <c r="L16" s="12">
        <v>469</v>
      </c>
      <c r="M16" s="12">
        <v>1375</v>
      </c>
      <c r="N16" s="14">
        <f t="shared" si="2"/>
        <v>3.9339019189765461</v>
      </c>
    </row>
    <row r="17" spans="2:14" x14ac:dyDescent="0.2">
      <c r="B17" s="5" t="s">
        <v>49</v>
      </c>
      <c r="C17" s="12">
        <v>42247</v>
      </c>
      <c r="D17" s="12">
        <v>20786</v>
      </c>
      <c r="E17" s="12">
        <v>21461</v>
      </c>
      <c r="F17" s="14">
        <f t="shared" si="0"/>
        <v>2.0324737804291351</v>
      </c>
      <c r="G17" s="12">
        <v>42247</v>
      </c>
      <c r="H17" s="12">
        <v>2829</v>
      </c>
      <c r="I17" s="12">
        <v>39418</v>
      </c>
      <c r="J17" s="14">
        <f t="shared" si="1"/>
        <v>14.933545422410745</v>
      </c>
      <c r="K17" s="12">
        <v>28919</v>
      </c>
      <c r="L17" s="12">
        <v>2738</v>
      </c>
      <c r="M17" s="12">
        <v>26182</v>
      </c>
      <c r="N17" s="14">
        <f t="shared" si="2"/>
        <v>10.56208911614317</v>
      </c>
    </row>
    <row r="18" spans="2:14" x14ac:dyDescent="0.2">
      <c r="B18" s="5" t="s">
        <v>50</v>
      </c>
      <c r="C18" s="12">
        <v>87066</v>
      </c>
      <c r="D18" s="12">
        <v>45939</v>
      </c>
      <c r="E18" s="12">
        <v>41127</v>
      </c>
      <c r="F18" s="14">
        <f t="shared" si="0"/>
        <v>1.8952523999216353</v>
      </c>
      <c r="G18" s="12">
        <v>87066</v>
      </c>
      <c r="H18" s="12">
        <v>11784</v>
      </c>
      <c r="I18" s="12">
        <v>75282</v>
      </c>
      <c r="J18" s="14">
        <f t="shared" si="1"/>
        <v>7.3884928716904277</v>
      </c>
      <c r="K18" s="12">
        <v>64624</v>
      </c>
      <c r="L18" s="12">
        <v>11601</v>
      </c>
      <c r="M18" s="12">
        <v>53022</v>
      </c>
      <c r="N18" s="14">
        <f t="shared" si="2"/>
        <v>5.5705542625635722</v>
      </c>
    </row>
    <row r="19" spans="2:14" x14ac:dyDescent="0.2">
      <c r="B19" s="5" t="s">
        <v>37</v>
      </c>
      <c r="C19" s="12">
        <v>64702</v>
      </c>
      <c r="D19" s="12">
        <v>89588</v>
      </c>
      <c r="E19" s="12">
        <v>-24887</v>
      </c>
      <c r="F19" s="14">
        <f t="shared" si="0"/>
        <v>0.72221726124034469</v>
      </c>
      <c r="G19" s="12">
        <v>64702</v>
      </c>
      <c r="H19" s="12">
        <v>37227</v>
      </c>
      <c r="I19" s="12">
        <v>27474</v>
      </c>
      <c r="J19" s="14">
        <f t="shared" si="1"/>
        <v>1.7380395949176672</v>
      </c>
      <c r="K19" s="12">
        <v>70449</v>
      </c>
      <c r="L19" s="12">
        <v>0</v>
      </c>
      <c r="M19" s="12">
        <v>70449</v>
      </c>
      <c r="N19" s="14" t="e">
        <f t="shared" si="2"/>
        <v>#DIV/0!</v>
      </c>
    </row>
    <row r="20" spans="2:14" x14ac:dyDescent="0.2">
      <c r="B20" s="5" t="s">
        <v>38</v>
      </c>
      <c r="C20" s="12">
        <v>49901</v>
      </c>
      <c r="D20" s="12">
        <v>9615</v>
      </c>
      <c r="E20" s="12">
        <v>40285</v>
      </c>
      <c r="F20" s="14">
        <f t="shared" si="0"/>
        <v>5.1899115964638582</v>
      </c>
      <c r="G20" s="12">
        <v>49901</v>
      </c>
      <c r="H20" s="12">
        <v>3566</v>
      </c>
      <c r="I20" s="12">
        <v>46335</v>
      </c>
      <c r="J20" s="14">
        <f t="shared" si="1"/>
        <v>13.993550196298374</v>
      </c>
      <c r="K20" s="12">
        <v>8490</v>
      </c>
      <c r="L20" s="12">
        <v>0</v>
      </c>
      <c r="M20" s="12">
        <v>8490</v>
      </c>
      <c r="N20" s="14" t="e">
        <f t="shared" si="2"/>
        <v>#DIV/0!</v>
      </c>
    </row>
    <row r="21" spans="2:14" x14ac:dyDescent="0.2">
      <c r="B21" s="5" t="s">
        <v>39</v>
      </c>
      <c r="C21" s="12">
        <v>109054</v>
      </c>
      <c r="D21" s="12">
        <v>8318</v>
      </c>
      <c r="E21" s="12">
        <v>100736</v>
      </c>
      <c r="F21" s="14">
        <f t="shared" si="0"/>
        <v>13.110603510459246</v>
      </c>
      <c r="G21" s="12">
        <v>109054</v>
      </c>
      <c r="H21" s="12">
        <v>6866</v>
      </c>
      <c r="I21" s="12">
        <v>102188</v>
      </c>
      <c r="J21" s="14">
        <f t="shared" si="1"/>
        <v>15.883192542965336</v>
      </c>
      <c r="K21" s="12">
        <v>1452</v>
      </c>
      <c r="L21" s="12">
        <v>0</v>
      </c>
      <c r="M21" s="12">
        <v>1452</v>
      </c>
      <c r="N21" s="14" t="e">
        <f t="shared" si="2"/>
        <v>#DIV/0!</v>
      </c>
    </row>
    <row r="22" spans="2:14" x14ac:dyDescent="0.2">
      <c r="B22" s="5" t="s">
        <v>40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 t="s">
        <v>46</v>
      </c>
      <c r="I22" s="13" t="s">
        <v>46</v>
      </c>
      <c r="J22" s="13" t="s">
        <v>46</v>
      </c>
      <c r="K22" s="13" t="s">
        <v>46</v>
      </c>
      <c r="L22" s="13" t="s">
        <v>46</v>
      </c>
      <c r="M22" s="13" t="s">
        <v>46</v>
      </c>
      <c r="N22" s="13" t="s">
        <v>46</v>
      </c>
    </row>
    <row r="23" spans="2:14" ht="15.75" x14ac:dyDescent="0.2">
      <c r="B23" s="11" t="s">
        <v>56</v>
      </c>
      <c r="C23" s="15">
        <f>SUM(C8:C22)</f>
        <v>398067</v>
      </c>
      <c r="D23" s="15">
        <f t="shared" ref="D23:E23" si="3">SUM(D8:D22)</f>
        <v>210455</v>
      </c>
      <c r="E23" s="15">
        <f t="shared" si="3"/>
        <v>187610</v>
      </c>
      <c r="F23" s="14">
        <f t="shared" si="0"/>
        <v>1.8914589817300611</v>
      </c>
      <c r="G23" s="15">
        <f t="shared" ref="G23:I23" si="4">SUM(G8:G22)</f>
        <v>398067</v>
      </c>
      <c r="H23" s="15">
        <f t="shared" si="4"/>
        <v>72048</v>
      </c>
      <c r="I23" s="15">
        <f t="shared" si="4"/>
        <v>326019</v>
      </c>
      <c r="J23" s="14">
        <f t="shared" ref="J23" si="5">G23/H23</f>
        <v>5.5250249833444371</v>
      </c>
      <c r="K23" s="15">
        <f t="shared" ref="K23:M23" si="6">SUM(K8:K22)</f>
        <v>222248</v>
      </c>
      <c r="L23" s="15">
        <f t="shared" si="6"/>
        <v>23335</v>
      </c>
      <c r="M23" s="15">
        <f t="shared" si="6"/>
        <v>198911</v>
      </c>
      <c r="N23" s="14">
        <f t="shared" ref="N23" si="7">K23/L23</f>
        <v>9.5242339832869085</v>
      </c>
    </row>
    <row r="24" spans="2:14" ht="15.75" x14ac:dyDescent="0.2">
      <c r="B24" s="7" t="s">
        <v>27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5" t="s">
        <v>17</v>
      </c>
      <c r="C25" s="13" t="s">
        <v>46</v>
      </c>
      <c r="D25" s="13" t="s">
        <v>46</v>
      </c>
      <c r="E25" s="13" t="s">
        <v>46</v>
      </c>
      <c r="F25" s="13" t="s">
        <v>46</v>
      </c>
      <c r="G25" s="13" t="s">
        <v>46</v>
      </c>
      <c r="H25" s="13" t="s">
        <v>46</v>
      </c>
      <c r="I25" s="13" t="s">
        <v>46</v>
      </c>
      <c r="J25" s="13" t="s">
        <v>46</v>
      </c>
      <c r="K25" s="13" t="s">
        <v>46</v>
      </c>
      <c r="L25" s="13" t="s">
        <v>46</v>
      </c>
      <c r="M25" s="13" t="s">
        <v>46</v>
      </c>
      <c r="N25" s="13" t="s">
        <v>46</v>
      </c>
    </row>
    <row r="26" spans="2:14" x14ac:dyDescent="0.2">
      <c r="B26" s="5" t="s">
        <v>18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 t="s">
        <v>46</v>
      </c>
      <c r="I26" s="13" t="s">
        <v>46</v>
      </c>
      <c r="J26" s="13" t="s">
        <v>46</v>
      </c>
      <c r="K26" s="13" t="s">
        <v>46</v>
      </c>
      <c r="L26" s="13" t="s">
        <v>46</v>
      </c>
      <c r="M26" s="13" t="s">
        <v>46</v>
      </c>
      <c r="N26" s="13" t="s">
        <v>46</v>
      </c>
    </row>
    <row r="27" spans="2:14" x14ac:dyDescent="0.2">
      <c r="B27" s="5" t="s">
        <v>19</v>
      </c>
      <c r="C27" s="13" t="s">
        <v>46</v>
      </c>
      <c r="D27" s="13" t="s">
        <v>46</v>
      </c>
      <c r="E27" s="13" t="s">
        <v>46</v>
      </c>
      <c r="F27" s="13" t="s">
        <v>46</v>
      </c>
      <c r="G27" s="13" t="s">
        <v>46</v>
      </c>
      <c r="H27" s="13" t="s">
        <v>46</v>
      </c>
      <c r="I27" s="13" t="s">
        <v>46</v>
      </c>
      <c r="J27" s="13" t="s">
        <v>46</v>
      </c>
      <c r="K27" s="13" t="s">
        <v>46</v>
      </c>
      <c r="L27" s="13" t="s">
        <v>46</v>
      </c>
      <c r="M27" s="13" t="s">
        <v>46</v>
      </c>
      <c r="N27" s="13" t="s">
        <v>46</v>
      </c>
    </row>
    <row r="28" spans="2:14" x14ac:dyDescent="0.2">
      <c r="B28" s="5" t="s">
        <v>20</v>
      </c>
      <c r="C28" s="12">
        <v>6190</v>
      </c>
      <c r="D28" s="12">
        <v>4384</v>
      </c>
      <c r="E28" s="12">
        <v>1807</v>
      </c>
      <c r="F28" s="14">
        <f t="shared" ref="F28:F39" si="8">C28/D28</f>
        <v>1.4119525547445255</v>
      </c>
      <c r="G28" s="12">
        <v>6190</v>
      </c>
      <c r="H28" s="12">
        <v>2720</v>
      </c>
      <c r="I28" s="12">
        <v>3470</v>
      </c>
      <c r="J28" s="14">
        <f t="shared" ref="J28:J39" si="9">G28/H28</f>
        <v>2.2757352941176472</v>
      </c>
      <c r="K28" s="12">
        <v>6388</v>
      </c>
      <c r="L28" s="12">
        <v>2433</v>
      </c>
      <c r="M28" s="12">
        <v>3955</v>
      </c>
      <c r="N28" s="14">
        <f t="shared" ref="N28:N39" si="10">K28/L28</f>
        <v>2.6255651459103988</v>
      </c>
    </row>
    <row r="29" spans="2:14" x14ac:dyDescent="0.2">
      <c r="B29" s="5" t="s">
        <v>21</v>
      </c>
      <c r="C29" s="12">
        <v>1441795</v>
      </c>
      <c r="D29" s="12">
        <v>101309</v>
      </c>
      <c r="E29" s="12">
        <v>1340486</v>
      </c>
      <c r="F29" s="14">
        <f t="shared" si="8"/>
        <v>14.231657601989951</v>
      </c>
      <c r="G29" s="12">
        <v>1441795</v>
      </c>
      <c r="H29" s="12">
        <v>82949</v>
      </c>
      <c r="I29" s="12">
        <v>1358846</v>
      </c>
      <c r="J29" s="14">
        <f t="shared" si="9"/>
        <v>17.381704420788676</v>
      </c>
      <c r="K29" s="12">
        <v>31006</v>
      </c>
      <c r="L29" s="12">
        <v>0</v>
      </c>
      <c r="M29" s="12">
        <v>31006</v>
      </c>
      <c r="N29" s="14" t="e">
        <f t="shared" si="10"/>
        <v>#DIV/0!</v>
      </c>
    </row>
    <row r="30" spans="2:14" x14ac:dyDescent="0.2">
      <c r="B30" s="6" t="s">
        <v>28</v>
      </c>
      <c r="C30" s="12">
        <v>175</v>
      </c>
      <c r="D30" s="12">
        <v>201</v>
      </c>
      <c r="E30" s="12">
        <v>-26</v>
      </c>
      <c r="F30" s="14">
        <f t="shared" si="8"/>
        <v>0.87064676616915426</v>
      </c>
      <c r="G30" s="12">
        <v>175</v>
      </c>
      <c r="H30" s="12">
        <v>114</v>
      </c>
      <c r="I30" s="12">
        <v>62</v>
      </c>
      <c r="J30" s="14">
        <f t="shared" si="9"/>
        <v>1.5350877192982457</v>
      </c>
      <c r="K30" s="12">
        <v>225</v>
      </c>
      <c r="L30" s="12">
        <v>108</v>
      </c>
      <c r="M30" s="12">
        <v>117</v>
      </c>
      <c r="N30" s="14">
        <f t="shared" si="10"/>
        <v>2.0833333333333335</v>
      </c>
    </row>
    <row r="31" spans="2:14" x14ac:dyDescent="0.2">
      <c r="B31" s="5" t="s">
        <v>29</v>
      </c>
      <c r="C31" s="13" t="s">
        <v>46</v>
      </c>
      <c r="D31" s="13" t="s">
        <v>46</v>
      </c>
      <c r="E31" s="13" t="s">
        <v>46</v>
      </c>
      <c r="F31" s="13" t="s">
        <v>46</v>
      </c>
      <c r="G31" s="13" t="s">
        <v>46</v>
      </c>
      <c r="H31" s="13" t="s">
        <v>46</v>
      </c>
      <c r="I31" s="13" t="s">
        <v>46</v>
      </c>
      <c r="J31" s="13" t="s">
        <v>46</v>
      </c>
      <c r="K31" s="13" t="s">
        <v>46</v>
      </c>
      <c r="L31" s="13" t="s">
        <v>46</v>
      </c>
      <c r="M31" s="13" t="s">
        <v>46</v>
      </c>
      <c r="N31" s="13" t="s">
        <v>46</v>
      </c>
    </row>
    <row r="32" spans="2:14" x14ac:dyDescent="0.2">
      <c r="B32" s="5" t="s">
        <v>30</v>
      </c>
      <c r="C32" s="12">
        <v>89517</v>
      </c>
      <c r="D32" s="12">
        <v>58317</v>
      </c>
      <c r="E32" s="12">
        <v>31200</v>
      </c>
      <c r="F32" s="14">
        <f t="shared" si="8"/>
        <v>1.5350069448016874</v>
      </c>
      <c r="G32" s="12">
        <v>89517</v>
      </c>
      <c r="H32" s="12">
        <v>47042</v>
      </c>
      <c r="I32" s="12">
        <v>42475</v>
      </c>
      <c r="J32" s="14">
        <f t="shared" si="9"/>
        <v>1.9029165426640025</v>
      </c>
      <c r="K32" s="12">
        <v>81958</v>
      </c>
      <c r="L32" s="12">
        <v>46768</v>
      </c>
      <c r="M32" s="12">
        <v>35190</v>
      </c>
      <c r="N32" s="14">
        <f t="shared" si="10"/>
        <v>1.7524375641464249</v>
      </c>
    </row>
    <row r="33" spans="2:14" x14ac:dyDescent="0.2">
      <c r="B33" s="5" t="s">
        <v>31</v>
      </c>
      <c r="C33" s="12">
        <v>43821</v>
      </c>
      <c r="D33" s="12">
        <v>24272</v>
      </c>
      <c r="E33" s="12">
        <v>19549</v>
      </c>
      <c r="F33" s="14">
        <f t="shared" si="8"/>
        <v>1.8054136453526697</v>
      </c>
      <c r="G33" s="12">
        <v>43821</v>
      </c>
      <c r="H33" s="12">
        <v>11976</v>
      </c>
      <c r="I33" s="12">
        <v>31845</v>
      </c>
      <c r="J33" s="14">
        <f t="shared" si="9"/>
        <v>3.6590681362725452</v>
      </c>
      <c r="K33" s="12">
        <v>37132</v>
      </c>
      <c r="L33" s="12">
        <v>11748</v>
      </c>
      <c r="M33" s="12">
        <v>25384</v>
      </c>
      <c r="N33" s="14">
        <f t="shared" si="10"/>
        <v>3.1607082056520257</v>
      </c>
    </row>
    <row r="34" spans="2:14" x14ac:dyDescent="0.2">
      <c r="B34" s="5" t="s">
        <v>32</v>
      </c>
      <c r="C34" s="12">
        <v>8177</v>
      </c>
      <c r="D34" s="12">
        <v>5137</v>
      </c>
      <c r="E34" s="12">
        <v>3040</v>
      </c>
      <c r="F34" s="14">
        <f t="shared" si="8"/>
        <v>1.5917850885730971</v>
      </c>
      <c r="G34" s="12">
        <v>8177</v>
      </c>
      <c r="H34" s="12">
        <v>481</v>
      </c>
      <c r="I34" s="12">
        <v>7697</v>
      </c>
      <c r="J34" s="14">
        <f t="shared" si="9"/>
        <v>17</v>
      </c>
      <c r="K34" s="12">
        <v>6809</v>
      </c>
      <c r="L34" s="12">
        <v>462</v>
      </c>
      <c r="M34" s="12">
        <v>6346</v>
      </c>
      <c r="N34" s="14">
        <f t="shared" si="10"/>
        <v>14.738095238095237</v>
      </c>
    </row>
    <row r="35" spans="2:14" x14ac:dyDescent="0.2">
      <c r="B35" s="5" t="s">
        <v>61</v>
      </c>
      <c r="C35" s="12">
        <v>1973</v>
      </c>
      <c r="D35" s="12">
        <v>717</v>
      </c>
      <c r="E35" s="12">
        <v>1257</v>
      </c>
      <c r="F35" s="14">
        <f t="shared" si="8"/>
        <v>2.7517433751743376</v>
      </c>
      <c r="G35" s="12">
        <v>1973</v>
      </c>
      <c r="H35" s="12">
        <v>197</v>
      </c>
      <c r="I35" s="12">
        <v>1776</v>
      </c>
      <c r="J35" s="14">
        <f t="shared" si="9"/>
        <v>10.015228426395939</v>
      </c>
      <c r="K35" s="12">
        <v>520</v>
      </c>
      <c r="L35" s="12">
        <v>0</v>
      </c>
      <c r="M35" s="12">
        <v>520</v>
      </c>
      <c r="N35" s="14" t="e">
        <f t="shared" si="10"/>
        <v>#DIV/0!</v>
      </c>
    </row>
    <row r="36" spans="2:14" x14ac:dyDescent="0.2">
      <c r="B36" s="5" t="s">
        <v>58</v>
      </c>
      <c r="C36" s="12">
        <v>25670</v>
      </c>
      <c r="D36" s="12">
        <v>6038</v>
      </c>
      <c r="E36" s="12">
        <v>19632</v>
      </c>
      <c r="F36" s="14">
        <f t="shared" si="8"/>
        <v>4.2514077509108974</v>
      </c>
      <c r="G36" s="12">
        <v>25670</v>
      </c>
      <c r="H36" s="12">
        <v>197</v>
      </c>
      <c r="I36" s="12">
        <v>25473</v>
      </c>
      <c r="J36" s="14">
        <f t="shared" si="9"/>
        <v>130.30456852791878</v>
      </c>
      <c r="K36" s="12">
        <v>5841</v>
      </c>
      <c r="L36" s="12">
        <v>0</v>
      </c>
      <c r="M36" s="12">
        <v>5841</v>
      </c>
      <c r="N36" s="14" t="e">
        <f t="shared" si="10"/>
        <v>#DIV/0!</v>
      </c>
    </row>
    <row r="37" spans="2:14" x14ac:dyDescent="0.2">
      <c r="B37" s="5" t="s">
        <v>33</v>
      </c>
      <c r="C37" s="12">
        <v>1880949</v>
      </c>
      <c r="D37" s="12">
        <v>47551</v>
      </c>
      <c r="E37" s="12">
        <v>1833949</v>
      </c>
      <c r="F37" s="14">
        <f t="shared" si="8"/>
        <v>39.556455174444281</v>
      </c>
      <c r="G37" s="12">
        <v>1880949</v>
      </c>
      <c r="H37" s="12">
        <v>22288</v>
      </c>
      <c r="I37" s="12">
        <v>1858660</v>
      </c>
      <c r="J37" s="14">
        <f t="shared" si="9"/>
        <v>84.39290201005025</v>
      </c>
      <c r="K37" s="12">
        <v>47156</v>
      </c>
      <c r="L37" s="12">
        <v>0</v>
      </c>
      <c r="M37" s="12">
        <v>47516</v>
      </c>
      <c r="N37" s="14" t="e">
        <f t="shared" si="10"/>
        <v>#DIV/0!</v>
      </c>
    </row>
    <row r="38" spans="2:14" x14ac:dyDescent="0.2">
      <c r="B38" s="5" t="s">
        <v>34</v>
      </c>
      <c r="C38" s="12">
        <v>4866</v>
      </c>
      <c r="D38" s="12">
        <v>2425</v>
      </c>
      <c r="E38" s="12">
        <v>2441</v>
      </c>
      <c r="F38" s="14">
        <f t="shared" si="8"/>
        <v>2.00659793814433</v>
      </c>
      <c r="G38" s="12">
        <v>4866</v>
      </c>
      <c r="H38" s="12">
        <v>427</v>
      </c>
      <c r="I38" s="12">
        <v>4439</v>
      </c>
      <c r="J38" s="14">
        <f t="shared" si="9"/>
        <v>11.395784543325528</v>
      </c>
      <c r="K38" s="12">
        <v>3998</v>
      </c>
      <c r="L38" s="12">
        <v>382</v>
      </c>
      <c r="M38" s="12">
        <v>3616</v>
      </c>
      <c r="N38" s="14">
        <f t="shared" si="10"/>
        <v>10.465968586387435</v>
      </c>
    </row>
    <row r="39" spans="2:14" x14ac:dyDescent="0.2">
      <c r="B39" s="5" t="s">
        <v>35</v>
      </c>
      <c r="C39" s="12">
        <v>1381</v>
      </c>
      <c r="D39" s="12">
        <v>888</v>
      </c>
      <c r="E39" s="12">
        <v>493</v>
      </c>
      <c r="F39" s="14">
        <f t="shared" si="8"/>
        <v>1.5551801801801801</v>
      </c>
      <c r="G39" s="12">
        <v>1381</v>
      </c>
      <c r="H39" s="12">
        <v>542</v>
      </c>
      <c r="I39" s="12">
        <v>839</v>
      </c>
      <c r="J39" s="14">
        <f t="shared" si="9"/>
        <v>2.5479704797047971</v>
      </c>
      <c r="K39" s="12">
        <v>1381</v>
      </c>
      <c r="L39" s="12">
        <v>524</v>
      </c>
      <c r="M39" s="12">
        <v>857</v>
      </c>
      <c r="N39" s="14">
        <f t="shared" si="10"/>
        <v>2.635496183206107</v>
      </c>
    </row>
    <row r="40" spans="2:14" x14ac:dyDescent="0.2">
      <c r="B40" s="5" t="s">
        <v>36</v>
      </c>
      <c r="C40" s="13" t="s">
        <v>46</v>
      </c>
      <c r="D40" s="13" t="s">
        <v>46</v>
      </c>
      <c r="E40" s="13" t="s">
        <v>46</v>
      </c>
      <c r="F40" s="13" t="s">
        <v>46</v>
      </c>
      <c r="G40" s="13" t="s">
        <v>46</v>
      </c>
      <c r="H40" s="13" t="s">
        <v>46</v>
      </c>
      <c r="I40" s="13" t="s">
        <v>46</v>
      </c>
      <c r="J40" s="13" t="s">
        <v>46</v>
      </c>
      <c r="K40" s="13" t="s">
        <v>46</v>
      </c>
      <c r="L40" s="13" t="s">
        <v>46</v>
      </c>
      <c r="M40" s="13" t="s">
        <v>46</v>
      </c>
      <c r="N40" s="13" t="s">
        <v>46</v>
      </c>
    </row>
    <row r="41" spans="2:14" x14ac:dyDescent="0.2">
      <c r="B41" s="5" t="s">
        <v>62</v>
      </c>
      <c r="C41" s="13" t="s">
        <v>46</v>
      </c>
      <c r="D41" s="13" t="s">
        <v>46</v>
      </c>
      <c r="E41" s="13" t="s">
        <v>46</v>
      </c>
      <c r="F41" s="13" t="s">
        <v>46</v>
      </c>
      <c r="G41" s="13" t="s">
        <v>46</v>
      </c>
      <c r="H41" s="13" t="s">
        <v>46</v>
      </c>
      <c r="I41" s="13" t="s">
        <v>46</v>
      </c>
      <c r="J41" s="13" t="s">
        <v>46</v>
      </c>
      <c r="K41" s="13" t="s">
        <v>46</v>
      </c>
      <c r="L41" s="13" t="s">
        <v>46</v>
      </c>
      <c r="M41" s="13" t="s">
        <v>46</v>
      </c>
      <c r="N41" s="13" t="s">
        <v>46</v>
      </c>
    </row>
    <row r="42" spans="2:14" ht="15.75" x14ac:dyDescent="0.2">
      <c r="B42" s="10" t="s">
        <v>54</v>
      </c>
      <c r="C42" s="12">
        <f>SUM(C25:C41)</f>
        <v>3504514</v>
      </c>
      <c r="D42" s="12">
        <f t="shared" ref="D42:E42" si="11">SUM(D25:D41)</f>
        <v>251239</v>
      </c>
      <c r="E42" s="12">
        <f t="shared" si="11"/>
        <v>3253828</v>
      </c>
      <c r="F42" s="14">
        <f t="shared" ref="F42:F43" si="12">C42/D42</f>
        <v>13.94892512707024</v>
      </c>
      <c r="G42" s="12">
        <f t="shared" ref="G42:I42" si="13">SUM(G25:G41)</f>
        <v>3504514</v>
      </c>
      <c r="H42" s="12">
        <f t="shared" si="13"/>
        <v>168933</v>
      </c>
      <c r="I42" s="12">
        <f t="shared" si="13"/>
        <v>3335582</v>
      </c>
      <c r="J42" s="14">
        <f t="shared" ref="J42:J43" si="14">G42/H42</f>
        <v>20.744993577335393</v>
      </c>
      <c r="K42" s="12">
        <f t="shared" ref="K42:M42" si="15">SUM(K25:K41)</f>
        <v>222414</v>
      </c>
      <c r="L42" s="12">
        <f t="shared" si="15"/>
        <v>62425</v>
      </c>
      <c r="M42" s="12">
        <f t="shared" si="15"/>
        <v>160348</v>
      </c>
      <c r="N42" s="14">
        <f t="shared" ref="N42:N43" si="16">K42/L42</f>
        <v>3.5628994793752504</v>
      </c>
    </row>
    <row r="43" spans="2:14" ht="15.75" x14ac:dyDescent="0.25">
      <c r="B43" s="9" t="s">
        <v>55</v>
      </c>
      <c r="C43" s="12">
        <f>C23+C42</f>
        <v>3902581</v>
      </c>
      <c r="D43" s="12">
        <f t="shared" ref="D43:E43" si="17">D23+D42</f>
        <v>461694</v>
      </c>
      <c r="E43" s="12">
        <f t="shared" si="17"/>
        <v>3441438</v>
      </c>
      <c r="F43" s="14">
        <f t="shared" si="12"/>
        <v>8.4527435920761373</v>
      </c>
      <c r="G43" s="12">
        <f t="shared" ref="G43:I43" si="18">G23+G42</f>
        <v>3902581</v>
      </c>
      <c r="H43" s="12">
        <f t="shared" si="18"/>
        <v>240981</v>
      </c>
      <c r="I43" s="12">
        <f t="shared" si="18"/>
        <v>3661601</v>
      </c>
      <c r="J43" s="14">
        <f t="shared" si="14"/>
        <v>16.194558907133757</v>
      </c>
      <c r="K43" s="12">
        <f t="shared" ref="K43:M43" si="19">K23+K42</f>
        <v>444662</v>
      </c>
      <c r="L43" s="12">
        <f t="shared" si="19"/>
        <v>85760</v>
      </c>
      <c r="M43" s="12">
        <f t="shared" si="19"/>
        <v>359259</v>
      </c>
      <c r="N43" s="14">
        <f t="shared" si="16"/>
        <v>5.1849580223880594</v>
      </c>
    </row>
    <row r="46" spans="2:14" ht="15.75" x14ac:dyDescent="0.2">
      <c r="B46" s="16" t="s">
        <v>48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x14ac:dyDescent="0.2">
      <c r="B47" s="16" t="s">
        <v>5</v>
      </c>
      <c r="C47" s="16" t="s">
        <v>0</v>
      </c>
      <c r="D47" s="16"/>
      <c r="E47" s="16"/>
      <c r="F47" s="16"/>
      <c r="G47" s="16" t="s">
        <v>1</v>
      </c>
      <c r="H47" s="16"/>
      <c r="I47" s="16"/>
      <c r="J47" s="16"/>
      <c r="K47" s="16" t="s">
        <v>2</v>
      </c>
      <c r="L47" s="16"/>
      <c r="M47" s="16"/>
      <c r="N47" s="16"/>
    </row>
    <row r="48" spans="2:14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2:14" x14ac:dyDescent="0.2">
      <c r="B49" s="16"/>
      <c r="C49" s="17" t="s">
        <v>3</v>
      </c>
      <c r="D49" s="17" t="s">
        <v>4</v>
      </c>
      <c r="E49" s="16" t="s">
        <v>6</v>
      </c>
      <c r="F49" s="16" t="s">
        <v>7</v>
      </c>
      <c r="G49" s="17" t="s">
        <v>3</v>
      </c>
      <c r="H49" s="17" t="s">
        <v>4</v>
      </c>
      <c r="I49" s="16" t="s">
        <v>6</v>
      </c>
      <c r="J49" s="16" t="s">
        <v>7</v>
      </c>
      <c r="K49" s="17" t="s">
        <v>3</v>
      </c>
      <c r="L49" s="17" t="s">
        <v>4</v>
      </c>
      <c r="M49" s="16" t="s">
        <v>6</v>
      </c>
      <c r="N49" s="16" t="s">
        <v>7</v>
      </c>
    </row>
    <row r="50" spans="2:14" x14ac:dyDescent="0.2">
      <c r="B50" s="16"/>
      <c r="C50" s="17"/>
      <c r="D50" s="17"/>
      <c r="E50" s="16"/>
      <c r="F50" s="16"/>
      <c r="G50" s="17"/>
      <c r="H50" s="17"/>
      <c r="I50" s="16"/>
      <c r="J50" s="16"/>
      <c r="K50" s="17"/>
      <c r="L50" s="17"/>
      <c r="M50" s="16"/>
      <c r="N50" s="16"/>
    </row>
    <row r="51" spans="2:14" ht="15.75" x14ac:dyDescent="0.2">
      <c r="B51" s="2" t="s">
        <v>26</v>
      </c>
      <c r="C51" s="3"/>
      <c r="D51" s="3"/>
      <c r="E51" s="4"/>
      <c r="F51" s="4"/>
      <c r="G51" s="3"/>
      <c r="H51" s="3"/>
      <c r="I51" s="4"/>
      <c r="J51" s="4"/>
      <c r="K51" s="3"/>
      <c r="L51" s="3"/>
      <c r="M51" s="4"/>
      <c r="N51" s="4"/>
    </row>
    <row r="52" spans="2:14" x14ac:dyDescent="0.2">
      <c r="B52" s="5" t="s">
        <v>8</v>
      </c>
      <c r="C52" s="13" t="s">
        <v>46</v>
      </c>
      <c r="D52" s="13" t="s">
        <v>46</v>
      </c>
      <c r="E52" s="13" t="s">
        <v>46</v>
      </c>
      <c r="F52" s="13" t="s">
        <v>46</v>
      </c>
      <c r="G52" s="13" t="s">
        <v>46</v>
      </c>
      <c r="H52" s="13" t="s">
        <v>46</v>
      </c>
      <c r="I52" s="13" t="s">
        <v>46</v>
      </c>
      <c r="J52" s="13" t="s">
        <v>46</v>
      </c>
      <c r="K52" s="13" t="s">
        <v>46</v>
      </c>
      <c r="L52" s="13" t="s">
        <v>46</v>
      </c>
      <c r="M52" s="13" t="s">
        <v>46</v>
      </c>
      <c r="N52" s="13" t="s">
        <v>46</v>
      </c>
    </row>
    <row r="53" spans="2:14" x14ac:dyDescent="0.2">
      <c r="B53" s="5" t="s">
        <v>9</v>
      </c>
      <c r="C53" s="13" t="s">
        <v>46</v>
      </c>
      <c r="D53" s="13" t="s">
        <v>46</v>
      </c>
      <c r="E53" s="13" t="s">
        <v>46</v>
      </c>
      <c r="F53" s="13" t="s">
        <v>46</v>
      </c>
      <c r="G53" s="13" t="s">
        <v>46</v>
      </c>
      <c r="H53" s="13" t="s">
        <v>46</v>
      </c>
      <c r="I53" s="13" t="s">
        <v>46</v>
      </c>
      <c r="J53" s="13" t="s">
        <v>46</v>
      </c>
      <c r="K53" s="13" t="s">
        <v>46</v>
      </c>
      <c r="L53" s="13" t="s">
        <v>46</v>
      </c>
      <c r="M53" s="13" t="s">
        <v>46</v>
      </c>
      <c r="N53" s="13" t="s">
        <v>46</v>
      </c>
    </row>
    <row r="54" spans="2:14" x14ac:dyDescent="0.2">
      <c r="B54" s="5" t="s">
        <v>10</v>
      </c>
      <c r="C54" s="13" t="s">
        <v>46</v>
      </c>
      <c r="D54" s="13" t="s">
        <v>46</v>
      </c>
      <c r="E54" s="13" t="s">
        <v>46</v>
      </c>
      <c r="F54" s="13" t="s">
        <v>46</v>
      </c>
      <c r="G54" s="13" t="s">
        <v>46</v>
      </c>
      <c r="H54" s="13" t="s">
        <v>46</v>
      </c>
      <c r="I54" s="13" t="s">
        <v>46</v>
      </c>
      <c r="J54" s="13" t="s">
        <v>46</v>
      </c>
      <c r="K54" s="13" t="s">
        <v>46</v>
      </c>
      <c r="L54" s="13" t="s">
        <v>46</v>
      </c>
      <c r="M54" s="13" t="s">
        <v>46</v>
      </c>
      <c r="N54" s="13" t="s">
        <v>46</v>
      </c>
    </row>
    <row r="55" spans="2:14" x14ac:dyDescent="0.2">
      <c r="B55" s="5" t="s">
        <v>11</v>
      </c>
      <c r="C55" s="12">
        <v>1338</v>
      </c>
      <c r="D55" s="12">
        <v>1269</v>
      </c>
      <c r="E55" s="12">
        <v>68</v>
      </c>
      <c r="F55" s="14">
        <f>C55/D55</f>
        <v>1.0543735224586288</v>
      </c>
      <c r="G55" s="12">
        <v>1338</v>
      </c>
      <c r="H55" s="12">
        <v>1196</v>
      </c>
      <c r="I55" s="12">
        <v>141</v>
      </c>
      <c r="J55" s="14">
        <f>G55/H55</f>
        <v>1.1187290969899666</v>
      </c>
      <c r="K55" s="12">
        <v>1481</v>
      </c>
      <c r="L55" s="12">
        <v>1125</v>
      </c>
      <c r="M55" s="12">
        <v>356</v>
      </c>
      <c r="N55" s="14">
        <f>K55/L55</f>
        <v>1.3164444444444445</v>
      </c>
    </row>
    <row r="56" spans="2:14" x14ac:dyDescent="0.2">
      <c r="B56" s="5" t="s">
        <v>12</v>
      </c>
      <c r="C56" s="12">
        <v>2354</v>
      </c>
      <c r="D56" s="12">
        <v>2189</v>
      </c>
      <c r="E56" s="12">
        <v>165</v>
      </c>
      <c r="F56" s="14">
        <f t="shared" ref="F56:F67" si="20">C56/D56</f>
        <v>1.0753768844221105</v>
      </c>
      <c r="G56" s="12">
        <v>2354</v>
      </c>
      <c r="H56" s="12">
        <v>1475</v>
      </c>
      <c r="I56" s="12">
        <v>879</v>
      </c>
      <c r="J56" s="14">
        <f t="shared" ref="J56:J65" si="21">G56/H56</f>
        <v>1.5959322033898304</v>
      </c>
      <c r="K56" s="12">
        <v>2684</v>
      </c>
      <c r="L56" s="12">
        <v>1403</v>
      </c>
      <c r="M56" s="12">
        <v>1281</v>
      </c>
      <c r="N56" s="14">
        <f t="shared" ref="N56:N65" si="22">K56/L56</f>
        <v>1.9130434782608696</v>
      </c>
    </row>
    <row r="57" spans="2:14" x14ac:dyDescent="0.2">
      <c r="B57" s="5" t="s">
        <v>13</v>
      </c>
      <c r="C57" s="12">
        <v>2071</v>
      </c>
      <c r="D57" s="12">
        <v>2214</v>
      </c>
      <c r="E57" s="12">
        <v>-143</v>
      </c>
      <c r="F57" s="14">
        <f t="shared" si="20"/>
        <v>0.93541102077687444</v>
      </c>
      <c r="G57" s="12">
        <v>2071</v>
      </c>
      <c r="H57" s="12">
        <v>376</v>
      </c>
      <c r="I57" s="12">
        <v>1695</v>
      </c>
      <c r="J57" s="14">
        <f t="shared" si="21"/>
        <v>5.5079787234042552</v>
      </c>
      <c r="K57" s="12">
        <v>2462</v>
      </c>
      <c r="L57" s="12">
        <v>0</v>
      </c>
      <c r="M57" s="12">
        <v>2462</v>
      </c>
      <c r="N57" s="14" t="e">
        <f t="shared" si="22"/>
        <v>#DIV/0!</v>
      </c>
    </row>
    <row r="58" spans="2:14" x14ac:dyDescent="0.2">
      <c r="B58" s="5" t="s">
        <v>14</v>
      </c>
      <c r="C58" s="12">
        <v>2801</v>
      </c>
      <c r="D58" s="12">
        <v>2770</v>
      </c>
      <c r="E58" s="12">
        <v>30</v>
      </c>
      <c r="F58" s="14">
        <f t="shared" si="20"/>
        <v>1.0111913357400721</v>
      </c>
      <c r="G58" s="12">
        <v>2801</v>
      </c>
      <c r="H58" s="12">
        <v>2141</v>
      </c>
      <c r="I58" s="12">
        <v>659</v>
      </c>
      <c r="J58" s="14">
        <f t="shared" si="21"/>
        <v>1.3082671648762261</v>
      </c>
      <c r="K58" s="12">
        <v>3591</v>
      </c>
      <c r="L58" s="12">
        <v>2107</v>
      </c>
      <c r="M58" s="12">
        <v>1484</v>
      </c>
      <c r="N58" s="14">
        <f t="shared" si="22"/>
        <v>1.7043189368770764</v>
      </c>
    </row>
    <row r="59" spans="2:14" x14ac:dyDescent="0.2">
      <c r="B59" s="5" t="s">
        <v>15</v>
      </c>
      <c r="C59" s="12">
        <v>9562</v>
      </c>
      <c r="D59" s="12">
        <v>8674</v>
      </c>
      <c r="E59" s="12">
        <v>887</v>
      </c>
      <c r="F59" s="14">
        <f t="shared" si="20"/>
        <v>1.1023749135347014</v>
      </c>
      <c r="G59" s="12">
        <v>9562</v>
      </c>
      <c r="H59" s="12">
        <v>2855</v>
      </c>
      <c r="I59" s="12">
        <v>6707</v>
      </c>
      <c r="J59" s="14">
        <f t="shared" si="21"/>
        <v>3.3492119089316987</v>
      </c>
      <c r="K59" s="12">
        <v>11581</v>
      </c>
      <c r="L59" s="12">
        <v>2809</v>
      </c>
      <c r="M59" s="12">
        <v>8772</v>
      </c>
      <c r="N59" s="14">
        <f t="shared" si="22"/>
        <v>4.1228195087219648</v>
      </c>
    </row>
    <row r="60" spans="2:14" x14ac:dyDescent="0.2">
      <c r="B60" s="5" t="s">
        <v>16</v>
      </c>
      <c r="C60" s="12">
        <v>1102</v>
      </c>
      <c r="D60" s="12">
        <v>1031</v>
      </c>
      <c r="E60" s="12">
        <v>71</v>
      </c>
      <c r="F60" s="14">
        <f t="shared" si="20"/>
        <v>1.0688651794374393</v>
      </c>
      <c r="G60" s="12">
        <v>1102</v>
      </c>
      <c r="H60" s="12">
        <v>490</v>
      </c>
      <c r="I60" s="12">
        <v>613</v>
      </c>
      <c r="J60" s="14">
        <f t="shared" si="21"/>
        <v>2.2489795918367346</v>
      </c>
      <c r="K60" s="12">
        <v>1240</v>
      </c>
      <c r="L60" s="12">
        <v>410</v>
      </c>
      <c r="M60" s="12">
        <v>831</v>
      </c>
      <c r="N60" s="14">
        <f t="shared" si="22"/>
        <v>3.024390243902439</v>
      </c>
    </row>
    <row r="61" spans="2:14" x14ac:dyDescent="0.2">
      <c r="B61" s="5" t="s">
        <v>49</v>
      </c>
      <c r="C61" s="12">
        <v>20786</v>
      </c>
      <c r="D61" s="12">
        <v>11124</v>
      </c>
      <c r="E61" s="12">
        <v>9662</v>
      </c>
      <c r="F61" s="14">
        <f t="shared" si="20"/>
        <v>1.8685724559510968</v>
      </c>
      <c r="G61" s="12">
        <v>20786</v>
      </c>
      <c r="H61" s="12">
        <v>2470</v>
      </c>
      <c r="I61" s="12">
        <v>18317</v>
      </c>
      <c r="J61" s="14">
        <f t="shared" si="21"/>
        <v>8.4153846153846157</v>
      </c>
      <c r="K61" s="12">
        <v>15567</v>
      </c>
      <c r="L61" s="12">
        <v>2390</v>
      </c>
      <c r="M61" s="12">
        <v>13177</v>
      </c>
      <c r="N61" s="14">
        <f t="shared" si="22"/>
        <v>6.5133891213389123</v>
      </c>
    </row>
    <row r="62" spans="2:14" x14ac:dyDescent="0.2">
      <c r="B62" s="5" t="s">
        <v>50</v>
      </c>
      <c r="C62" s="12">
        <v>42830</v>
      </c>
      <c r="D62" s="12">
        <v>25446</v>
      </c>
      <c r="E62" s="12">
        <v>17384</v>
      </c>
      <c r="F62" s="14">
        <f t="shared" si="20"/>
        <v>1.6831722078126228</v>
      </c>
      <c r="G62" s="12">
        <v>42830</v>
      </c>
      <c r="H62" s="12">
        <v>10287</v>
      </c>
      <c r="I62" s="12">
        <v>32543</v>
      </c>
      <c r="J62" s="14">
        <f t="shared" si="21"/>
        <v>4.1635073393603577</v>
      </c>
      <c r="K62" s="12">
        <v>36213</v>
      </c>
      <c r="L62" s="12">
        <v>10127</v>
      </c>
      <c r="M62" s="12">
        <v>26086</v>
      </c>
      <c r="N62" s="14">
        <f t="shared" si="22"/>
        <v>3.5758862446924065</v>
      </c>
    </row>
    <row r="63" spans="2:14" x14ac:dyDescent="0.2">
      <c r="B63" s="5" t="s">
        <v>37</v>
      </c>
      <c r="C63" s="12">
        <v>35425</v>
      </c>
      <c r="D63" s="12">
        <v>63058</v>
      </c>
      <c r="E63" s="12">
        <v>-27632</v>
      </c>
      <c r="F63" s="14">
        <f t="shared" si="20"/>
        <v>0.5617843889752292</v>
      </c>
      <c r="G63" s="12">
        <v>35425</v>
      </c>
      <c r="H63" s="12">
        <v>32492</v>
      </c>
      <c r="I63" s="12">
        <v>2933</v>
      </c>
      <c r="J63" s="14">
        <f t="shared" si="21"/>
        <v>1.0902683737535392</v>
      </c>
      <c r="K63" s="12">
        <v>40938</v>
      </c>
      <c r="L63" s="12">
        <v>0</v>
      </c>
      <c r="M63" s="12">
        <v>40938</v>
      </c>
      <c r="N63" s="14" t="e">
        <f t="shared" si="22"/>
        <v>#DIV/0!</v>
      </c>
    </row>
    <row r="64" spans="2:14" x14ac:dyDescent="0.2">
      <c r="B64" s="5" t="s">
        <v>38</v>
      </c>
      <c r="C64" s="12">
        <v>20479</v>
      </c>
      <c r="D64" s="12">
        <v>5132</v>
      </c>
      <c r="E64" s="12">
        <v>15346</v>
      </c>
      <c r="F64" s="14">
        <f t="shared" si="20"/>
        <v>3.9904520654715512</v>
      </c>
      <c r="G64" s="12">
        <v>20479</v>
      </c>
      <c r="H64" s="12">
        <v>2513</v>
      </c>
      <c r="I64" s="12">
        <v>17966</v>
      </c>
      <c r="J64" s="14">
        <f t="shared" si="21"/>
        <v>8.149224035017907</v>
      </c>
      <c r="K64" s="12">
        <v>3600</v>
      </c>
      <c r="L64" s="12">
        <v>0</v>
      </c>
      <c r="M64" s="12">
        <v>3600</v>
      </c>
      <c r="N64" s="14" t="e">
        <f t="shared" si="22"/>
        <v>#DIV/0!</v>
      </c>
    </row>
    <row r="65" spans="2:14" x14ac:dyDescent="0.2">
      <c r="B65" s="5" t="s">
        <v>39</v>
      </c>
      <c r="C65" s="12">
        <v>45068</v>
      </c>
      <c r="D65" s="12">
        <v>6919</v>
      </c>
      <c r="E65" s="12">
        <v>38149</v>
      </c>
      <c r="F65" s="14">
        <f t="shared" si="20"/>
        <v>6.5136580430698077</v>
      </c>
      <c r="G65" s="12">
        <v>45068</v>
      </c>
      <c r="H65" s="12">
        <v>5658</v>
      </c>
      <c r="I65" s="12">
        <v>39410</v>
      </c>
      <c r="J65" s="14">
        <f t="shared" si="21"/>
        <v>7.965358784022623</v>
      </c>
      <c r="K65" s="12">
        <v>1261</v>
      </c>
      <c r="L65" s="12">
        <v>0</v>
      </c>
      <c r="M65" s="12">
        <v>1261</v>
      </c>
      <c r="N65" s="14" t="e">
        <f t="shared" si="22"/>
        <v>#DIV/0!</v>
      </c>
    </row>
    <row r="66" spans="2:14" x14ac:dyDescent="0.2">
      <c r="B66" s="5" t="s">
        <v>40</v>
      </c>
      <c r="C66" s="13" t="s">
        <v>46</v>
      </c>
      <c r="D66" s="13" t="s">
        <v>46</v>
      </c>
      <c r="E66" s="13" t="s">
        <v>46</v>
      </c>
      <c r="F66" s="13" t="s">
        <v>46</v>
      </c>
      <c r="G66" s="13" t="s">
        <v>46</v>
      </c>
      <c r="H66" s="13" t="s">
        <v>46</v>
      </c>
      <c r="I66" s="13" t="s">
        <v>46</v>
      </c>
      <c r="J66" s="13" t="s">
        <v>46</v>
      </c>
      <c r="K66" s="13" t="s">
        <v>46</v>
      </c>
      <c r="L66" s="13" t="s">
        <v>46</v>
      </c>
      <c r="M66" s="13" t="s">
        <v>46</v>
      </c>
      <c r="N66" s="13" t="s">
        <v>46</v>
      </c>
    </row>
    <row r="67" spans="2:14" ht="15.75" x14ac:dyDescent="0.2">
      <c r="B67" s="11" t="s">
        <v>51</v>
      </c>
      <c r="C67" s="12">
        <f>SUM(C52:C66)</f>
        <v>183816</v>
      </c>
      <c r="D67" s="12">
        <f t="shared" ref="D67:E67" si="23">SUM(D52:D66)</f>
        <v>129826</v>
      </c>
      <c r="E67" s="12">
        <f t="shared" si="23"/>
        <v>53987</v>
      </c>
      <c r="F67" s="14">
        <f t="shared" si="20"/>
        <v>1.4158643106927733</v>
      </c>
      <c r="G67" s="12">
        <f t="shared" ref="G67:I67" si="24">SUM(G52:G66)</f>
        <v>183816</v>
      </c>
      <c r="H67" s="12">
        <f t="shared" si="24"/>
        <v>61953</v>
      </c>
      <c r="I67" s="12">
        <f t="shared" si="24"/>
        <v>121863</v>
      </c>
      <c r="J67" s="14">
        <f t="shared" ref="J67" si="25">G67/H67</f>
        <v>2.9670233886978838</v>
      </c>
      <c r="K67" s="12">
        <f t="shared" ref="K67:M67" si="26">SUM(K52:K66)</f>
        <v>120618</v>
      </c>
      <c r="L67" s="12">
        <f t="shared" si="26"/>
        <v>20371</v>
      </c>
      <c r="M67" s="12">
        <f t="shared" si="26"/>
        <v>100248</v>
      </c>
      <c r="N67" s="14">
        <f t="shared" ref="N67" si="27">K67/L67</f>
        <v>5.9210642580138435</v>
      </c>
    </row>
    <row r="68" spans="2:14" ht="15.75" x14ac:dyDescent="0.2">
      <c r="B68" s="7" t="s">
        <v>27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2">
      <c r="B69" s="5" t="s">
        <v>17</v>
      </c>
      <c r="C69" s="13" t="s">
        <v>46</v>
      </c>
      <c r="D69" s="13" t="s">
        <v>46</v>
      </c>
      <c r="E69" s="13" t="s">
        <v>46</v>
      </c>
      <c r="F69" s="13" t="s">
        <v>46</v>
      </c>
      <c r="G69" s="13" t="s">
        <v>46</v>
      </c>
      <c r="H69" s="13" t="s">
        <v>46</v>
      </c>
      <c r="I69" s="13" t="s">
        <v>46</v>
      </c>
      <c r="J69" s="13" t="s">
        <v>46</v>
      </c>
      <c r="K69" s="13" t="s">
        <v>46</v>
      </c>
      <c r="L69" s="13" t="s">
        <v>46</v>
      </c>
      <c r="M69" s="13" t="s">
        <v>46</v>
      </c>
      <c r="N69" s="13" t="s">
        <v>46</v>
      </c>
    </row>
    <row r="70" spans="2:14" x14ac:dyDescent="0.2">
      <c r="B70" s="5" t="s">
        <v>18</v>
      </c>
      <c r="C70" s="13" t="s">
        <v>46</v>
      </c>
      <c r="D70" s="13" t="s">
        <v>46</v>
      </c>
      <c r="E70" s="13" t="s">
        <v>46</v>
      </c>
      <c r="F70" s="13" t="s">
        <v>46</v>
      </c>
      <c r="G70" s="13" t="s">
        <v>46</v>
      </c>
      <c r="H70" s="13" t="s">
        <v>46</v>
      </c>
      <c r="I70" s="13" t="s">
        <v>46</v>
      </c>
      <c r="J70" s="13" t="s">
        <v>46</v>
      </c>
      <c r="K70" s="13" t="s">
        <v>46</v>
      </c>
      <c r="L70" s="13" t="s">
        <v>46</v>
      </c>
      <c r="M70" s="13" t="s">
        <v>46</v>
      </c>
      <c r="N70" s="13" t="s">
        <v>46</v>
      </c>
    </row>
    <row r="71" spans="2:14" x14ac:dyDescent="0.2">
      <c r="B71" s="5" t="s">
        <v>19</v>
      </c>
      <c r="C71" s="13" t="s">
        <v>46</v>
      </c>
      <c r="D71" s="13" t="s">
        <v>46</v>
      </c>
      <c r="E71" s="13" t="s">
        <v>46</v>
      </c>
      <c r="F71" s="13" t="s">
        <v>46</v>
      </c>
      <c r="G71" s="13" t="s">
        <v>46</v>
      </c>
      <c r="H71" s="13" t="s">
        <v>46</v>
      </c>
      <c r="I71" s="13" t="s">
        <v>46</v>
      </c>
      <c r="J71" s="13" t="s">
        <v>46</v>
      </c>
      <c r="K71" s="13" t="s">
        <v>46</v>
      </c>
      <c r="L71" s="13" t="s">
        <v>46</v>
      </c>
      <c r="M71" s="13" t="s">
        <v>46</v>
      </c>
      <c r="N71" s="13" t="s">
        <v>46</v>
      </c>
    </row>
    <row r="72" spans="2:14" x14ac:dyDescent="0.2">
      <c r="B72" s="5" t="s">
        <v>20</v>
      </c>
      <c r="C72" s="12">
        <v>3419</v>
      </c>
      <c r="D72" s="12">
        <v>2784</v>
      </c>
      <c r="E72" s="12">
        <v>635</v>
      </c>
      <c r="F72" s="14">
        <f t="shared" ref="F72:F83" si="28">C72/D72</f>
        <v>1.2280890804597702</v>
      </c>
      <c r="G72" s="12">
        <v>3419</v>
      </c>
      <c r="H72" s="12">
        <v>2735</v>
      </c>
      <c r="I72" s="12">
        <v>1045</v>
      </c>
      <c r="J72" s="14">
        <f t="shared" ref="J72:J83" si="29">G72/H72</f>
        <v>1.250091407678245</v>
      </c>
      <c r="K72" s="12">
        <v>3848</v>
      </c>
      <c r="L72" s="12">
        <v>2124</v>
      </c>
      <c r="M72" s="12">
        <v>1724</v>
      </c>
      <c r="N72" s="14">
        <f t="shared" ref="N72:N83" si="30">K72/L72</f>
        <v>1.8116760828625236</v>
      </c>
    </row>
    <row r="73" spans="2:14" x14ac:dyDescent="0.2">
      <c r="B73" s="5" t="s">
        <v>21</v>
      </c>
      <c r="C73" s="12">
        <v>594491</v>
      </c>
      <c r="D73" s="12">
        <v>49897</v>
      </c>
      <c r="E73" s="12">
        <v>544594</v>
      </c>
      <c r="F73" s="14">
        <f t="shared" si="28"/>
        <v>11.914363588993327</v>
      </c>
      <c r="G73" s="12">
        <v>594491</v>
      </c>
      <c r="H73" s="12">
        <v>35284</v>
      </c>
      <c r="I73" s="12">
        <v>559207</v>
      </c>
      <c r="J73" s="14">
        <f t="shared" si="29"/>
        <v>16.848741639269925</v>
      </c>
      <c r="K73" s="12">
        <v>19696</v>
      </c>
      <c r="L73" s="12">
        <v>0</v>
      </c>
      <c r="M73" s="12">
        <v>19696</v>
      </c>
      <c r="N73" s="14" t="e">
        <f t="shared" si="30"/>
        <v>#DIV/0!</v>
      </c>
    </row>
    <row r="74" spans="2:14" x14ac:dyDescent="0.2">
      <c r="B74" s="6" t="s">
        <v>28</v>
      </c>
      <c r="C74" s="12">
        <v>114</v>
      </c>
      <c r="D74" s="12">
        <v>143</v>
      </c>
      <c r="E74" s="12">
        <v>-29</v>
      </c>
      <c r="F74" s="14">
        <f t="shared" si="28"/>
        <v>0.79720279720279719</v>
      </c>
      <c r="G74" s="12">
        <v>114</v>
      </c>
      <c r="H74" s="12">
        <v>99</v>
      </c>
      <c r="I74" s="12">
        <v>15</v>
      </c>
      <c r="J74" s="14">
        <f t="shared" si="29"/>
        <v>1.1515151515151516</v>
      </c>
      <c r="K74" s="12">
        <v>159</v>
      </c>
      <c r="L74" s="12">
        <v>94</v>
      </c>
      <c r="M74" s="12">
        <v>64</v>
      </c>
      <c r="N74" s="14">
        <f t="shared" si="30"/>
        <v>1.6914893617021276</v>
      </c>
    </row>
    <row r="75" spans="2:14" x14ac:dyDescent="0.2">
      <c r="B75" s="5" t="s">
        <v>29</v>
      </c>
      <c r="C75" s="13" t="s">
        <v>46</v>
      </c>
      <c r="D75" s="13" t="s">
        <v>46</v>
      </c>
      <c r="E75" s="13" t="s">
        <v>46</v>
      </c>
      <c r="F75" s="13" t="s">
        <v>46</v>
      </c>
      <c r="G75" s="13" t="s">
        <v>46</v>
      </c>
      <c r="H75" s="13" t="s">
        <v>46</v>
      </c>
      <c r="I75" s="13" t="s">
        <v>46</v>
      </c>
      <c r="J75" s="13" t="s">
        <v>46</v>
      </c>
      <c r="K75" s="13" t="s">
        <v>46</v>
      </c>
      <c r="L75" s="13" t="s">
        <v>46</v>
      </c>
      <c r="M75" s="13" t="s">
        <v>46</v>
      </c>
      <c r="N75" s="13" t="s">
        <v>46</v>
      </c>
    </row>
    <row r="76" spans="2:14" x14ac:dyDescent="0.2">
      <c r="B76" s="5" t="s">
        <v>30</v>
      </c>
      <c r="C76" s="12">
        <v>48987</v>
      </c>
      <c r="D76" s="12">
        <v>36045</v>
      </c>
      <c r="E76" s="12">
        <v>12943</v>
      </c>
      <c r="F76" s="14">
        <f t="shared" si="28"/>
        <v>1.3590511860174781</v>
      </c>
      <c r="G76" s="12">
        <v>48987</v>
      </c>
      <c r="H76" s="12">
        <v>41064</v>
      </c>
      <c r="I76" s="12">
        <v>7923</v>
      </c>
      <c r="J76" s="14">
        <f t="shared" si="29"/>
        <v>1.1929427235534775</v>
      </c>
      <c r="K76" s="12">
        <v>49520</v>
      </c>
      <c r="L76" s="12">
        <v>40825</v>
      </c>
      <c r="M76" s="12">
        <v>8695</v>
      </c>
      <c r="N76" s="14">
        <f t="shared" si="30"/>
        <v>1.2129822412737292</v>
      </c>
    </row>
    <row r="77" spans="2:14" x14ac:dyDescent="0.2">
      <c r="B77" s="5" t="s">
        <v>31</v>
      </c>
      <c r="C77" s="12">
        <v>23996</v>
      </c>
      <c r="D77" s="12">
        <v>14971</v>
      </c>
      <c r="E77" s="12">
        <v>9025</v>
      </c>
      <c r="F77" s="14">
        <f t="shared" si="28"/>
        <v>1.6028321421414735</v>
      </c>
      <c r="G77" s="12">
        <v>23996</v>
      </c>
      <c r="H77" s="12">
        <v>10455</v>
      </c>
      <c r="I77" s="12">
        <v>13541</v>
      </c>
      <c r="J77" s="14">
        <f t="shared" si="29"/>
        <v>2.2951697752271643</v>
      </c>
      <c r="K77" s="12">
        <v>22277</v>
      </c>
      <c r="L77" s="12">
        <v>10255</v>
      </c>
      <c r="M77" s="12">
        <v>12022</v>
      </c>
      <c r="N77" s="14">
        <f t="shared" si="30"/>
        <v>2.1723061921014137</v>
      </c>
    </row>
    <row r="78" spans="2:14" x14ac:dyDescent="0.2">
      <c r="B78" s="5" t="s">
        <v>32</v>
      </c>
      <c r="C78" s="12">
        <v>4456</v>
      </c>
      <c r="D78" s="12">
        <v>3017</v>
      </c>
      <c r="E78" s="12">
        <v>1439</v>
      </c>
      <c r="F78" s="14">
        <f t="shared" si="28"/>
        <v>1.4769638713954258</v>
      </c>
      <c r="G78" s="12">
        <v>4456</v>
      </c>
      <c r="H78" s="12">
        <v>420</v>
      </c>
      <c r="I78" s="12">
        <v>4037</v>
      </c>
      <c r="J78" s="14">
        <f t="shared" si="29"/>
        <v>10.609523809523809</v>
      </c>
      <c r="K78" s="12">
        <v>3970</v>
      </c>
      <c r="L78" s="12">
        <v>404</v>
      </c>
      <c r="M78" s="12">
        <v>3567</v>
      </c>
      <c r="N78" s="14">
        <f t="shared" si="30"/>
        <v>9.8267326732673261</v>
      </c>
    </row>
    <row r="79" spans="2:14" x14ac:dyDescent="0.2">
      <c r="B79" s="5" t="s">
        <v>61</v>
      </c>
      <c r="C79" s="12">
        <v>821</v>
      </c>
      <c r="D79" s="12">
        <v>333</v>
      </c>
      <c r="E79" s="12">
        <v>489</v>
      </c>
      <c r="F79" s="14">
        <f t="shared" si="28"/>
        <v>2.4654654654654653</v>
      </c>
      <c r="G79" s="12">
        <v>821</v>
      </c>
      <c r="H79" s="12">
        <v>101</v>
      </c>
      <c r="I79" s="12">
        <v>720</v>
      </c>
      <c r="J79" s="14">
        <f t="shared" si="29"/>
        <v>8.1287128712871279</v>
      </c>
      <c r="K79" s="12">
        <v>232</v>
      </c>
      <c r="L79" s="12">
        <v>0</v>
      </c>
      <c r="M79" s="12">
        <v>232</v>
      </c>
      <c r="N79" s="14" t="e">
        <f t="shared" si="30"/>
        <v>#DIV/0!</v>
      </c>
    </row>
    <row r="80" spans="2:14" x14ac:dyDescent="0.2">
      <c r="B80" s="5" t="s">
        <v>58</v>
      </c>
      <c r="C80" s="12">
        <v>10612</v>
      </c>
      <c r="D80" s="12">
        <v>2704</v>
      </c>
      <c r="E80" s="12">
        <v>7908</v>
      </c>
      <c r="F80" s="14">
        <f t="shared" si="28"/>
        <v>3.9245562130177514</v>
      </c>
      <c r="G80" s="12">
        <v>10612</v>
      </c>
      <c r="H80" s="12">
        <v>101</v>
      </c>
      <c r="I80" s="12">
        <v>10512</v>
      </c>
      <c r="J80" s="14">
        <f t="shared" si="29"/>
        <v>105.06930693069307</v>
      </c>
      <c r="K80" s="12">
        <v>2603</v>
      </c>
      <c r="L80" s="12">
        <v>0</v>
      </c>
      <c r="M80" s="12">
        <v>2603</v>
      </c>
      <c r="N80" s="14" t="e">
        <f t="shared" si="30"/>
        <v>#DIV/0!</v>
      </c>
    </row>
    <row r="81" spans="2:14" x14ac:dyDescent="0.2">
      <c r="B81" s="5" t="s">
        <v>33</v>
      </c>
      <c r="C81" s="12">
        <v>775278</v>
      </c>
      <c r="D81" s="12">
        <v>29861</v>
      </c>
      <c r="E81" s="12">
        <v>745416</v>
      </c>
      <c r="F81" s="14">
        <f t="shared" si="28"/>
        <v>25.962894745654868</v>
      </c>
      <c r="G81" s="12">
        <v>775278</v>
      </c>
      <c r="H81" s="12">
        <v>10271</v>
      </c>
      <c r="I81" s="12">
        <v>765006</v>
      </c>
      <c r="J81" s="14">
        <f t="shared" si="29"/>
        <v>75.482231525654754</v>
      </c>
      <c r="K81" s="12">
        <v>28390</v>
      </c>
      <c r="L81" s="12">
        <v>0</v>
      </c>
      <c r="M81" s="12">
        <v>28390</v>
      </c>
      <c r="N81" s="14" t="e">
        <f t="shared" si="30"/>
        <v>#DIV/0!</v>
      </c>
    </row>
    <row r="82" spans="2:14" x14ac:dyDescent="0.2">
      <c r="B82" s="5" t="s">
        <v>34</v>
      </c>
      <c r="C82" s="12">
        <v>2485</v>
      </c>
      <c r="D82" s="12">
        <v>1369</v>
      </c>
      <c r="E82" s="12">
        <v>1117</v>
      </c>
      <c r="F82" s="14">
        <f t="shared" si="28"/>
        <v>1.8151935719503287</v>
      </c>
      <c r="G82" s="12">
        <v>2485</v>
      </c>
      <c r="H82" s="12">
        <v>373</v>
      </c>
      <c r="I82" s="12">
        <v>2112</v>
      </c>
      <c r="J82" s="14">
        <f t="shared" si="29"/>
        <v>6.6621983914209117</v>
      </c>
      <c r="K82" s="12">
        <v>2193</v>
      </c>
      <c r="L82" s="12">
        <v>333</v>
      </c>
      <c r="M82" s="12">
        <v>1860</v>
      </c>
      <c r="N82" s="14">
        <f t="shared" si="30"/>
        <v>6.5855855855855854</v>
      </c>
    </row>
    <row r="83" spans="2:14" x14ac:dyDescent="0.2">
      <c r="B83" s="5" t="s">
        <v>35</v>
      </c>
      <c r="C83" s="12">
        <v>762</v>
      </c>
      <c r="D83" s="12">
        <v>555</v>
      </c>
      <c r="E83" s="12">
        <v>208</v>
      </c>
      <c r="F83" s="14">
        <f t="shared" si="28"/>
        <v>1.3729729729729729</v>
      </c>
      <c r="G83" s="12">
        <v>762</v>
      </c>
      <c r="H83" s="12">
        <v>473</v>
      </c>
      <c r="I83" s="12">
        <v>289</v>
      </c>
      <c r="J83" s="14">
        <f t="shared" si="29"/>
        <v>1.6109936575052854</v>
      </c>
      <c r="K83" s="12">
        <v>832</v>
      </c>
      <c r="L83" s="12">
        <v>457</v>
      </c>
      <c r="M83" s="12">
        <v>375</v>
      </c>
      <c r="N83" s="14">
        <f t="shared" si="30"/>
        <v>1.8205689277899344</v>
      </c>
    </row>
    <row r="84" spans="2:14" x14ac:dyDescent="0.2">
      <c r="B84" s="5" t="s">
        <v>36</v>
      </c>
      <c r="C84" s="13" t="s">
        <v>46</v>
      </c>
      <c r="D84" s="13" t="s">
        <v>46</v>
      </c>
      <c r="E84" s="13" t="s">
        <v>46</v>
      </c>
      <c r="F84" s="13" t="s">
        <v>46</v>
      </c>
      <c r="G84" s="13" t="s">
        <v>46</v>
      </c>
      <c r="H84" s="13" t="s">
        <v>46</v>
      </c>
      <c r="I84" s="13" t="s">
        <v>46</v>
      </c>
      <c r="J84" s="13" t="s">
        <v>46</v>
      </c>
      <c r="K84" s="13" t="s">
        <v>46</v>
      </c>
      <c r="L84" s="13" t="s">
        <v>46</v>
      </c>
      <c r="M84" s="13" t="s">
        <v>46</v>
      </c>
      <c r="N84" s="13" t="s">
        <v>46</v>
      </c>
    </row>
    <row r="85" spans="2:14" x14ac:dyDescent="0.2">
      <c r="B85" s="5" t="s">
        <v>62</v>
      </c>
      <c r="C85" s="13" t="s">
        <v>46</v>
      </c>
      <c r="D85" s="13" t="s">
        <v>46</v>
      </c>
      <c r="E85" s="13" t="s">
        <v>46</v>
      </c>
      <c r="F85" s="13" t="s">
        <v>46</v>
      </c>
      <c r="G85" s="13" t="s">
        <v>46</v>
      </c>
      <c r="H85" s="13" t="s">
        <v>46</v>
      </c>
      <c r="I85" s="13" t="s">
        <v>46</v>
      </c>
      <c r="J85" s="13" t="s">
        <v>46</v>
      </c>
      <c r="K85" s="13" t="s">
        <v>46</v>
      </c>
      <c r="L85" s="13" t="s">
        <v>46</v>
      </c>
      <c r="M85" s="13" t="s">
        <v>46</v>
      </c>
      <c r="N85" s="13" t="s">
        <v>46</v>
      </c>
    </row>
    <row r="86" spans="2:14" ht="15.75" x14ac:dyDescent="0.2">
      <c r="B86" s="10" t="s">
        <v>52</v>
      </c>
      <c r="C86" s="12">
        <f>SUM(C69:C85)</f>
        <v>1465421</v>
      </c>
      <c r="D86" s="12">
        <f t="shared" ref="D86:E86" si="31">SUM(D69:D85)</f>
        <v>141679</v>
      </c>
      <c r="E86" s="12">
        <f t="shared" si="31"/>
        <v>1323745</v>
      </c>
      <c r="F86" s="14">
        <f t="shared" ref="F86:F87" si="32">C86/D86</f>
        <v>10.343247764312283</v>
      </c>
      <c r="G86" s="12">
        <f t="shared" ref="G86:I86" si="33">SUM(G69:G85)</f>
        <v>1465421</v>
      </c>
      <c r="H86" s="12">
        <f t="shared" si="33"/>
        <v>101376</v>
      </c>
      <c r="I86" s="12">
        <f t="shared" si="33"/>
        <v>1364407</v>
      </c>
      <c r="J86" s="14">
        <f t="shared" ref="J86:J87" si="34">G86/H86</f>
        <v>14.455305003156566</v>
      </c>
      <c r="K86" s="12">
        <f t="shared" ref="K86:M86" si="35">SUM(K69:K85)</f>
        <v>133720</v>
      </c>
      <c r="L86" s="12">
        <f t="shared" si="35"/>
        <v>54492</v>
      </c>
      <c r="M86" s="12">
        <f t="shared" si="35"/>
        <v>79228</v>
      </c>
      <c r="N86" s="14">
        <f t="shared" ref="N86:N87" si="36">K86/L86</f>
        <v>2.4539381927622403</v>
      </c>
    </row>
    <row r="87" spans="2:14" ht="15.75" x14ac:dyDescent="0.25">
      <c r="B87" s="9" t="s">
        <v>53</v>
      </c>
      <c r="C87" s="12">
        <f>C67+C86</f>
        <v>1649237</v>
      </c>
      <c r="D87" s="12">
        <f t="shared" ref="D87:E87" si="37">D67+D86</f>
        <v>271505</v>
      </c>
      <c r="E87" s="12">
        <f t="shared" si="37"/>
        <v>1377732</v>
      </c>
      <c r="F87" s="14">
        <f t="shared" si="32"/>
        <v>6.0744258853428112</v>
      </c>
      <c r="G87" s="12">
        <f t="shared" ref="G87:I87" si="38">G67+G86</f>
        <v>1649237</v>
      </c>
      <c r="H87" s="12">
        <f t="shared" si="38"/>
        <v>163329</v>
      </c>
      <c r="I87" s="12">
        <f t="shared" si="38"/>
        <v>1486270</v>
      </c>
      <c r="J87" s="14">
        <f t="shared" si="34"/>
        <v>10.09763728425448</v>
      </c>
      <c r="K87" s="12">
        <f t="shared" ref="K87:M87" si="39">K67+K86</f>
        <v>254338</v>
      </c>
      <c r="L87" s="12">
        <f t="shared" si="39"/>
        <v>74863</v>
      </c>
      <c r="M87" s="12">
        <f t="shared" si="39"/>
        <v>179476</v>
      </c>
      <c r="N87" s="14">
        <f t="shared" si="36"/>
        <v>3.3973792126951898</v>
      </c>
    </row>
    <row r="88" spans="2:14" x14ac:dyDescent="0.2">
      <c r="B88" s="18" t="s">
        <v>63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</sheetData>
  <mergeCells count="35">
    <mergeCell ref="B2:N2"/>
    <mergeCell ref="B3:B6"/>
    <mergeCell ref="C3:F4"/>
    <mergeCell ref="G3:J4"/>
    <mergeCell ref="K3:N4"/>
    <mergeCell ref="C5:C6"/>
    <mergeCell ref="D5:D6"/>
    <mergeCell ref="E5:E6"/>
    <mergeCell ref="F5:F6"/>
    <mergeCell ref="G5:G6"/>
    <mergeCell ref="N5:N6"/>
    <mergeCell ref="B46:N46"/>
    <mergeCell ref="B47:B50"/>
    <mergeCell ref="C47:F48"/>
    <mergeCell ref="G47:J48"/>
    <mergeCell ref="K47:N48"/>
    <mergeCell ref="C49:C50"/>
    <mergeCell ref="D49:D50"/>
    <mergeCell ref="E49:E50"/>
    <mergeCell ref="F49:F50"/>
    <mergeCell ref="H5:H6"/>
    <mergeCell ref="I5:I6"/>
    <mergeCell ref="J5:J6"/>
    <mergeCell ref="K5:K6"/>
    <mergeCell ref="L5:L6"/>
    <mergeCell ref="M5:M6"/>
    <mergeCell ref="M49:M50"/>
    <mergeCell ref="N49:N50"/>
    <mergeCell ref="B88:N88"/>
    <mergeCell ref="G49:G50"/>
    <mergeCell ref="H49:H50"/>
    <mergeCell ref="I49:I50"/>
    <mergeCell ref="J49:J50"/>
    <mergeCell ref="K49:K50"/>
    <mergeCell ref="L49:L50"/>
  </mergeCells>
  <pageMargins left="0.7" right="0.7" top="0.75" bottom="0.75" header="0.3" footer="0.3"/>
  <ignoredErrors>
    <ignoredError sqref="F86:J87 F67:J67 F42:J43 F23:J23" formula="1"/>
    <ignoredError sqref="N73:N81 N57:N65 N29:N37 N13:N2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E9F9F-882C-448B-8ED8-1EC5D2EDEEEF}"/>
</file>

<file path=customXml/itemProps2.xml><?xml version="1.0" encoding="utf-8"?>
<ds:datastoreItem xmlns:ds="http://schemas.openxmlformats.org/officeDocument/2006/customXml" ds:itemID="{696FB2DD-BD0D-46CA-A208-BD83AA0BFF43}"/>
</file>

<file path=customXml/itemProps3.xml><?xml version="1.0" encoding="utf-8"?>
<ds:datastoreItem xmlns:ds="http://schemas.openxmlformats.org/officeDocument/2006/customXml" ds:itemID="{45DE1F83-7F03-4788-8B93-6FA13E564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Proposed Portfolio </vt:lpstr>
      <vt:lpstr>RIM Portfolio</vt:lpstr>
      <vt:lpstr>TRC Portfolio</vt:lpstr>
      <vt:lpstr>'Proposed Portfolio '!_Hlk158975377</vt:lpstr>
      <vt:lpstr>'RIM Portfolio'!_Hlk158975377</vt:lpstr>
      <vt:lpstr>'TRC Portfolio'!_Hlk158975377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2024-06-07T13:49:44Z</dcterms:created>
  <dcterms:modified xsi:type="dcterms:W3CDTF">2024-06-07T13:49:44Z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2024-06-07T13:49:44Z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9df7c641-6f1c-44c5-bcf1-4dfbc00d3b80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