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EGULATORY MATTERS 2009 FORWARD\20240025-Petition for Rate Case Increase\Discovery\STAFF ROG 6 (55-73)\Attachments\63\"/>
    </mc:Choice>
  </mc:AlternateContent>
  <xr:revisionPtr revIDLastSave="0" documentId="13_ncr:1_{E93D5837-C633-4A63-8851-DFE034CFFF4B}" xr6:coauthVersionLast="47" xr6:coauthVersionMax="47" xr10:uidLastSave="{00000000-0000-0000-0000-000000000000}"/>
  <bookViews>
    <workbookView xWindow="-108" yWindow="-108" windowWidth="23256" windowHeight="12456" xr2:uid="{A5722306-4DE7-49A6-86B3-A4EAAD96315B}"/>
  </bookViews>
  <sheets>
    <sheet name="January" sheetId="1" r:id="rId1"/>
    <sheet name="August" sheetId="2" r:id="rId2"/>
    <sheet name="Schedule 7.2" sheetId="3" r:id="rId3"/>
    <sheet name="Schedule 7.1" sheetId="4" r:id="rId4"/>
  </sheets>
  <definedNames>
    <definedName name="_xlnm.Print_Area" localSheetId="1">August!$A$1:$U$129</definedName>
    <definedName name="_xlnm.Print_Area" localSheetId="0">January!$A$1:$U$129</definedName>
    <definedName name="_xlnm.Print_Area" localSheetId="3">'Schedule 7.1'!$A$1:$W$34</definedName>
    <definedName name="_xlnm.Print_Area" localSheetId="2">'Schedule 7.2'!$A$1:$W$34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3" l="1" a="1"/>
  <c r="I12" i="3" s="1"/>
  <c r="E12" i="3" a="1"/>
  <c r="E12" i="3" s="1"/>
  <c r="C12" i="3" a="1"/>
  <c r="C12" i="3" s="1"/>
  <c r="K17" i="3"/>
  <c r="J122" i="1"/>
  <c r="F122" i="1"/>
  <c r="E122" i="1"/>
  <c r="D122" i="1"/>
  <c r="C122" i="1"/>
  <c r="U121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G122" i="1" s="1"/>
  <c r="F120" i="1"/>
  <c r="E120" i="1"/>
  <c r="D120" i="1"/>
  <c r="C120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H122" i="1" s="1"/>
  <c r="G119" i="1"/>
  <c r="F119" i="1"/>
  <c r="E119" i="1"/>
  <c r="D119" i="1"/>
  <c r="C119" i="1"/>
  <c r="U118" i="1"/>
  <c r="T118" i="1"/>
  <c r="S118" i="1"/>
  <c r="R118" i="1"/>
  <c r="Q118" i="1"/>
  <c r="P118" i="1"/>
  <c r="O118" i="1"/>
  <c r="N118" i="1"/>
  <c r="M118" i="1"/>
  <c r="L118" i="1"/>
  <c r="K118" i="1"/>
  <c r="K122" i="1" s="1"/>
  <c r="J118" i="1"/>
  <c r="I118" i="1"/>
  <c r="I122" i="1" s="1"/>
  <c r="H118" i="1"/>
  <c r="G118" i="1"/>
  <c r="F118" i="1"/>
  <c r="E118" i="1"/>
  <c r="D118" i="1"/>
  <c r="C118" i="1"/>
  <c r="I12" i="4" a="1"/>
  <c r="I12" i="4" s="1"/>
  <c r="E12" i="4" a="1"/>
  <c r="E12" i="4" s="1"/>
  <c r="C12" i="4" a="1"/>
  <c r="C12" i="4" s="1"/>
  <c r="U121" i="2"/>
  <c r="T121" i="2"/>
  <c r="S121" i="2"/>
  <c r="R121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C121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I120" i="2"/>
  <c r="H120" i="2"/>
  <c r="G120" i="2"/>
  <c r="F120" i="2"/>
  <c r="E120" i="2"/>
  <c r="D120" i="2"/>
  <c r="C120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F119" i="2"/>
  <c r="E119" i="2"/>
  <c r="D119" i="2"/>
  <c r="C119" i="2"/>
  <c r="K122" i="2"/>
  <c r="J122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I118" i="2"/>
  <c r="H118" i="2"/>
  <c r="G118" i="2"/>
  <c r="F118" i="2"/>
  <c r="E118" i="2"/>
  <c r="D118" i="2"/>
  <c r="C118" i="2"/>
  <c r="K12" i="3" l="1"/>
  <c r="K27" i="3"/>
  <c r="K24" i="3"/>
  <c r="K29" i="3"/>
  <c r="K19" i="3"/>
  <c r="K16" i="3"/>
  <c r="K25" i="3"/>
  <c r="K28" i="3"/>
  <c r="K21" i="3"/>
  <c r="K14" i="3"/>
  <c r="K18" i="3"/>
  <c r="K22" i="3"/>
  <c r="K26" i="3"/>
  <c r="K30" i="3"/>
  <c r="K15" i="3"/>
  <c r="K13" i="3"/>
  <c r="K23" i="3"/>
  <c r="K20" i="3"/>
  <c r="N122" i="1"/>
  <c r="M122" i="1"/>
  <c r="L122" i="1"/>
  <c r="O122" i="1"/>
  <c r="P122" i="1"/>
  <c r="U122" i="1"/>
  <c r="S122" i="1"/>
  <c r="T122" i="1"/>
  <c r="R122" i="1"/>
  <c r="Q122" i="1"/>
  <c r="D122" i="2"/>
  <c r="E122" i="2"/>
  <c r="F122" i="2"/>
  <c r="G122" i="2"/>
  <c r="H122" i="2"/>
  <c r="I122" i="2"/>
  <c r="U122" i="2"/>
  <c r="C122" i="2"/>
  <c r="L122" i="2"/>
  <c r="M122" i="2"/>
  <c r="N122" i="2"/>
  <c r="O122" i="2"/>
  <c r="P122" i="2"/>
  <c r="Q122" i="2"/>
  <c r="R122" i="2"/>
  <c r="T122" i="2"/>
  <c r="S122" i="2"/>
  <c r="U127" i="2" l="1"/>
  <c r="U129" i="2" s="1"/>
  <c r="T127" i="2"/>
  <c r="T129" i="2" s="1"/>
  <c r="S127" i="2"/>
  <c r="S129" i="2" s="1"/>
  <c r="R127" i="2"/>
  <c r="R129" i="2" s="1"/>
  <c r="O127" i="2"/>
  <c r="O129" i="2" s="1"/>
  <c r="N127" i="2"/>
  <c r="N129" i="2" s="1"/>
  <c r="M127" i="2"/>
  <c r="M129" i="2" s="1"/>
  <c r="L127" i="2"/>
  <c r="L129" i="2" s="1"/>
  <c r="K127" i="2"/>
  <c r="K129" i="2" s="1"/>
  <c r="J127" i="2"/>
  <c r="J129" i="2" s="1"/>
  <c r="I127" i="2"/>
  <c r="I129" i="2" s="1"/>
  <c r="H127" i="2"/>
  <c r="H129" i="2" s="1"/>
  <c r="G127" i="2"/>
  <c r="G129" i="2" s="1"/>
  <c r="F127" i="2"/>
  <c r="F129" i="2" s="1"/>
  <c r="E127" i="2"/>
  <c r="E129" i="2" s="1"/>
  <c r="D127" i="2"/>
  <c r="D129" i="2" s="1"/>
  <c r="C127" i="2"/>
  <c r="C129" i="2" s="1"/>
  <c r="U127" i="1"/>
  <c r="U129" i="1" s="1"/>
  <c r="T127" i="1"/>
  <c r="T129" i="1" s="1"/>
  <c r="S127" i="1"/>
  <c r="S129" i="1" s="1"/>
  <c r="R127" i="1"/>
  <c r="R129" i="1" s="1"/>
  <c r="Q127" i="1"/>
  <c r="Q129" i="1" s="1"/>
  <c r="P127" i="1"/>
  <c r="P129" i="1" s="1"/>
  <c r="O127" i="1"/>
  <c r="O129" i="1" s="1"/>
  <c r="N127" i="1"/>
  <c r="N129" i="1" s="1"/>
  <c r="M127" i="1"/>
  <c r="M129" i="1" s="1"/>
  <c r="L127" i="1"/>
  <c r="L129" i="1" s="1"/>
  <c r="K127" i="1"/>
  <c r="K129" i="1" s="1"/>
  <c r="J127" i="1"/>
  <c r="J129" i="1" s="1"/>
  <c r="I127" i="1"/>
  <c r="I129" i="1" s="1"/>
  <c r="H127" i="1"/>
  <c r="H129" i="1" s="1"/>
  <c r="G127" i="1"/>
  <c r="G129" i="1" s="1"/>
  <c r="F127" i="1"/>
  <c r="F129" i="1" s="1"/>
  <c r="E127" i="1"/>
  <c r="E129" i="1" s="1"/>
  <c r="D127" i="1"/>
  <c r="D129" i="1" s="1"/>
  <c r="C127" i="1"/>
  <c r="C129" i="1" s="1"/>
  <c r="Q127" i="2"/>
  <c r="Q129" i="2" s="1"/>
  <c r="P127" i="2"/>
  <c r="P129" i="2" s="1"/>
  <c r="M12" i="3" l="1" a="1"/>
  <c r="M12" i="4" a="1"/>
  <c r="M12" i="4" s="1"/>
  <c r="M12" i="3" l="1"/>
  <c r="O17" i="3"/>
  <c r="U17" i="3" s="1"/>
  <c r="W17" i="3" s="1"/>
  <c r="Q17" i="3"/>
  <c r="O21" i="3"/>
  <c r="U21" i="3" s="1"/>
  <c r="W21" i="3" s="1"/>
  <c r="Q29" i="3"/>
  <c r="Q21" i="3"/>
  <c r="O29" i="3"/>
  <c r="U29" i="3" s="1"/>
  <c r="W29" i="3" s="1"/>
  <c r="Q30" i="3"/>
  <c r="O13" i="3"/>
  <c r="U13" i="3" s="1"/>
  <c r="W13" i="3" s="1"/>
  <c r="O30" i="3"/>
  <c r="U30" i="3" s="1"/>
  <c r="W30" i="3" s="1"/>
  <c r="Q13" i="3"/>
  <c r="O24" i="3"/>
  <c r="U24" i="3" s="1"/>
  <c r="W24" i="3" s="1"/>
  <c r="Q18" i="3"/>
  <c r="Q24" i="3"/>
  <c r="Q26" i="3"/>
  <c r="Q23" i="3"/>
  <c r="O26" i="3"/>
  <c r="U26" i="3" s="1"/>
  <c r="W26" i="3" s="1"/>
  <c r="O23" i="3"/>
  <c r="U23" i="3" s="1"/>
  <c r="W23" i="3" s="1"/>
  <c r="Q22" i="3"/>
  <c r="O22" i="3"/>
  <c r="U22" i="3" s="1"/>
  <c r="W22" i="3" s="1"/>
  <c r="O25" i="3"/>
  <c r="U25" i="3" s="1"/>
  <c r="W25" i="3" s="1"/>
  <c r="Q25" i="3"/>
  <c r="O20" i="3"/>
  <c r="U20" i="3" s="1"/>
  <c r="W20" i="3" s="1"/>
  <c r="Q15" i="3"/>
  <c r="O18" i="3"/>
  <c r="U18" i="3" s="1"/>
  <c r="W18" i="3" s="1"/>
  <c r="Q14" i="3"/>
  <c r="O14" i="3"/>
  <c r="U14" i="3" s="1"/>
  <c r="W14" i="3" s="1"/>
  <c r="Q16" i="3"/>
  <c r="O16" i="3"/>
  <c r="U16" i="3" s="1"/>
  <c r="W16" i="3" s="1"/>
  <c r="Q27" i="3"/>
  <c r="O27" i="3"/>
  <c r="U27" i="3" s="1"/>
  <c r="W27" i="3" s="1"/>
  <c r="Q20" i="3"/>
  <c r="O15" i="3"/>
  <c r="U15" i="3" s="1"/>
  <c r="W15" i="3" s="1"/>
  <c r="Q19" i="3"/>
  <c r="O19" i="3"/>
  <c r="U19" i="3" s="1"/>
  <c r="W19" i="3" s="1"/>
  <c r="Q28" i="3"/>
  <c r="O28" i="3"/>
  <c r="U28" i="3" s="1"/>
  <c r="W28" i="3" s="1"/>
  <c r="K12" i="4"/>
  <c r="K26" i="4"/>
  <c r="K23" i="4"/>
  <c r="K25" i="4"/>
  <c r="K15" i="4"/>
  <c r="K29" i="4"/>
  <c r="K24" i="4"/>
  <c r="K22" i="4"/>
  <c r="K21" i="4"/>
  <c r="K17" i="4"/>
  <c r="K14" i="4"/>
  <c r="K13" i="4"/>
  <c r="K20" i="4"/>
  <c r="K19" i="4"/>
  <c r="K18" i="4"/>
  <c r="K16" i="4"/>
  <c r="K30" i="4"/>
  <c r="K28" i="4"/>
  <c r="K27" i="4"/>
  <c r="Q12" i="3" l="1"/>
  <c r="O12" i="3"/>
  <c r="U12" i="3" s="1"/>
  <c r="W12" i="3" s="1"/>
  <c r="O18" i="4"/>
  <c r="U18" i="4" s="1"/>
  <c r="W18" i="4" s="1"/>
  <c r="Q18" i="4"/>
  <c r="O21" i="4"/>
  <c r="U21" i="4" s="1"/>
  <c r="W21" i="4" s="1"/>
  <c r="Q21" i="4"/>
  <c r="Q28" i="4"/>
  <c r="O28" i="4"/>
  <c r="U28" i="4" s="1"/>
  <c r="W28" i="4" s="1"/>
  <c r="Q25" i="4"/>
  <c r="O25" i="4"/>
  <c r="U25" i="4" s="1"/>
  <c r="W25" i="4" s="1"/>
  <c r="O27" i="4"/>
  <c r="U27" i="4" s="1"/>
  <c r="W27" i="4" s="1"/>
  <c r="Q27" i="4"/>
  <c r="Q19" i="4"/>
  <c r="O19" i="4"/>
  <c r="U19" i="4" s="1"/>
  <c r="W19" i="4" s="1"/>
  <c r="O17" i="4"/>
  <c r="U17" i="4" s="1"/>
  <c r="W17" i="4" s="1"/>
  <c r="Q17" i="4"/>
  <c r="O23" i="4"/>
  <c r="U23" i="4" s="1"/>
  <c r="W23" i="4" s="1"/>
  <c r="Q23" i="4"/>
  <c r="Q16" i="4"/>
  <c r="O16" i="4"/>
  <c r="U16" i="4" s="1"/>
  <c r="W16" i="4" s="1"/>
  <c r="O20" i="4"/>
  <c r="U20" i="4" s="1"/>
  <c r="W20" i="4" s="1"/>
  <c r="Q20" i="4"/>
  <c r="Q14" i="4"/>
  <c r="O14" i="4"/>
  <c r="U14" i="4" s="1"/>
  <c r="W14" i="4" s="1"/>
  <c r="O24" i="4"/>
  <c r="U24" i="4" s="1"/>
  <c r="W24" i="4" s="1"/>
  <c r="Q24" i="4"/>
  <c r="O15" i="4"/>
  <c r="U15" i="4" s="1"/>
  <c r="W15" i="4" s="1"/>
  <c r="Q15" i="4"/>
  <c r="O26" i="4"/>
  <c r="U26" i="4" s="1"/>
  <c r="W26" i="4" s="1"/>
  <c r="Q26" i="4"/>
  <c r="O30" i="4"/>
  <c r="U30" i="4" s="1"/>
  <c r="W30" i="4" s="1"/>
  <c r="Q30" i="4"/>
  <c r="Q13" i="4"/>
  <c r="O13" i="4"/>
  <c r="U13" i="4" s="1"/>
  <c r="W13" i="4" s="1"/>
  <c r="O22" i="4"/>
  <c r="U22" i="4" s="1"/>
  <c r="W22" i="4" s="1"/>
  <c r="Q22" i="4"/>
  <c r="O29" i="4"/>
  <c r="U29" i="4" s="1"/>
  <c r="W29" i="4" s="1"/>
  <c r="Q29" i="4"/>
  <c r="O12" i="4"/>
  <c r="U12" i="4" s="1"/>
  <c r="W12" i="4" s="1"/>
  <c r="Q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<sst xmlns="http://schemas.openxmlformats.org/spreadsheetml/2006/main" count="579" uniqueCount="187">
  <si>
    <t>Firm Capacity (MW)</t>
  </si>
  <si>
    <t>Base</t>
  </si>
  <si>
    <t>Resource</t>
  </si>
  <si>
    <t>Type</t>
  </si>
  <si>
    <t>AC</t>
  </si>
  <si>
    <t>00-DR</t>
  </si>
  <si>
    <t>HEAT</t>
  </si>
  <si>
    <t>INTER</t>
  </si>
  <si>
    <t>Standby</t>
  </si>
  <si>
    <t>Voltage Red</t>
  </si>
  <si>
    <t>WaterHtr_PP</t>
  </si>
  <si>
    <t>Anclote 1</t>
  </si>
  <si>
    <t>01-Steam</t>
  </si>
  <si>
    <t>Anclote 2</t>
  </si>
  <si>
    <t>Crystal 4</t>
  </si>
  <si>
    <t>Crystal 5</t>
  </si>
  <si>
    <t>Bartow CC 1 0</t>
  </si>
  <si>
    <t>02-CC</t>
  </si>
  <si>
    <t>Bartow CC 1 PAG</t>
  </si>
  <si>
    <t>Citrus CC 1</t>
  </si>
  <si>
    <t>Citrus CC 1 Duct</t>
  </si>
  <si>
    <t>Citrus CC 2</t>
  </si>
  <si>
    <t>Citrus CC 2 Duct</t>
  </si>
  <si>
    <t>Hines CC 1</t>
  </si>
  <si>
    <t>Hines CC 2</t>
  </si>
  <si>
    <t>Hines CC 3</t>
  </si>
  <si>
    <t>Hines CC 4</t>
  </si>
  <si>
    <t>Osprey 1 0</t>
  </si>
  <si>
    <t>OspreyAcq</t>
  </si>
  <si>
    <t>OspreyAcqDF</t>
  </si>
  <si>
    <t>Tigerbay 1</t>
  </si>
  <si>
    <t>Gen 190MW CT</t>
  </si>
  <si>
    <t>03-Peaker</t>
  </si>
  <si>
    <t>Gen 190MW CT Ave</t>
  </si>
  <si>
    <t>BARTOW_P 1</t>
  </si>
  <si>
    <t>BARTOW_P 2</t>
  </si>
  <si>
    <t>BARTOW_P 3</t>
  </si>
  <si>
    <t>BARTOW_P 4</t>
  </si>
  <si>
    <t>BAYBORO_P 1</t>
  </si>
  <si>
    <t>BAYBORO_P 2</t>
  </si>
  <si>
    <t>BAYBORO_P 3</t>
  </si>
  <si>
    <t>BAYBORO_P 4</t>
  </si>
  <si>
    <t>DEBARY 10</t>
  </si>
  <si>
    <t>DEBARY 2</t>
  </si>
  <si>
    <t>DEBARY 3</t>
  </si>
  <si>
    <t>DEBARY 4</t>
  </si>
  <si>
    <t>DEBARY 5</t>
  </si>
  <si>
    <t>DEBARY 6</t>
  </si>
  <si>
    <t>DEBARY 7</t>
  </si>
  <si>
    <t>DEBARY 8</t>
  </si>
  <si>
    <t>DEBARY 9</t>
  </si>
  <si>
    <t>INT CITY 1</t>
  </si>
  <si>
    <t>INT CITY 10</t>
  </si>
  <si>
    <t>INT CITY 11</t>
  </si>
  <si>
    <t>INT CITY 12</t>
  </si>
  <si>
    <t>INT CITY 13</t>
  </si>
  <si>
    <t>INT CITY 14</t>
  </si>
  <si>
    <t>INT CITY 2</t>
  </si>
  <si>
    <t>INT CITY 3</t>
  </si>
  <si>
    <t>INT CITY 4</t>
  </si>
  <si>
    <t>INT CITY 5</t>
  </si>
  <si>
    <t>INT CITY 6</t>
  </si>
  <si>
    <t>INT CITY 7</t>
  </si>
  <si>
    <t>INT CITY 8</t>
  </si>
  <si>
    <t>INT CITY 9</t>
  </si>
  <si>
    <t>SUWANNEE_P 1</t>
  </si>
  <si>
    <t>SUWANNEE_P 2</t>
  </si>
  <si>
    <t>SUWANNEE_P 3</t>
  </si>
  <si>
    <t>U OF FL 1</t>
  </si>
  <si>
    <t>NSG Vand CT 1</t>
  </si>
  <si>
    <t>04-PPA</t>
  </si>
  <si>
    <t>NSG Vand CT 2</t>
  </si>
  <si>
    <t>NSG Vand CT 3</t>
  </si>
  <si>
    <t>NSG Vand CT 4</t>
  </si>
  <si>
    <t>Shady Hills 1</t>
  </si>
  <si>
    <t>Shady Hills 2</t>
  </si>
  <si>
    <t>Shady Hills 3</t>
  </si>
  <si>
    <t>DEF Nuclear GE X300 PTC</t>
  </si>
  <si>
    <t>05-Nuclear</t>
  </si>
  <si>
    <t>Solar 3rdParty Block 1</t>
  </si>
  <si>
    <t>06-Solar</t>
  </si>
  <si>
    <t>Solar 3rdParty Block 2</t>
  </si>
  <si>
    <t>Solar 3rdParty Block 3</t>
  </si>
  <si>
    <t>Solar DEF Bay Ranch</t>
  </si>
  <si>
    <t>Solar DEF Bay Trail</t>
  </si>
  <si>
    <t>Solar DEF Charlie Creek</t>
  </si>
  <si>
    <t>Solar DEF Columbia</t>
  </si>
  <si>
    <t>Solar DEF County Line</t>
  </si>
  <si>
    <t>Solar DEF Debary</t>
  </si>
  <si>
    <t>Solar DEF Duette</t>
  </si>
  <si>
    <t>Solar DEF Falmouth</t>
  </si>
  <si>
    <t>Solar DEF Fort Green</t>
  </si>
  <si>
    <t>Solar DEF Hamilton</t>
  </si>
  <si>
    <t>Solar DEF Hardeetown</t>
  </si>
  <si>
    <t>Solar DEF High Spring</t>
  </si>
  <si>
    <t>Solar DEF Hildreth</t>
  </si>
  <si>
    <t>Solar DEF Lake Placid</t>
  </si>
  <si>
    <t>Solar DEF Mule Creek</t>
  </si>
  <si>
    <t>Solar DEF NEW 1</t>
  </si>
  <si>
    <t>Solar DEF NEW 1 PTC</t>
  </si>
  <si>
    <t>Solar DEF NEW 2</t>
  </si>
  <si>
    <t>Solar DEF NEW 2 PTC</t>
  </si>
  <si>
    <t>Solar DEF NEW 3</t>
  </si>
  <si>
    <t>Solar DEF NEW 3 PTC</t>
  </si>
  <si>
    <t>Solar DEF NEW 4</t>
  </si>
  <si>
    <t>Solar DEF NEW 4 PTC</t>
  </si>
  <si>
    <t>Solar DEF NEW 6 PTC</t>
  </si>
  <si>
    <t>Solar DEF Osc Perry Suw</t>
  </si>
  <si>
    <t>Solar DEF Sandy Creek</t>
  </si>
  <si>
    <t>Solar DEF Santa Fe</t>
  </si>
  <si>
    <t>Solar DEF St Pete Pier</t>
  </si>
  <si>
    <t>Solar DEF Trenton</t>
  </si>
  <si>
    <t>Solar DEF Twin Rivers</t>
  </si>
  <si>
    <t>Solar DEF Winquepin</t>
  </si>
  <si>
    <t>Solar+Storage DEF NEW 1</t>
  </si>
  <si>
    <t>07-SPS</t>
  </si>
  <si>
    <t>Solar+Storage DEF NEW 1 PTC + ITC</t>
  </si>
  <si>
    <t>Battery 4 Hours</t>
  </si>
  <si>
    <t>08-Battery</t>
  </si>
  <si>
    <t>As Avail</t>
  </si>
  <si>
    <t>09-COGEN</t>
  </si>
  <si>
    <t>Mulberry</t>
  </si>
  <si>
    <t>Orange Cogen</t>
  </si>
  <si>
    <t>Orlando Cogen</t>
  </si>
  <si>
    <t>As Avail PCS</t>
  </si>
  <si>
    <t>10-MSW</t>
  </si>
  <si>
    <t>Pasco County</t>
  </si>
  <si>
    <t>Pinellas County</t>
  </si>
  <si>
    <t>Grand Total</t>
  </si>
  <si>
    <t>PPAs + COGEN</t>
  </si>
  <si>
    <t>MSW</t>
  </si>
  <si>
    <t>Demand Response as a Resource</t>
  </si>
  <si>
    <t>Total Installed Capacity</t>
  </si>
  <si>
    <t>Non Firm Demand</t>
  </si>
  <si>
    <t>Demand Response as a Resource / 1.2</t>
  </si>
  <si>
    <t>Demand Response</t>
  </si>
  <si>
    <t>Firm Demand</t>
  </si>
  <si>
    <t>Demand Response / 1.2</t>
  </si>
  <si>
    <t>DUKE ENERGY FLORIDA</t>
  </si>
  <si>
    <t>SCHEDULE 7.2</t>
  </si>
  <si>
    <t>FORECAST OF CAPACITY, DEMAND AND SCHEDULED MAINTENANCE</t>
  </si>
  <si>
    <t>AT TIME OF WINTER PEAK</t>
  </si>
  <si>
    <t>TOTAL</t>
  </si>
  <si>
    <r>
      <t>FIRM</t>
    </r>
    <r>
      <rPr>
        <vertAlign val="superscript"/>
        <sz val="14"/>
        <color indexed="8"/>
        <rFont val="CG Times"/>
      </rPr>
      <t>a</t>
    </r>
  </si>
  <si>
    <t>FIRM</t>
  </si>
  <si>
    <t>SYSTEM FIRM</t>
  </si>
  <si>
    <t>INSTALLED</t>
  </si>
  <si>
    <t>CAPACITY</t>
  </si>
  <si>
    <t>WINTER PEAK</t>
  </si>
  <si>
    <t>RESERVE MARGIN</t>
  </si>
  <si>
    <t>SCHEDULED</t>
  </si>
  <si>
    <t>IMPORT</t>
  </si>
  <si>
    <t>EXPORT</t>
  </si>
  <si>
    <r>
      <t>QF</t>
    </r>
    <r>
      <rPr>
        <vertAlign val="superscript"/>
        <sz val="14"/>
        <color indexed="8"/>
        <rFont val="CG Times"/>
      </rPr>
      <t>b</t>
    </r>
  </si>
  <si>
    <t>AVAILABLE</t>
  </si>
  <si>
    <t>DEMAND</t>
  </si>
  <si>
    <t>BEFORE  MAINTENANCE</t>
  </si>
  <si>
    <t>MAINTENANCE</t>
  </si>
  <si>
    <t>AFTER MAINTENANCE</t>
  </si>
  <si>
    <t>YEAR</t>
  </si>
  <si>
    <t>MW</t>
  </si>
  <si>
    <t>% OF PEAK</t>
  </si>
  <si>
    <t>2022/23</t>
  </si>
  <si>
    <t>2023/24</t>
  </si>
  <si>
    <t>2024/25</t>
  </si>
  <si>
    <t>2025/26</t>
  </si>
  <si>
    <t>2026/27</t>
  </si>
  <si>
    <t>2027/28</t>
  </si>
  <si>
    <t>2028/29</t>
  </si>
  <si>
    <t>2029/30</t>
  </si>
  <si>
    <t>2030/31</t>
  </si>
  <si>
    <t>2031/32</t>
  </si>
  <si>
    <t>2032/33</t>
  </si>
  <si>
    <t>2033/34</t>
  </si>
  <si>
    <t>2034/35</t>
  </si>
  <si>
    <t>2035/36</t>
  </si>
  <si>
    <t>2036/37</t>
  </si>
  <si>
    <t>2037/38</t>
  </si>
  <si>
    <t>2038/39</t>
  </si>
  <si>
    <t>2039/40</t>
  </si>
  <si>
    <t>2040/24</t>
  </si>
  <si>
    <t>Notes:</t>
  </si>
  <si>
    <t>a. FIRM Capacity Import includes Cogeneration, Utility and Independent Power Producers, and Short Term Purchase Contracts.</t>
  </si>
  <si>
    <t>b. QF includes Firm Renewables</t>
  </si>
  <si>
    <t>SCHEDULE 7.1</t>
  </si>
  <si>
    <t>AT TIME OF SUMMER PEAK</t>
  </si>
  <si>
    <t>SUMMER PEAK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</si>
</sst>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0_)"/>
    <numFmt numFmtId="166" formatCode="0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indexed="8"/>
      <name val="CG Times"/>
      <family val="1"/>
    </font>
    <font>
      <sz val="12"/>
      <color indexed="8"/>
      <name val="CG Times"/>
      <family val="1"/>
    </font>
    <font>
      <sz val="11"/>
      <color indexed="8"/>
      <name val="CG Times"/>
      <family val="1"/>
    </font>
    <font>
      <sz val="11"/>
      <name val="Times New Roman"/>
      <family val="1"/>
    </font>
    <font>
      <sz val="10"/>
      <color indexed="8"/>
      <name val="CG Times"/>
      <family val="1"/>
    </font>
    <font>
      <vertAlign val="superscript"/>
      <sz val="14"/>
      <color indexed="8"/>
      <name val="CG Times"/>
    </font>
    <font>
      <u/>
      <sz val="12"/>
      <color indexed="8"/>
      <name val="CG Times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49" fontId="5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centerContinuous"/>
    </xf>
    <xf numFmtId="49" fontId="6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37" fontId="6" fillId="0" borderId="0" xfId="0" applyNumberFormat="1" applyFont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6" fillId="0" borderId="0" xfId="0" applyNumberFormat="1" applyFont="1" applyAlignment="1">
      <alignment horizontal="center"/>
    </xf>
    <xf numFmtId="9" fontId="6" fillId="0" borderId="1" xfId="0" applyNumberFormat="1" applyFont="1" applyBorder="1" applyAlignment="1">
      <alignment horizontal="center"/>
    </xf>
    <xf numFmtId="9" fontId="6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3" fontId="7" fillId="0" borderId="0" xfId="0" applyNumberFormat="1" applyFont="1" applyAlignment="1" applyProtection="1">
      <alignment horizontal="center" wrapText="1"/>
      <protection locked="0"/>
    </xf>
    <xf numFmtId="166" fontId="7" fillId="0" borderId="0" xfId="0" applyNumberFormat="1" applyFont="1" applyAlignment="1" applyProtection="1">
      <alignment horizontal="center"/>
      <protection locked="0"/>
    </xf>
    <xf numFmtId="166" fontId="7" fillId="0" borderId="0" xfId="0" applyNumberFormat="1" applyFont="1" applyAlignment="1">
      <alignment horizontal="center"/>
    </xf>
    <xf numFmtId="3" fontId="7" fillId="0" borderId="0" xfId="1" applyNumberFormat="1" applyFont="1" applyFill="1" applyAlignment="1">
      <alignment horizontal="center" wrapText="1"/>
    </xf>
    <xf numFmtId="3" fontId="8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9" fontId="7" fillId="0" borderId="0" xfId="2" applyFont="1" applyFill="1" applyAlignment="1">
      <alignment horizontal="center" wrapText="1"/>
    </xf>
    <xf numFmtId="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65" fontId="7" fillId="0" borderId="0" xfId="0" applyNumberFormat="1" applyFont="1"/>
    <xf numFmtId="37" fontId="7" fillId="0" borderId="0" xfId="0" applyNumberFormat="1" applyFont="1" applyAlignment="1" applyProtection="1">
      <alignment horizontal="right"/>
      <protection locked="0"/>
    </xf>
    <xf numFmtId="37" fontId="7" fillId="0" borderId="0" xfId="0" applyNumberFormat="1" applyFont="1" applyAlignment="1">
      <alignment horizontal="right"/>
    </xf>
    <xf numFmtId="165" fontId="9" fillId="0" borderId="0" xfId="0" applyNumberFormat="1" applyFont="1" applyProtection="1">
      <protection locked="0"/>
    </xf>
    <xf numFmtId="37" fontId="9" fillId="0" borderId="0" xfId="0" applyNumberFormat="1" applyFont="1" applyAlignment="1" applyProtection="1">
      <alignment horizontal="right"/>
      <protection locked="0"/>
    </xf>
    <xf numFmtId="165" fontId="9" fillId="0" borderId="0" xfId="0" applyNumberFormat="1" applyFont="1" applyAlignment="1" applyProtection="1">
      <alignment vertical="center"/>
      <protection locked="0"/>
    </xf>
    <xf numFmtId="165" fontId="9" fillId="0" borderId="0" xfId="0" applyNumberFormat="1" applyFont="1" applyAlignment="1" applyProtection="1">
      <alignment vertical="top"/>
      <protection locked="0"/>
    </xf>
    <xf numFmtId="166" fontId="7" fillId="0" borderId="0" xfId="0" applyNumberFormat="1" applyFont="1" applyAlignment="1">
      <alignment horizontal="center" wrapText="1"/>
    </xf>
    <xf numFmtId="9" fontId="7" fillId="0" borderId="0" xfId="0" applyNumberFormat="1" applyFont="1" applyAlignment="1">
      <alignment horizontal="center" wrapText="1"/>
    </xf>
    <xf numFmtId="2" fontId="0" fillId="0" borderId="0" xfId="0" applyNumberFormat="1"/>
    <xf numFmtId="49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 wrapText="1"/>
    </xf>
    <xf numFmtId="1" fontId="7" fillId="0" borderId="0" xfId="0" applyNumberFormat="1" applyFont="1" applyAlignment="1">
      <alignment horizontal="center"/>
    </xf>
    <xf numFmtId="164" fontId="2" fillId="0" borderId="0" xfId="1" applyNumberFormat="1" applyFont="1" applyFill="1"/>
    <xf numFmtId="43" fontId="0" fillId="0" borderId="0" xfId="0" applyNumberFormat="1"/>
    <xf numFmtId="49" fontId="2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center"/>
    </xf>
    <xf numFmtId="0" fontId="3" fillId="0" borderId="0" xfId="0" applyFont="1"/>
    <xf numFmtId="164" fontId="0" fillId="0" borderId="0" xfId="1" applyNumberFormat="1" applyFont="1" applyFill="1"/>
    <xf numFmtId="3" fontId="0" fillId="0" borderId="0" xfId="0" applyNumberFormat="1"/>
    <xf numFmtId="37" fontId="9" fillId="0" borderId="0" xfId="0" applyNumberFormat="1" applyFont="1" applyAlignment="1" applyProtection="1">
      <alignment horizontal="left" vertical="center" wrapText="1"/>
      <protection locked="0"/>
    </xf>
    <xf numFmtId="49" fontId="6" fillId="0" borderId="0" xfId="0" applyNumberFormat="1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616C4-6F03-4E51-A458-736D109BFC20}">
  <sheetPr>
    <pageSetUpPr fitToPage="1"/>
  </sheetPr>
  <dimension ref="A1:V130"/>
  <sheetViews>
    <sheetView tabSelected="1" view="pageLayout" topLeftCell="B65" zoomScaleNormal="100" workbookViewId="0">
      <selection sqref="A1:U129"/>
    </sheetView>
  </sheetViews>
  <sheetFormatPr defaultColWidth="8.88671875" defaultRowHeight="14.4"/>
  <cols>
    <col min="1" max="1" width="30.5546875" bestFit="1" customWidth="1"/>
    <col min="2" max="2" width="10.33203125" bestFit="1" customWidth="1"/>
    <col min="3" max="21" width="8.6640625" bestFit="1" customWidth="1"/>
  </cols>
  <sheetData>
    <row r="1" spans="1:22">
      <c r="A1" s="3" t="s">
        <v>0</v>
      </c>
      <c r="B1" s="3"/>
    </row>
    <row r="3" spans="1:22">
      <c r="A3" s="41" t="s">
        <v>1</v>
      </c>
      <c r="B3" s="41"/>
    </row>
    <row r="4" spans="1:22">
      <c r="A4" s="3" t="s">
        <v>2</v>
      </c>
      <c r="B4" s="3" t="s">
        <v>3</v>
      </c>
      <c r="C4" s="42">
        <v>44927</v>
      </c>
      <c r="D4" s="42">
        <v>45292</v>
      </c>
      <c r="E4" s="42">
        <v>45658</v>
      </c>
      <c r="F4" s="42">
        <v>46023</v>
      </c>
      <c r="G4" s="42">
        <v>46388</v>
      </c>
      <c r="H4" s="42">
        <v>46753</v>
      </c>
      <c r="I4" s="42">
        <v>47119</v>
      </c>
      <c r="J4" s="42">
        <v>47484</v>
      </c>
      <c r="K4" s="42">
        <v>47849</v>
      </c>
      <c r="L4" s="42">
        <v>48214</v>
      </c>
      <c r="M4" s="42">
        <v>48580</v>
      </c>
      <c r="N4" s="42">
        <v>48945</v>
      </c>
      <c r="O4" s="42">
        <v>49310</v>
      </c>
      <c r="P4" s="42">
        <v>49675</v>
      </c>
      <c r="Q4" s="42">
        <v>50041</v>
      </c>
      <c r="R4" s="42">
        <v>50406</v>
      </c>
      <c r="S4" s="42">
        <v>50771</v>
      </c>
      <c r="T4" s="42">
        <v>51136</v>
      </c>
      <c r="U4" s="42">
        <v>51502</v>
      </c>
      <c r="V4" s="43"/>
    </row>
    <row r="5" spans="1:22">
      <c r="A5" t="s">
        <v>4</v>
      </c>
      <c r="B5" t="s">
        <v>5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</row>
    <row r="6" spans="1:22">
      <c r="A6" t="s">
        <v>6</v>
      </c>
      <c r="B6" t="s">
        <v>5</v>
      </c>
      <c r="C6" s="44">
        <v>604.2550048828125</v>
      </c>
      <c r="D6" s="44">
        <v>617.74139404296875</v>
      </c>
      <c r="E6" s="44">
        <v>632.831298828125</v>
      </c>
      <c r="F6" s="44">
        <v>633.77447509765625</v>
      </c>
      <c r="G6" s="44">
        <v>634.717529296875</v>
      </c>
      <c r="H6" s="44">
        <v>635.66070556640625</v>
      </c>
      <c r="I6" s="44">
        <v>636.60382080078125</v>
      </c>
      <c r="J6" s="44">
        <v>637.5469970703125</v>
      </c>
      <c r="K6" s="44">
        <v>638.4901123046875</v>
      </c>
      <c r="L6" s="44">
        <v>639.4332275390625</v>
      </c>
      <c r="M6" s="44">
        <v>640.3763427734375</v>
      </c>
      <c r="N6" s="44">
        <v>641.31951904296875</v>
      </c>
      <c r="O6" s="44">
        <v>642.2625732421875</v>
      </c>
      <c r="P6" s="44">
        <v>643.2056884765625</v>
      </c>
      <c r="Q6" s="44">
        <v>644.14874267578125</v>
      </c>
      <c r="R6" s="44">
        <v>645.091796875</v>
      </c>
      <c r="S6" s="44">
        <v>646.0350341796875</v>
      </c>
      <c r="T6" s="44">
        <v>646.97808837890625</v>
      </c>
      <c r="U6" s="44">
        <v>647.92120361328125</v>
      </c>
    </row>
    <row r="7" spans="1:22">
      <c r="A7" t="s">
        <v>7</v>
      </c>
      <c r="B7" t="s">
        <v>5</v>
      </c>
      <c r="C7" s="44">
        <v>379.5299072265625</v>
      </c>
      <c r="D7" s="44">
        <v>379.5299072265625</v>
      </c>
      <c r="E7" s="44">
        <v>379.5299072265625</v>
      </c>
      <c r="F7" s="44">
        <v>379.5299072265625</v>
      </c>
      <c r="G7" s="44">
        <v>379.5299072265625</v>
      </c>
      <c r="H7" s="44">
        <v>379.5299072265625</v>
      </c>
      <c r="I7" s="44">
        <v>379.5299072265625</v>
      </c>
      <c r="J7" s="44">
        <v>379.5299072265625</v>
      </c>
      <c r="K7" s="44">
        <v>379.5299072265625</v>
      </c>
      <c r="L7" s="44">
        <v>379.5299072265625</v>
      </c>
      <c r="M7" s="44">
        <v>379.5299072265625</v>
      </c>
      <c r="N7" s="44">
        <v>379.5299072265625</v>
      </c>
      <c r="O7" s="44">
        <v>379.5299072265625</v>
      </c>
      <c r="P7" s="44">
        <v>379.5299072265625</v>
      </c>
      <c r="Q7" s="44">
        <v>379.5299072265625</v>
      </c>
      <c r="R7" s="44">
        <v>379.5299072265625</v>
      </c>
      <c r="S7" s="44">
        <v>379.5299072265625</v>
      </c>
      <c r="T7" s="44">
        <v>379.5299072265625</v>
      </c>
      <c r="U7" s="44">
        <v>379.5299072265625</v>
      </c>
    </row>
    <row r="8" spans="1:22">
      <c r="A8" t="s">
        <v>8</v>
      </c>
      <c r="B8" t="s">
        <v>5</v>
      </c>
      <c r="C8" s="44">
        <v>102.58216857910156</v>
      </c>
      <c r="D8" s="44">
        <v>106.42899322509766</v>
      </c>
      <c r="E8" s="44">
        <v>110.27583312988281</v>
      </c>
      <c r="F8" s="44">
        <v>114.12266540527344</v>
      </c>
      <c r="G8" s="44">
        <v>117.96949005126953</v>
      </c>
      <c r="H8" s="44">
        <v>121.81632995605469</v>
      </c>
      <c r="I8" s="44">
        <v>125.66316223144531</v>
      </c>
      <c r="J8" s="44">
        <v>129.510009765625</v>
      </c>
      <c r="K8" s="44">
        <v>133.35684204101563</v>
      </c>
      <c r="L8" s="44">
        <v>137.20368957519531</v>
      </c>
      <c r="M8" s="44">
        <v>141.05052185058594</v>
      </c>
      <c r="N8" s="44">
        <v>144.89736938476563</v>
      </c>
      <c r="O8" s="44">
        <v>148.74420166015625</v>
      </c>
      <c r="P8" s="44">
        <v>152.59092712402344</v>
      </c>
      <c r="Q8" s="44">
        <v>156.43777465820313</v>
      </c>
      <c r="R8" s="44">
        <v>160.28460693359375</v>
      </c>
      <c r="S8" s="44">
        <v>164.13143920898438</v>
      </c>
      <c r="T8" s="44">
        <v>167.97828674316406</v>
      </c>
      <c r="U8" s="44">
        <v>171.82513427734375</v>
      </c>
    </row>
    <row r="9" spans="1:22">
      <c r="A9" t="s">
        <v>9</v>
      </c>
      <c r="B9" t="s">
        <v>5</v>
      </c>
      <c r="C9" s="44">
        <v>119.56591033935547</v>
      </c>
      <c r="D9" s="44">
        <v>135.68869018554688</v>
      </c>
      <c r="E9" s="44">
        <v>135.85044860839844</v>
      </c>
      <c r="F9" s="44">
        <v>136.30535888671875</v>
      </c>
      <c r="G9" s="44">
        <v>136.74407958984375</v>
      </c>
      <c r="H9" s="44">
        <v>137.17692565917969</v>
      </c>
      <c r="I9" s="44">
        <v>138.25559997558594</v>
      </c>
      <c r="J9" s="44">
        <v>139.67051696777344</v>
      </c>
      <c r="K9" s="44">
        <v>141.34068298339844</v>
      </c>
      <c r="L9" s="44">
        <v>143.34756469726563</v>
      </c>
      <c r="M9" s="44">
        <v>145.27920532226563</v>
      </c>
      <c r="N9" s="44">
        <v>147.65689086914063</v>
      </c>
      <c r="O9" s="44">
        <v>150.25621032714844</v>
      </c>
      <c r="P9" s="44">
        <v>147.99432373046875</v>
      </c>
      <c r="Q9" s="44">
        <v>150.75480651855469</v>
      </c>
      <c r="R9" s="44">
        <v>153.70692443847656</v>
      </c>
      <c r="S9" s="44">
        <v>156.72421264648438</v>
      </c>
      <c r="T9" s="44">
        <v>159.75</v>
      </c>
      <c r="U9" s="44">
        <v>159.32568359375</v>
      </c>
    </row>
    <row r="10" spans="1:22">
      <c r="A10" t="s">
        <v>10</v>
      </c>
      <c r="B10" t="s">
        <v>5</v>
      </c>
      <c r="C10" s="44">
        <v>164.58505249023438</v>
      </c>
      <c r="D10" s="44">
        <v>168.25848388671875</v>
      </c>
      <c r="E10" s="44">
        <v>172.36860656738281</v>
      </c>
      <c r="F10" s="44">
        <v>172.62551879882813</v>
      </c>
      <c r="G10" s="44">
        <v>172.8824462890625</v>
      </c>
      <c r="H10" s="44">
        <v>173.13925170898438</v>
      </c>
      <c r="I10" s="44">
        <v>173.39616394042969</v>
      </c>
      <c r="J10" s="44">
        <v>173.65309143066406</v>
      </c>
      <c r="K10" s="44">
        <v>173.91000366210938</v>
      </c>
      <c r="L10" s="44">
        <v>174.16680908203125</v>
      </c>
      <c r="M10" s="44">
        <v>174.42373657226563</v>
      </c>
      <c r="N10" s="44">
        <v>174.68064880371094</v>
      </c>
      <c r="O10" s="44">
        <v>174.93745422363281</v>
      </c>
      <c r="P10" s="44">
        <v>175.19436645507813</v>
      </c>
      <c r="Q10" s="44">
        <v>175.45127868652344</v>
      </c>
      <c r="R10" s="44">
        <v>175.70808410644531</v>
      </c>
      <c r="S10" s="44">
        <v>175.96499633789063</v>
      </c>
      <c r="T10" s="44">
        <v>176.221923828125</v>
      </c>
      <c r="U10" s="44">
        <v>176.47872924804688</v>
      </c>
    </row>
    <row r="11" spans="1:22">
      <c r="A11" t="s">
        <v>11</v>
      </c>
      <c r="B11" t="s">
        <v>12</v>
      </c>
      <c r="C11" s="44">
        <v>521</v>
      </c>
      <c r="D11" s="44">
        <v>521</v>
      </c>
      <c r="E11" s="44">
        <v>521</v>
      </c>
      <c r="F11" s="44">
        <v>521</v>
      </c>
      <c r="G11" s="44">
        <v>521</v>
      </c>
      <c r="H11" s="44">
        <v>521</v>
      </c>
      <c r="I11" s="44">
        <v>521</v>
      </c>
      <c r="J11" s="44">
        <v>521</v>
      </c>
      <c r="K11" s="44">
        <v>521</v>
      </c>
      <c r="L11" s="44">
        <v>521</v>
      </c>
      <c r="M11" s="44">
        <v>521</v>
      </c>
      <c r="N11" s="44">
        <v>521</v>
      </c>
      <c r="O11" s="44">
        <v>521</v>
      </c>
      <c r="P11" s="44">
        <v>521</v>
      </c>
      <c r="Q11" s="44">
        <v>521</v>
      </c>
      <c r="R11" s="44">
        <v>521</v>
      </c>
      <c r="S11" s="44">
        <v>521</v>
      </c>
      <c r="T11" s="44">
        <v>521</v>
      </c>
      <c r="U11" s="44">
        <v>521</v>
      </c>
    </row>
    <row r="12" spans="1:22">
      <c r="A12" t="s">
        <v>13</v>
      </c>
      <c r="B12" t="s">
        <v>12</v>
      </c>
      <c r="C12" s="44">
        <v>514</v>
      </c>
      <c r="D12" s="44">
        <v>514</v>
      </c>
      <c r="E12" s="44">
        <v>514</v>
      </c>
      <c r="F12" s="44">
        <v>514</v>
      </c>
      <c r="G12" s="44">
        <v>514</v>
      </c>
      <c r="H12" s="44">
        <v>514</v>
      </c>
      <c r="I12" s="44">
        <v>514</v>
      </c>
      <c r="J12" s="44">
        <v>514</v>
      </c>
      <c r="K12" s="44">
        <v>514</v>
      </c>
      <c r="L12" s="44">
        <v>514</v>
      </c>
      <c r="M12" s="44">
        <v>514</v>
      </c>
      <c r="N12" s="44">
        <v>514</v>
      </c>
      <c r="O12" s="44">
        <v>514</v>
      </c>
      <c r="P12" s="44">
        <v>514</v>
      </c>
      <c r="Q12" s="44">
        <v>514</v>
      </c>
      <c r="R12" s="44">
        <v>514</v>
      </c>
      <c r="S12" s="44">
        <v>514</v>
      </c>
      <c r="T12" s="44">
        <v>514</v>
      </c>
      <c r="U12" s="44">
        <v>514</v>
      </c>
    </row>
    <row r="13" spans="1:22">
      <c r="A13" t="s">
        <v>14</v>
      </c>
      <c r="B13" t="s">
        <v>12</v>
      </c>
      <c r="C13" s="44">
        <v>721</v>
      </c>
      <c r="D13" s="44">
        <v>721</v>
      </c>
      <c r="E13" s="44">
        <v>721</v>
      </c>
      <c r="F13" s="44">
        <v>721</v>
      </c>
      <c r="G13" s="44">
        <v>721</v>
      </c>
      <c r="H13" s="44">
        <v>721</v>
      </c>
      <c r="I13" s="44">
        <v>721</v>
      </c>
      <c r="J13" s="44">
        <v>721</v>
      </c>
      <c r="K13" s="44">
        <v>721</v>
      </c>
      <c r="L13" s="44">
        <v>721</v>
      </c>
      <c r="M13" s="44">
        <v>721</v>
      </c>
      <c r="N13" s="44">
        <v>721</v>
      </c>
      <c r="O13" s="44"/>
      <c r="P13" s="44"/>
      <c r="Q13" s="44"/>
      <c r="R13" s="44"/>
      <c r="S13" s="44"/>
      <c r="T13" s="44"/>
      <c r="U13" s="44"/>
    </row>
    <row r="14" spans="1:22">
      <c r="A14" t="s">
        <v>15</v>
      </c>
      <c r="B14" t="s">
        <v>12</v>
      </c>
      <c r="C14" s="44">
        <v>721</v>
      </c>
      <c r="D14" s="44">
        <v>721</v>
      </c>
      <c r="E14" s="44">
        <v>721</v>
      </c>
      <c r="F14" s="44">
        <v>721</v>
      </c>
      <c r="G14" s="44">
        <v>721</v>
      </c>
      <c r="H14" s="44">
        <v>721</v>
      </c>
      <c r="I14" s="44">
        <v>721</v>
      </c>
      <c r="J14" s="44">
        <v>721</v>
      </c>
      <c r="K14" s="44">
        <v>721</v>
      </c>
      <c r="L14" s="44">
        <v>721</v>
      </c>
      <c r="M14" s="44">
        <v>721</v>
      </c>
      <c r="N14" s="44">
        <v>721</v>
      </c>
      <c r="O14" s="44"/>
      <c r="P14" s="44"/>
      <c r="Q14" s="44"/>
      <c r="R14" s="44"/>
      <c r="S14" s="44"/>
      <c r="T14" s="44"/>
      <c r="U14" s="44"/>
    </row>
    <row r="15" spans="1:22">
      <c r="A15" t="s">
        <v>16</v>
      </c>
      <c r="B15" t="s">
        <v>17</v>
      </c>
      <c r="C15" s="44">
        <v>1194</v>
      </c>
      <c r="D15" s="44">
        <v>1194</v>
      </c>
      <c r="E15" s="44">
        <v>1294</v>
      </c>
      <c r="F15" s="44">
        <v>1294</v>
      </c>
      <c r="G15" s="44">
        <v>1294</v>
      </c>
      <c r="H15" s="44">
        <v>1294</v>
      </c>
      <c r="I15" s="44">
        <v>1294</v>
      </c>
      <c r="J15" s="44">
        <v>1294</v>
      </c>
      <c r="K15" s="44">
        <v>1294</v>
      </c>
      <c r="L15" s="44">
        <v>1294</v>
      </c>
      <c r="M15" s="44">
        <v>1294</v>
      </c>
      <c r="N15" s="44">
        <v>1294</v>
      </c>
      <c r="O15" s="44">
        <v>1294</v>
      </c>
      <c r="P15" s="44">
        <v>1294</v>
      </c>
      <c r="Q15" s="44">
        <v>1294</v>
      </c>
      <c r="R15" s="44">
        <v>1294</v>
      </c>
      <c r="S15" s="44">
        <v>1294</v>
      </c>
      <c r="T15" s="44">
        <v>1294</v>
      </c>
      <c r="U15" s="44">
        <v>1294</v>
      </c>
    </row>
    <row r="16" spans="1:22">
      <c r="A16" t="s">
        <v>18</v>
      </c>
      <c r="B16" t="s">
        <v>17</v>
      </c>
      <c r="C16" s="44">
        <v>65</v>
      </c>
      <c r="D16" s="44">
        <v>65</v>
      </c>
      <c r="E16" s="44">
        <v>65</v>
      </c>
      <c r="F16" s="44">
        <v>65</v>
      </c>
      <c r="G16" s="44">
        <v>65</v>
      </c>
      <c r="H16" s="44">
        <v>65</v>
      </c>
      <c r="I16" s="44">
        <v>65</v>
      </c>
      <c r="J16" s="44">
        <v>65</v>
      </c>
      <c r="K16" s="44">
        <v>65</v>
      </c>
      <c r="L16" s="44">
        <v>65</v>
      </c>
      <c r="M16" s="44">
        <v>65</v>
      </c>
      <c r="N16" s="44">
        <v>65</v>
      </c>
      <c r="O16" s="44">
        <v>65</v>
      </c>
      <c r="P16" s="44">
        <v>65</v>
      </c>
      <c r="Q16" s="44">
        <v>65</v>
      </c>
      <c r="R16" s="44">
        <v>65</v>
      </c>
      <c r="S16" s="44">
        <v>65</v>
      </c>
      <c r="T16" s="44">
        <v>65</v>
      </c>
      <c r="U16" s="44">
        <v>65</v>
      </c>
    </row>
    <row r="17" spans="1:21">
      <c r="A17" t="s">
        <v>19</v>
      </c>
      <c r="B17" t="s">
        <v>17</v>
      </c>
      <c r="C17" s="44">
        <v>864.24951171875</v>
      </c>
      <c r="D17" s="44">
        <v>864.24951171875</v>
      </c>
      <c r="E17" s="44">
        <v>864.24951171875</v>
      </c>
      <c r="F17" s="44">
        <v>886.24951171875</v>
      </c>
      <c r="G17" s="44">
        <v>886.24951171875</v>
      </c>
      <c r="H17" s="44">
        <v>886.24951171875</v>
      </c>
      <c r="I17" s="44">
        <v>886.24951171875</v>
      </c>
      <c r="J17" s="44">
        <v>886.24951171875</v>
      </c>
      <c r="K17" s="44">
        <v>886.24951171875</v>
      </c>
      <c r="L17" s="44">
        <v>886.24951171875</v>
      </c>
      <c r="M17" s="44">
        <v>886.24951171875</v>
      </c>
      <c r="N17" s="44">
        <v>886.24951171875</v>
      </c>
      <c r="O17" s="44">
        <v>886.24951171875</v>
      </c>
      <c r="P17" s="44">
        <v>886.24951171875</v>
      </c>
      <c r="Q17" s="44">
        <v>886.24951171875</v>
      </c>
      <c r="R17" s="44">
        <v>886.24951171875</v>
      </c>
      <c r="S17" s="44">
        <v>886.24951171875</v>
      </c>
      <c r="T17" s="44">
        <v>886.24951171875</v>
      </c>
      <c r="U17" s="44">
        <v>886.24951171875</v>
      </c>
    </row>
    <row r="18" spans="1:21">
      <c r="A18" t="s">
        <v>20</v>
      </c>
      <c r="B18" t="s">
        <v>17</v>
      </c>
      <c r="C18" s="44">
        <v>60.750530242919922</v>
      </c>
      <c r="D18" s="44">
        <v>60.750530242919922</v>
      </c>
      <c r="E18" s="44">
        <v>60.750530242919922</v>
      </c>
      <c r="F18" s="44">
        <v>60.750530242919922</v>
      </c>
      <c r="G18" s="44">
        <v>60.750530242919922</v>
      </c>
      <c r="H18" s="44">
        <v>60.750530242919922</v>
      </c>
      <c r="I18" s="44">
        <v>60.750530242919922</v>
      </c>
      <c r="J18" s="44">
        <v>60.750530242919922</v>
      </c>
      <c r="K18" s="44">
        <v>60.750530242919922</v>
      </c>
      <c r="L18" s="44">
        <v>60.750530242919922</v>
      </c>
      <c r="M18" s="44">
        <v>60.750530242919922</v>
      </c>
      <c r="N18" s="44">
        <v>60.750530242919922</v>
      </c>
      <c r="O18" s="44">
        <v>60.750530242919922</v>
      </c>
      <c r="P18" s="44">
        <v>60.750530242919922</v>
      </c>
      <c r="Q18" s="44">
        <v>60.750530242919922</v>
      </c>
      <c r="R18" s="44">
        <v>60.750530242919922</v>
      </c>
      <c r="S18" s="44">
        <v>60.750530242919922</v>
      </c>
      <c r="T18" s="44">
        <v>60.750530242919922</v>
      </c>
      <c r="U18" s="44">
        <v>60.750530242919922</v>
      </c>
    </row>
    <row r="19" spans="1:21">
      <c r="A19" t="s">
        <v>21</v>
      </c>
      <c r="B19" t="s">
        <v>17</v>
      </c>
      <c r="C19" s="44">
        <v>868.88507080078125</v>
      </c>
      <c r="D19" s="44">
        <v>868.88507080078125</v>
      </c>
      <c r="E19" s="44">
        <v>868.88507080078125</v>
      </c>
      <c r="F19" s="44">
        <v>868.88507080078125</v>
      </c>
      <c r="G19" s="44">
        <v>890.88507080078125</v>
      </c>
      <c r="H19" s="44">
        <v>890.88507080078125</v>
      </c>
      <c r="I19" s="44">
        <v>890.88507080078125</v>
      </c>
      <c r="J19" s="44">
        <v>890.88507080078125</v>
      </c>
      <c r="K19" s="44">
        <v>890.88507080078125</v>
      </c>
      <c r="L19" s="44">
        <v>890.88507080078125</v>
      </c>
      <c r="M19" s="44">
        <v>890.88507080078125</v>
      </c>
      <c r="N19" s="44">
        <v>890.88507080078125</v>
      </c>
      <c r="O19" s="44">
        <v>890.88507080078125</v>
      </c>
      <c r="P19" s="44">
        <v>890.88507080078125</v>
      </c>
      <c r="Q19" s="44">
        <v>890.88507080078125</v>
      </c>
      <c r="R19" s="44">
        <v>890.88507080078125</v>
      </c>
      <c r="S19" s="44">
        <v>890.88507080078125</v>
      </c>
      <c r="T19" s="44">
        <v>890.88507080078125</v>
      </c>
      <c r="U19" s="44">
        <v>890.88507080078125</v>
      </c>
    </row>
    <row r="20" spans="1:21">
      <c r="A20" t="s">
        <v>22</v>
      </c>
      <c r="B20" t="s">
        <v>17</v>
      </c>
      <c r="C20" s="44">
        <v>60.114849090576172</v>
      </c>
      <c r="D20" s="44">
        <v>60.114849090576172</v>
      </c>
      <c r="E20" s="44">
        <v>60.114849090576172</v>
      </c>
      <c r="F20" s="44">
        <v>60.114849090576172</v>
      </c>
      <c r="G20" s="44">
        <v>60.114849090576172</v>
      </c>
      <c r="H20" s="44">
        <v>60.114849090576172</v>
      </c>
      <c r="I20" s="44">
        <v>60.114849090576172</v>
      </c>
      <c r="J20" s="44">
        <v>60.114849090576172</v>
      </c>
      <c r="K20" s="44">
        <v>60.114849090576172</v>
      </c>
      <c r="L20" s="44">
        <v>60.114849090576172</v>
      </c>
      <c r="M20" s="44">
        <v>60.114849090576172</v>
      </c>
      <c r="N20" s="44">
        <v>60.114849090576172</v>
      </c>
      <c r="O20" s="44">
        <v>60.114849090576172</v>
      </c>
      <c r="P20" s="44">
        <v>60.114849090576172</v>
      </c>
      <c r="Q20" s="44">
        <v>60.114849090576172</v>
      </c>
      <c r="R20" s="44">
        <v>60.114849090576172</v>
      </c>
      <c r="S20" s="44">
        <v>60.114849090576172</v>
      </c>
      <c r="T20" s="44">
        <v>60.114849090576172</v>
      </c>
      <c r="U20" s="44">
        <v>60.114849090576172</v>
      </c>
    </row>
    <row r="21" spans="1:21">
      <c r="A21" t="s">
        <v>23</v>
      </c>
      <c r="B21" t="s">
        <v>17</v>
      </c>
      <c r="C21" s="44">
        <v>521</v>
      </c>
      <c r="D21" s="44">
        <v>521</v>
      </c>
      <c r="E21" s="44">
        <v>521</v>
      </c>
      <c r="F21" s="44">
        <v>521</v>
      </c>
      <c r="G21" s="44">
        <v>521</v>
      </c>
      <c r="H21" s="44">
        <v>521</v>
      </c>
      <c r="I21" s="44">
        <v>521</v>
      </c>
      <c r="J21" s="44">
        <v>521</v>
      </c>
      <c r="K21" s="44">
        <v>521</v>
      </c>
      <c r="L21" s="44">
        <v>521</v>
      </c>
      <c r="M21" s="44">
        <v>521</v>
      </c>
      <c r="N21" s="44">
        <v>521</v>
      </c>
      <c r="O21" s="44">
        <v>521</v>
      </c>
      <c r="P21" s="44">
        <v>521</v>
      </c>
      <c r="Q21" s="44">
        <v>521</v>
      </c>
      <c r="R21" s="44">
        <v>521</v>
      </c>
      <c r="S21" s="44">
        <v>521</v>
      </c>
      <c r="T21" s="44"/>
      <c r="U21" s="44"/>
    </row>
    <row r="22" spans="1:21">
      <c r="A22" t="s">
        <v>24</v>
      </c>
      <c r="B22" t="s">
        <v>17</v>
      </c>
      <c r="C22" s="44">
        <v>549</v>
      </c>
      <c r="D22" s="44">
        <v>549</v>
      </c>
      <c r="E22" s="44">
        <v>549</v>
      </c>
      <c r="F22" s="44">
        <v>614</v>
      </c>
      <c r="G22" s="44">
        <v>614</v>
      </c>
      <c r="H22" s="44">
        <v>614</v>
      </c>
      <c r="I22" s="44">
        <v>614</v>
      </c>
      <c r="J22" s="44">
        <v>614</v>
      </c>
      <c r="K22" s="44">
        <v>614</v>
      </c>
      <c r="L22" s="44">
        <v>614</v>
      </c>
      <c r="M22" s="44">
        <v>614</v>
      </c>
      <c r="N22" s="44">
        <v>614</v>
      </c>
      <c r="O22" s="44">
        <v>614</v>
      </c>
      <c r="P22" s="44">
        <v>614</v>
      </c>
      <c r="Q22" s="44">
        <v>614</v>
      </c>
      <c r="R22" s="44">
        <v>614</v>
      </c>
      <c r="S22" s="44">
        <v>614</v>
      </c>
      <c r="T22" s="44">
        <v>614</v>
      </c>
      <c r="U22" s="44">
        <v>614</v>
      </c>
    </row>
    <row r="23" spans="1:21">
      <c r="A23" t="s">
        <v>25</v>
      </c>
      <c r="B23" t="s">
        <v>17</v>
      </c>
      <c r="C23" s="44">
        <v>555</v>
      </c>
      <c r="D23" s="44">
        <v>555</v>
      </c>
      <c r="E23" s="44">
        <v>555</v>
      </c>
      <c r="F23" s="44">
        <v>555</v>
      </c>
      <c r="G23" s="44">
        <v>620</v>
      </c>
      <c r="H23" s="44">
        <v>620</v>
      </c>
      <c r="I23" s="44">
        <v>620</v>
      </c>
      <c r="J23" s="44">
        <v>620</v>
      </c>
      <c r="K23" s="44">
        <v>620</v>
      </c>
      <c r="L23" s="44">
        <v>620</v>
      </c>
      <c r="M23" s="44">
        <v>620</v>
      </c>
      <c r="N23" s="44">
        <v>620</v>
      </c>
      <c r="O23" s="44">
        <v>620</v>
      </c>
      <c r="P23" s="44">
        <v>620</v>
      </c>
      <c r="Q23" s="44">
        <v>620</v>
      </c>
      <c r="R23" s="44">
        <v>620</v>
      </c>
      <c r="S23" s="44">
        <v>620</v>
      </c>
      <c r="T23" s="44">
        <v>620</v>
      </c>
      <c r="U23" s="44">
        <v>620</v>
      </c>
    </row>
    <row r="24" spans="1:21">
      <c r="A24" t="s">
        <v>26</v>
      </c>
      <c r="B24" t="s">
        <v>17</v>
      </c>
      <c r="C24" s="44">
        <v>544</v>
      </c>
      <c r="D24" s="44">
        <v>544</v>
      </c>
      <c r="E24" s="44">
        <v>544</v>
      </c>
      <c r="F24" s="44">
        <v>544</v>
      </c>
      <c r="G24" s="44">
        <v>544</v>
      </c>
      <c r="H24" s="44">
        <v>596</v>
      </c>
      <c r="I24" s="44">
        <v>596</v>
      </c>
      <c r="J24" s="44">
        <v>596</v>
      </c>
      <c r="K24" s="44">
        <v>596</v>
      </c>
      <c r="L24" s="44">
        <v>596</v>
      </c>
      <c r="M24" s="44">
        <v>596</v>
      </c>
      <c r="N24" s="44">
        <v>596</v>
      </c>
      <c r="O24" s="44">
        <v>596</v>
      </c>
      <c r="P24" s="44">
        <v>596</v>
      </c>
      <c r="Q24" s="44">
        <v>596</v>
      </c>
      <c r="R24" s="44">
        <v>596</v>
      </c>
      <c r="S24" s="44">
        <v>596</v>
      </c>
      <c r="T24" s="44">
        <v>596</v>
      </c>
      <c r="U24" s="44">
        <v>596</v>
      </c>
    </row>
    <row r="25" spans="1:21">
      <c r="A25" t="s">
        <v>27</v>
      </c>
      <c r="B25" t="s">
        <v>17</v>
      </c>
      <c r="C25" s="44">
        <v>245</v>
      </c>
      <c r="D25" s="44">
        <v>245</v>
      </c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</row>
    <row r="26" spans="1:21">
      <c r="A26" t="s">
        <v>28</v>
      </c>
      <c r="B26" t="s">
        <v>17</v>
      </c>
      <c r="C26" s="44"/>
      <c r="D26" s="44"/>
      <c r="E26" s="44">
        <v>602.75006103515625</v>
      </c>
      <c r="F26" s="44">
        <v>602.75006103515625</v>
      </c>
      <c r="G26" s="44">
        <v>602.75006103515625</v>
      </c>
      <c r="H26" s="44">
        <v>602.75006103515625</v>
      </c>
      <c r="I26" s="44">
        <v>602.75006103515625</v>
      </c>
      <c r="J26" s="44">
        <v>602.75006103515625</v>
      </c>
      <c r="K26" s="44">
        <v>602.75006103515625</v>
      </c>
      <c r="L26" s="44">
        <v>602.75006103515625</v>
      </c>
      <c r="M26" s="44">
        <v>602.75006103515625</v>
      </c>
      <c r="N26" s="44">
        <v>602.75006103515625</v>
      </c>
      <c r="O26" s="44">
        <v>602.75006103515625</v>
      </c>
      <c r="P26" s="44">
        <v>602.75006103515625</v>
      </c>
      <c r="Q26" s="44">
        <v>602.75006103515625</v>
      </c>
      <c r="R26" s="44">
        <v>602.75006103515625</v>
      </c>
      <c r="S26" s="44">
        <v>602.75006103515625</v>
      </c>
      <c r="T26" s="44">
        <v>602.75006103515625</v>
      </c>
      <c r="U26" s="44">
        <v>602.75006103515625</v>
      </c>
    </row>
    <row r="27" spans="1:21">
      <c r="A27" t="s">
        <v>29</v>
      </c>
      <c r="B27" t="s">
        <v>17</v>
      </c>
      <c r="C27" s="44"/>
      <c r="D27" s="44"/>
      <c r="E27" s="44">
        <v>42.249942779541016</v>
      </c>
      <c r="F27" s="44">
        <v>42.249942779541016</v>
      </c>
      <c r="G27" s="44">
        <v>42.249942779541016</v>
      </c>
      <c r="H27" s="44">
        <v>42.249942779541016</v>
      </c>
      <c r="I27" s="44">
        <v>42.249942779541016</v>
      </c>
      <c r="J27" s="44">
        <v>42.249942779541016</v>
      </c>
      <c r="K27" s="44">
        <v>42.249942779541016</v>
      </c>
      <c r="L27" s="44">
        <v>42.249942779541016</v>
      </c>
      <c r="M27" s="44">
        <v>42.249942779541016</v>
      </c>
      <c r="N27" s="44">
        <v>42.249942779541016</v>
      </c>
      <c r="O27" s="44">
        <v>42.249942779541016</v>
      </c>
      <c r="P27" s="44">
        <v>42.249942779541016</v>
      </c>
      <c r="Q27" s="44">
        <v>42.249942779541016</v>
      </c>
      <c r="R27" s="44">
        <v>42.249942779541016</v>
      </c>
      <c r="S27" s="44">
        <v>42.249942779541016</v>
      </c>
      <c r="T27" s="44">
        <v>42.249942779541016</v>
      </c>
      <c r="U27" s="44">
        <v>42.249942779541016</v>
      </c>
    </row>
    <row r="28" spans="1:21">
      <c r="A28" t="s">
        <v>30</v>
      </c>
      <c r="B28" t="s">
        <v>17</v>
      </c>
      <c r="C28" s="44">
        <v>230</v>
      </c>
      <c r="D28" s="44">
        <v>230</v>
      </c>
      <c r="E28" s="44">
        <v>230</v>
      </c>
      <c r="F28" s="44">
        <v>252</v>
      </c>
      <c r="G28" s="44">
        <v>252</v>
      </c>
      <c r="H28" s="44">
        <v>252</v>
      </c>
      <c r="I28" s="44">
        <v>252</v>
      </c>
      <c r="J28" s="44">
        <v>252</v>
      </c>
      <c r="K28" s="44">
        <v>252</v>
      </c>
      <c r="L28" s="44">
        <v>252</v>
      </c>
      <c r="M28" s="44">
        <v>252</v>
      </c>
      <c r="N28" s="44">
        <v>252</v>
      </c>
      <c r="O28" s="44">
        <v>252</v>
      </c>
      <c r="P28" s="44"/>
      <c r="Q28" s="44"/>
      <c r="R28" s="44"/>
      <c r="S28" s="44"/>
      <c r="T28" s="44"/>
      <c r="U28" s="44"/>
    </row>
    <row r="29" spans="1:21">
      <c r="A29" t="s">
        <v>31</v>
      </c>
      <c r="B29" t="s">
        <v>32</v>
      </c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>
        <v>1407.60009765625</v>
      </c>
      <c r="P29" s="44">
        <v>1407.60009765625</v>
      </c>
      <c r="Q29" s="44">
        <v>1407.60009765625</v>
      </c>
      <c r="R29" s="44">
        <v>1407.60009765625</v>
      </c>
      <c r="S29" s="44">
        <v>1407.60009765625</v>
      </c>
      <c r="T29" s="44">
        <v>1407.60009765625</v>
      </c>
      <c r="U29" s="44">
        <v>1407.60009765625</v>
      </c>
    </row>
    <row r="30" spans="1:21">
      <c r="A30" t="s">
        <v>33</v>
      </c>
      <c r="B30" t="s">
        <v>32</v>
      </c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39">
        <v>234.60000610351563</v>
      </c>
      <c r="U30" s="44">
        <v>234.60000610351563</v>
      </c>
    </row>
    <row r="31" spans="1:21">
      <c r="A31" t="s">
        <v>34</v>
      </c>
      <c r="B31" t="s">
        <v>32</v>
      </c>
      <c r="C31" s="44">
        <v>50</v>
      </c>
      <c r="D31" s="44">
        <v>50</v>
      </c>
      <c r="E31" s="44">
        <v>50</v>
      </c>
      <c r="F31" s="44">
        <v>50</v>
      </c>
      <c r="G31" s="44">
        <v>50</v>
      </c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</row>
    <row r="32" spans="1:21">
      <c r="A32" t="s">
        <v>35</v>
      </c>
      <c r="B32" t="s">
        <v>32</v>
      </c>
      <c r="C32" s="44">
        <v>53</v>
      </c>
      <c r="D32" s="44">
        <v>53</v>
      </c>
      <c r="E32" s="44">
        <v>53</v>
      </c>
      <c r="F32" s="44">
        <v>53</v>
      </c>
      <c r="G32" s="44">
        <v>53</v>
      </c>
      <c r="H32" s="44">
        <v>53</v>
      </c>
      <c r="I32" s="44">
        <v>53</v>
      </c>
      <c r="J32" s="44">
        <v>53</v>
      </c>
      <c r="K32" s="44">
        <v>53</v>
      </c>
      <c r="L32" s="44">
        <v>53</v>
      </c>
      <c r="M32" s="44">
        <v>53</v>
      </c>
      <c r="N32" s="44">
        <v>53</v>
      </c>
      <c r="O32" s="44"/>
      <c r="P32" s="44"/>
      <c r="Q32" s="44"/>
      <c r="R32" s="44"/>
      <c r="S32" s="44"/>
      <c r="T32" s="44"/>
      <c r="U32" s="44"/>
    </row>
    <row r="33" spans="1:21">
      <c r="A33" t="s">
        <v>36</v>
      </c>
      <c r="B33" t="s">
        <v>32</v>
      </c>
      <c r="C33" s="44">
        <v>51</v>
      </c>
      <c r="D33" s="44">
        <v>51</v>
      </c>
      <c r="E33" s="44">
        <v>51</v>
      </c>
      <c r="F33" s="44">
        <v>51</v>
      </c>
      <c r="G33" s="44">
        <v>51</v>
      </c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</row>
    <row r="34" spans="1:21">
      <c r="A34" t="s">
        <v>37</v>
      </c>
      <c r="B34" t="s">
        <v>32</v>
      </c>
      <c r="C34" s="44">
        <v>58</v>
      </c>
      <c r="D34" s="44">
        <v>58</v>
      </c>
      <c r="E34" s="44">
        <v>58</v>
      </c>
      <c r="F34" s="44">
        <v>58</v>
      </c>
      <c r="G34" s="44">
        <v>58</v>
      </c>
      <c r="H34" s="44">
        <v>58</v>
      </c>
      <c r="I34" s="44">
        <v>58</v>
      </c>
      <c r="J34" s="44">
        <v>58</v>
      </c>
      <c r="K34" s="44">
        <v>58</v>
      </c>
      <c r="L34" s="44">
        <v>58</v>
      </c>
      <c r="M34" s="44">
        <v>58</v>
      </c>
      <c r="N34" s="44">
        <v>58</v>
      </c>
      <c r="O34" s="44"/>
      <c r="P34" s="44"/>
      <c r="Q34" s="44"/>
      <c r="R34" s="44"/>
      <c r="S34" s="44"/>
      <c r="T34" s="44"/>
      <c r="U34" s="44"/>
    </row>
    <row r="35" spans="1:21">
      <c r="A35" t="s">
        <v>38</v>
      </c>
      <c r="B35" t="s">
        <v>32</v>
      </c>
      <c r="C35" s="44">
        <v>58</v>
      </c>
      <c r="D35" s="44">
        <v>58</v>
      </c>
      <c r="E35" s="44">
        <v>58</v>
      </c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</row>
    <row r="36" spans="1:21">
      <c r="A36" t="s">
        <v>39</v>
      </c>
      <c r="B36" t="s">
        <v>32</v>
      </c>
      <c r="C36" s="44">
        <v>55</v>
      </c>
      <c r="D36" s="44">
        <v>55</v>
      </c>
      <c r="E36" s="44">
        <v>55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1">
      <c r="A37" t="s">
        <v>40</v>
      </c>
      <c r="B37" t="s">
        <v>32</v>
      </c>
      <c r="C37" s="44">
        <v>57</v>
      </c>
      <c r="D37" s="44">
        <v>57</v>
      </c>
      <c r="E37" s="44">
        <v>57</v>
      </c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</row>
    <row r="38" spans="1:21">
      <c r="A38" t="s">
        <v>41</v>
      </c>
      <c r="B38" t="s">
        <v>32</v>
      </c>
      <c r="C38" s="44">
        <v>56</v>
      </c>
      <c r="D38" s="44">
        <v>56</v>
      </c>
      <c r="E38" s="44">
        <v>56</v>
      </c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</row>
    <row r="39" spans="1:21">
      <c r="A39" t="s">
        <v>42</v>
      </c>
      <c r="B39" t="s">
        <v>32</v>
      </c>
      <c r="C39" s="44">
        <v>88</v>
      </c>
      <c r="D39" s="44">
        <v>88</v>
      </c>
      <c r="E39" s="44">
        <v>88</v>
      </c>
      <c r="F39" s="44">
        <v>88</v>
      </c>
      <c r="G39" s="44">
        <v>88</v>
      </c>
      <c r="H39" s="44">
        <v>88</v>
      </c>
      <c r="I39" s="44">
        <v>88</v>
      </c>
      <c r="J39" s="44">
        <v>88</v>
      </c>
      <c r="K39" s="44">
        <v>88</v>
      </c>
      <c r="L39" s="44">
        <v>88</v>
      </c>
      <c r="M39" s="44">
        <v>88</v>
      </c>
      <c r="N39" s="44">
        <v>88</v>
      </c>
      <c r="O39" s="44">
        <v>88</v>
      </c>
      <c r="P39" s="44">
        <v>88</v>
      </c>
      <c r="Q39" s="44"/>
      <c r="R39" s="44"/>
      <c r="S39" s="44"/>
      <c r="T39" s="44"/>
      <c r="U39" s="44"/>
    </row>
    <row r="40" spans="1:21">
      <c r="A40" t="s">
        <v>43</v>
      </c>
      <c r="B40" t="s">
        <v>32</v>
      </c>
      <c r="C40" s="44">
        <v>57</v>
      </c>
      <c r="D40" s="44">
        <v>57</v>
      </c>
      <c r="E40" s="44">
        <v>57</v>
      </c>
      <c r="F40" s="44">
        <v>57</v>
      </c>
      <c r="G40" s="44">
        <v>57</v>
      </c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</row>
    <row r="41" spans="1:21">
      <c r="A41" t="s">
        <v>44</v>
      </c>
      <c r="B41" t="s">
        <v>32</v>
      </c>
      <c r="C41" s="44">
        <v>59</v>
      </c>
      <c r="D41" s="44">
        <v>59</v>
      </c>
      <c r="E41" s="44">
        <v>59</v>
      </c>
      <c r="F41" s="44">
        <v>59</v>
      </c>
      <c r="G41" s="44">
        <v>59</v>
      </c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</row>
    <row r="42" spans="1:21">
      <c r="A42" t="s">
        <v>45</v>
      </c>
      <c r="B42" t="s">
        <v>32</v>
      </c>
      <c r="C42" s="44">
        <v>59</v>
      </c>
      <c r="D42" s="44">
        <v>59</v>
      </c>
      <c r="E42" s="44">
        <v>59</v>
      </c>
      <c r="F42" s="44">
        <v>59</v>
      </c>
      <c r="G42" s="44">
        <v>59</v>
      </c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</row>
    <row r="43" spans="1:21">
      <c r="A43" t="s">
        <v>46</v>
      </c>
      <c r="B43" t="s">
        <v>32</v>
      </c>
      <c r="C43" s="44">
        <v>58</v>
      </c>
      <c r="D43" s="44">
        <v>58</v>
      </c>
      <c r="E43" s="44">
        <v>58</v>
      </c>
      <c r="F43" s="44">
        <v>58</v>
      </c>
      <c r="G43" s="44">
        <v>58</v>
      </c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</row>
    <row r="44" spans="1:21">
      <c r="A44" t="s">
        <v>47</v>
      </c>
      <c r="B44" t="s">
        <v>32</v>
      </c>
      <c r="C44" s="44">
        <v>59</v>
      </c>
      <c r="D44" s="44">
        <v>59</v>
      </c>
      <c r="E44" s="44">
        <v>59</v>
      </c>
      <c r="F44" s="44">
        <v>59</v>
      </c>
      <c r="G44" s="44">
        <v>59</v>
      </c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</row>
    <row r="45" spans="1:21">
      <c r="A45" t="s">
        <v>48</v>
      </c>
      <c r="B45" t="s">
        <v>32</v>
      </c>
      <c r="C45" s="44">
        <v>93</v>
      </c>
      <c r="D45" s="44">
        <v>93</v>
      </c>
      <c r="E45" s="44">
        <v>93</v>
      </c>
      <c r="F45" s="44">
        <v>93</v>
      </c>
      <c r="G45" s="44">
        <v>93</v>
      </c>
      <c r="H45" s="44">
        <v>93</v>
      </c>
      <c r="I45" s="44">
        <v>93</v>
      </c>
      <c r="J45" s="44">
        <v>93</v>
      </c>
      <c r="K45" s="44">
        <v>93</v>
      </c>
      <c r="L45" s="44">
        <v>93</v>
      </c>
      <c r="M45" s="44">
        <v>93</v>
      </c>
      <c r="N45" s="44">
        <v>93</v>
      </c>
      <c r="O45" s="44">
        <v>93</v>
      </c>
      <c r="P45" s="44">
        <v>93</v>
      </c>
      <c r="Q45" s="44"/>
      <c r="R45" s="44"/>
      <c r="S45" s="44"/>
      <c r="T45" s="44"/>
      <c r="U45" s="44"/>
    </row>
    <row r="46" spans="1:21">
      <c r="A46" t="s">
        <v>49</v>
      </c>
      <c r="B46" t="s">
        <v>32</v>
      </c>
      <c r="C46" s="44">
        <v>94</v>
      </c>
      <c r="D46" s="44">
        <v>94</v>
      </c>
      <c r="E46" s="44">
        <v>94</v>
      </c>
      <c r="F46" s="44">
        <v>94</v>
      </c>
      <c r="G46" s="44">
        <v>94</v>
      </c>
      <c r="H46" s="44">
        <v>94</v>
      </c>
      <c r="I46" s="44">
        <v>94</v>
      </c>
      <c r="J46" s="44">
        <v>94</v>
      </c>
      <c r="K46" s="44">
        <v>94</v>
      </c>
      <c r="L46" s="44">
        <v>94</v>
      </c>
      <c r="M46" s="44">
        <v>94</v>
      </c>
      <c r="N46" s="44">
        <v>94</v>
      </c>
      <c r="O46" s="44">
        <v>94</v>
      </c>
      <c r="P46" s="44">
        <v>94</v>
      </c>
      <c r="Q46" s="44"/>
      <c r="R46" s="44"/>
      <c r="S46" s="44"/>
      <c r="T46" s="44"/>
      <c r="U46" s="44"/>
    </row>
    <row r="47" spans="1:21">
      <c r="A47" t="s">
        <v>50</v>
      </c>
      <c r="B47" t="s">
        <v>32</v>
      </c>
      <c r="C47" s="44">
        <v>94</v>
      </c>
      <c r="D47" s="44">
        <v>94</v>
      </c>
      <c r="E47" s="44">
        <v>94</v>
      </c>
      <c r="F47" s="44">
        <v>94</v>
      </c>
      <c r="G47" s="44">
        <v>94</v>
      </c>
      <c r="H47" s="44">
        <v>94</v>
      </c>
      <c r="I47" s="44">
        <v>94</v>
      </c>
      <c r="J47" s="44">
        <v>94</v>
      </c>
      <c r="K47" s="44">
        <v>94</v>
      </c>
      <c r="L47" s="44">
        <v>94</v>
      </c>
      <c r="M47" s="44">
        <v>94</v>
      </c>
      <c r="N47" s="44">
        <v>94</v>
      </c>
      <c r="O47" s="44">
        <v>94</v>
      </c>
      <c r="P47" s="44">
        <v>94</v>
      </c>
      <c r="Q47" s="44"/>
      <c r="R47" s="44"/>
      <c r="S47" s="44"/>
      <c r="T47" s="44"/>
      <c r="U47" s="44"/>
    </row>
    <row r="48" spans="1:21">
      <c r="A48" t="s">
        <v>51</v>
      </c>
      <c r="B48" t="s">
        <v>32</v>
      </c>
      <c r="C48" s="44">
        <v>61</v>
      </c>
      <c r="D48" s="44">
        <v>61</v>
      </c>
      <c r="E48" s="44">
        <v>61</v>
      </c>
      <c r="F48" s="44">
        <v>61</v>
      </c>
      <c r="G48" s="44">
        <v>61</v>
      </c>
      <c r="H48" s="44">
        <v>61</v>
      </c>
      <c r="I48" s="44">
        <v>61</v>
      </c>
      <c r="J48" s="44">
        <v>61</v>
      </c>
      <c r="K48" s="44">
        <v>61</v>
      </c>
      <c r="L48" s="44">
        <v>61</v>
      </c>
      <c r="M48" s="44">
        <v>61</v>
      </c>
      <c r="N48" s="44">
        <v>61</v>
      </c>
      <c r="O48" s="44"/>
      <c r="P48" s="44"/>
      <c r="Q48" s="44"/>
      <c r="R48" s="44"/>
      <c r="S48" s="44"/>
      <c r="T48" s="44"/>
      <c r="U48" s="44"/>
    </row>
    <row r="49" spans="1:21">
      <c r="A49" t="s">
        <v>52</v>
      </c>
      <c r="B49" t="s">
        <v>32</v>
      </c>
      <c r="C49" s="44">
        <v>86</v>
      </c>
      <c r="D49" s="44">
        <v>86</v>
      </c>
      <c r="E49" s="44">
        <v>86</v>
      </c>
      <c r="F49" s="44">
        <v>86</v>
      </c>
      <c r="G49" s="44">
        <v>86</v>
      </c>
      <c r="H49" s="44">
        <v>86</v>
      </c>
      <c r="I49" s="44">
        <v>86</v>
      </c>
      <c r="J49" s="44">
        <v>86</v>
      </c>
      <c r="K49" s="44">
        <v>86</v>
      </c>
      <c r="L49" s="44">
        <v>86</v>
      </c>
      <c r="M49" s="44">
        <v>86</v>
      </c>
      <c r="N49" s="44">
        <v>86</v>
      </c>
      <c r="O49" s="44">
        <v>86</v>
      </c>
      <c r="P49" s="44">
        <v>86</v>
      </c>
      <c r="Q49" s="44">
        <v>86</v>
      </c>
      <c r="R49" s="44">
        <v>86</v>
      </c>
      <c r="S49" s="44"/>
      <c r="T49" s="44"/>
      <c r="U49" s="44"/>
    </row>
    <row r="50" spans="1:21">
      <c r="A50" t="s">
        <v>53</v>
      </c>
      <c r="B50" t="s">
        <v>32</v>
      </c>
      <c r="C50" s="44">
        <v>161</v>
      </c>
      <c r="D50" s="44">
        <v>161</v>
      </c>
      <c r="E50" s="44">
        <v>161</v>
      </c>
      <c r="F50" s="44">
        <v>161</v>
      </c>
      <c r="G50" s="44">
        <v>161</v>
      </c>
      <c r="H50" s="44">
        <v>161</v>
      </c>
      <c r="I50" s="44">
        <v>161</v>
      </c>
      <c r="J50" s="44">
        <v>161</v>
      </c>
      <c r="K50" s="44">
        <v>161</v>
      </c>
      <c r="L50" s="44">
        <v>161</v>
      </c>
      <c r="M50" s="44">
        <v>161</v>
      </c>
      <c r="N50" s="44">
        <v>161</v>
      </c>
      <c r="O50" s="44">
        <v>161</v>
      </c>
      <c r="P50" s="44">
        <v>161</v>
      </c>
      <c r="Q50" s="44">
        <v>161</v>
      </c>
      <c r="R50" s="44">
        <v>161</v>
      </c>
      <c r="S50" s="44">
        <v>161</v>
      </c>
      <c r="T50" s="44">
        <v>161</v>
      </c>
      <c r="U50" s="44">
        <v>161</v>
      </c>
    </row>
    <row r="51" spans="1:21">
      <c r="A51" t="s">
        <v>54</v>
      </c>
      <c r="B51" t="s">
        <v>32</v>
      </c>
      <c r="C51" s="44">
        <v>89</v>
      </c>
      <c r="D51" s="44">
        <v>89</v>
      </c>
      <c r="E51" s="44">
        <v>89</v>
      </c>
      <c r="F51" s="44">
        <v>89</v>
      </c>
      <c r="G51" s="44">
        <v>89</v>
      </c>
      <c r="H51" s="44">
        <v>89</v>
      </c>
      <c r="I51" s="44">
        <v>89</v>
      </c>
      <c r="J51" s="44">
        <v>89</v>
      </c>
      <c r="K51" s="44">
        <v>89</v>
      </c>
      <c r="L51" s="44">
        <v>89</v>
      </c>
      <c r="M51" s="44">
        <v>89</v>
      </c>
      <c r="N51" s="44">
        <v>89</v>
      </c>
      <c r="O51" s="44">
        <v>89</v>
      </c>
      <c r="P51" s="44">
        <v>89</v>
      </c>
      <c r="Q51" s="44">
        <v>89</v>
      </c>
      <c r="R51" s="44">
        <v>89</v>
      </c>
      <c r="S51" s="44">
        <v>89</v>
      </c>
      <c r="T51" s="44">
        <v>89</v>
      </c>
      <c r="U51" s="44">
        <v>89</v>
      </c>
    </row>
    <row r="52" spans="1:21">
      <c r="A52" t="s">
        <v>55</v>
      </c>
      <c r="B52" t="s">
        <v>32</v>
      </c>
      <c r="C52" s="44">
        <v>91</v>
      </c>
      <c r="D52" s="44">
        <v>91</v>
      </c>
      <c r="E52" s="44">
        <v>91</v>
      </c>
      <c r="F52" s="44">
        <v>91</v>
      </c>
      <c r="G52" s="44">
        <v>91</v>
      </c>
      <c r="H52" s="44">
        <v>91</v>
      </c>
      <c r="I52" s="44">
        <v>91</v>
      </c>
      <c r="J52" s="44">
        <v>91</v>
      </c>
      <c r="K52" s="44">
        <v>91</v>
      </c>
      <c r="L52" s="44">
        <v>91</v>
      </c>
      <c r="M52" s="44">
        <v>91</v>
      </c>
      <c r="N52" s="44">
        <v>91</v>
      </c>
      <c r="O52" s="44">
        <v>91</v>
      </c>
      <c r="P52" s="44">
        <v>91</v>
      </c>
      <c r="Q52" s="44">
        <v>91</v>
      </c>
      <c r="R52" s="44">
        <v>91</v>
      </c>
      <c r="S52" s="44">
        <v>91</v>
      </c>
      <c r="T52" s="44">
        <v>91</v>
      </c>
      <c r="U52" s="44">
        <v>91</v>
      </c>
    </row>
    <row r="53" spans="1:21">
      <c r="A53" t="s">
        <v>56</v>
      </c>
      <c r="B53" t="s">
        <v>32</v>
      </c>
      <c r="C53" s="44">
        <v>90</v>
      </c>
      <c r="D53" s="44">
        <v>90</v>
      </c>
      <c r="E53" s="44">
        <v>90</v>
      </c>
      <c r="F53" s="44">
        <v>90</v>
      </c>
      <c r="G53" s="44">
        <v>90</v>
      </c>
      <c r="H53" s="44">
        <v>90</v>
      </c>
      <c r="I53" s="44">
        <v>90</v>
      </c>
      <c r="J53" s="44">
        <v>90</v>
      </c>
      <c r="K53" s="44">
        <v>90</v>
      </c>
      <c r="L53" s="44">
        <v>90</v>
      </c>
      <c r="M53" s="44">
        <v>90</v>
      </c>
      <c r="N53" s="44">
        <v>90</v>
      </c>
      <c r="O53" s="44">
        <v>90</v>
      </c>
      <c r="P53" s="44">
        <v>90</v>
      </c>
      <c r="Q53" s="44">
        <v>90</v>
      </c>
      <c r="R53" s="44">
        <v>90</v>
      </c>
      <c r="S53" s="44">
        <v>90</v>
      </c>
      <c r="T53" s="44">
        <v>90</v>
      </c>
      <c r="U53" s="44">
        <v>90</v>
      </c>
    </row>
    <row r="54" spans="1:21">
      <c r="A54" t="s">
        <v>57</v>
      </c>
      <c r="B54" t="s">
        <v>32</v>
      </c>
      <c r="C54" s="44">
        <v>60</v>
      </c>
      <c r="D54" s="44">
        <v>60</v>
      </c>
      <c r="E54" s="44">
        <v>60</v>
      </c>
      <c r="F54" s="44">
        <v>60</v>
      </c>
      <c r="G54" s="44">
        <v>60</v>
      </c>
      <c r="H54" s="44">
        <v>60</v>
      </c>
      <c r="I54" s="44">
        <v>60</v>
      </c>
      <c r="J54" s="44">
        <v>60</v>
      </c>
      <c r="K54" s="44">
        <v>60</v>
      </c>
      <c r="L54" s="44">
        <v>60</v>
      </c>
      <c r="M54" s="44">
        <v>60</v>
      </c>
      <c r="N54" s="44">
        <v>60</v>
      </c>
      <c r="O54" s="44"/>
      <c r="P54" s="44"/>
      <c r="Q54" s="44"/>
      <c r="R54" s="44"/>
      <c r="S54" s="44"/>
      <c r="T54" s="44"/>
      <c r="U54" s="44"/>
    </row>
    <row r="55" spans="1:21">
      <c r="A55" t="s">
        <v>58</v>
      </c>
      <c r="B55" t="s">
        <v>32</v>
      </c>
      <c r="C55" s="44">
        <v>61</v>
      </c>
      <c r="D55" s="44">
        <v>61</v>
      </c>
      <c r="E55" s="44">
        <v>61</v>
      </c>
      <c r="F55" s="44">
        <v>61</v>
      </c>
      <c r="G55" s="44">
        <v>61</v>
      </c>
      <c r="H55" s="44">
        <v>61</v>
      </c>
      <c r="I55" s="44">
        <v>61</v>
      </c>
      <c r="J55" s="44">
        <v>61</v>
      </c>
      <c r="K55" s="44">
        <v>61</v>
      </c>
      <c r="L55" s="44">
        <v>61</v>
      </c>
      <c r="M55" s="44">
        <v>61</v>
      </c>
      <c r="N55" s="44">
        <v>61</v>
      </c>
      <c r="O55" s="44"/>
      <c r="P55" s="44"/>
      <c r="Q55" s="44"/>
      <c r="R55" s="44"/>
      <c r="S55" s="44"/>
      <c r="T55" s="44"/>
      <c r="U55" s="44"/>
    </row>
    <row r="56" spans="1:21">
      <c r="A56" t="s">
        <v>59</v>
      </c>
      <c r="B56" t="s">
        <v>32</v>
      </c>
      <c r="C56" s="44">
        <v>62</v>
      </c>
      <c r="D56" s="44">
        <v>62</v>
      </c>
      <c r="E56" s="44">
        <v>62</v>
      </c>
      <c r="F56" s="44">
        <v>62</v>
      </c>
      <c r="G56" s="44">
        <v>62</v>
      </c>
      <c r="H56" s="44">
        <v>62</v>
      </c>
      <c r="I56" s="44">
        <v>62</v>
      </c>
      <c r="J56" s="44">
        <v>62</v>
      </c>
      <c r="K56" s="44">
        <v>62</v>
      </c>
      <c r="L56" s="44">
        <v>62</v>
      </c>
      <c r="M56" s="44">
        <v>62</v>
      </c>
      <c r="N56" s="44">
        <v>62</v>
      </c>
      <c r="O56" s="44"/>
      <c r="P56" s="44"/>
      <c r="Q56" s="44"/>
      <c r="R56" s="44"/>
      <c r="S56" s="44"/>
      <c r="T56" s="44"/>
      <c r="U56" s="44"/>
    </row>
    <row r="57" spans="1:21">
      <c r="A57" t="s">
        <v>60</v>
      </c>
      <c r="B57" t="s">
        <v>32</v>
      </c>
      <c r="C57" s="44">
        <v>59</v>
      </c>
      <c r="D57" s="44">
        <v>59</v>
      </c>
      <c r="E57" s="44">
        <v>59</v>
      </c>
      <c r="F57" s="44">
        <v>59</v>
      </c>
      <c r="G57" s="44">
        <v>59</v>
      </c>
      <c r="H57" s="44">
        <v>59</v>
      </c>
      <c r="I57" s="44">
        <v>59</v>
      </c>
      <c r="J57" s="44">
        <v>59</v>
      </c>
      <c r="K57" s="44">
        <v>59</v>
      </c>
      <c r="L57" s="44">
        <v>59</v>
      </c>
      <c r="M57" s="44">
        <v>59</v>
      </c>
      <c r="N57" s="44">
        <v>59</v>
      </c>
      <c r="O57" s="44"/>
      <c r="P57" s="44"/>
      <c r="Q57" s="44"/>
      <c r="R57" s="44"/>
      <c r="S57" s="44"/>
      <c r="T57" s="44"/>
      <c r="U57" s="44"/>
    </row>
    <row r="58" spans="1:21">
      <c r="A58" t="s">
        <v>61</v>
      </c>
      <c r="B58" t="s">
        <v>32</v>
      </c>
      <c r="C58" s="44">
        <v>60</v>
      </c>
      <c r="D58" s="44">
        <v>60</v>
      </c>
      <c r="E58" s="44">
        <v>60</v>
      </c>
      <c r="F58" s="44">
        <v>60</v>
      </c>
      <c r="G58" s="44">
        <v>60</v>
      </c>
      <c r="H58" s="44">
        <v>60</v>
      </c>
      <c r="I58" s="44">
        <v>60</v>
      </c>
      <c r="J58" s="44">
        <v>60</v>
      </c>
      <c r="K58" s="44">
        <v>60</v>
      </c>
      <c r="L58" s="44">
        <v>60</v>
      </c>
      <c r="M58" s="44">
        <v>60</v>
      </c>
      <c r="N58" s="44">
        <v>60</v>
      </c>
      <c r="O58" s="44"/>
      <c r="P58" s="44"/>
      <c r="Q58" s="44"/>
      <c r="R58" s="44"/>
      <c r="S58" s="44"/>
      <c r="T58" s="44"/>
      <c r="U58" s="44"/>
    </row>
    <row r="59" spans="1:21">
      <c r="A59" t="s">
        <v>62</v>
      </c>
      <c r="B59" t="s">
        <v>32</v>
      </c>
      <c r="C59" s="44">
        <v>90</v>
      </c>
      <c r="D59" s="44">
        <v>90</v>
      </c>
      <c r="E59" s="44">
        <v>90</v>
      </c>
      <c r="F59" s="44">
        <v>90</v>
      </c>
      <c r="G59" s="44">
        <v>90</v>
      </c>
      <c r="H59" s="44">
        <v>90</v>
      </c>
      <c r="I59" s="44">
        <v>90</v>
      </c>
      <c r="J59" s="44">
        <v>90</v>
      </c>
      <c r="K59" s="44">
        <v>90</v>
      </c>
      <c r="L59" s="44">
        <v>90</v>
      </c>
      <c r="M59" s="44">
        <v>90</v>
      </c>
      <c r="N59" s="44">
        <v>90</v>
      </c>
      <c r="O59" s="44">
        <v>90</v>
      </c>
      <c r="P59" s="44">
        <v>90</v>
      </c>
      <c r="Q59" s="44">
        <v>90</v>
      </c>
      <c r="R59" s="44">
        <v>90</v>
      </c>
      <c r="S59" s="44"/>
      <c r="T59" s="44"/>
      <c r="U59" s="44"/>
    </row>
    <row r="60" spans="1:21">
      <c r="A60" t="s">
        <v>63</v>
      </c>
      <c r="B60" t="s">
        <v>32</v>
      </c>
      <c r="C60" s="44">
        <v>88</v>
      </c>
      <c r="D60" s="44">
        <v>88</v>
      </c>
      <c r="E60" s="44">
        <v>88</v>
      </c>
      <c r="F60" s="44">
        <v>88</v>
      </c>
      <c r="G60" s="44">
        <v>88</v>
      </c>
      <c r="H60" s="44">
        <v>88</v>
      </c>
      <c r="I60" s="44">
        <v>88</v>
      </c>
      <c r="J60" s="44">
        <v>88</v>
      </c>
      <c r="K60" s="44">
        <v>88</v>
      </c>
      <c r="L60" s="44">
        <v>88</v>
      </c>
      <c r="M60" s="44">
        <v>88</v>
      </c>
      <c r="N60" s="44">
        <v>88</v>
      </c>
      <c r="O60" s="44">
        <v>88</v>
      </c>
      <c r="P60" s="44">
        <v>88</v>
      </c>
      <c r="Q60" s="44">
        <v>88</v>
      </c>
      <c r="R60" s="44">
        <v>88</v>
      </c>
      <c r="S60" s="44"/>
      <c r="T60" s="44"/>
      <c r="U60" s="44"/>
    </row>
    <row r="61" spans="1:21">
      <c r="A61" t="s">
        <v>64</v>
      </c>
      <c r="B61" t="s">
        <v>32</v>
      </c>
      <c r="C61" s="44">
        <v>88</v>
      </c>
      <c r="D61" s="44">
        <v>88</v>
      </c>
      <c r="E61" s="44">
        <v>88</v>
      </c>
      <c r="F61" s="44">
        <v>88</v>
      </c>
      <c r="G61" s="44">
        <v>88</v>
      </c>
      <c r="H61" s="44">
        <v>88</v>
      </c>
      <c r="I61" s="44">
        <v>88</v>
      </c>
      <c r="J61" s="44">
        <v>88</v>
      </c>
      <c r="K61" s="44">
        <v>88</v>
      </c>
      <c r="L61" s="44">
        <v>88</v>
      </c>
      <c r="M61" s="44">
        <v>88</v>
      </c>
      <c r="N61" s="44">
        <v>88</v>
      </c>
      <c r="O61" s="44">
        <v>88</v>
      </c>
      <c r="P61" s="44">
        <v>88</v>
      </c>
      <c r="Q61" s="44">
        <v>88</v>
      </c>
      <c r="R61" s="44">
        <v>88</v>
      </c>
      <c r="S61" s="44"/>
      <c r="T61" s="44"/>
      <c r="U61" s="44"/>
    </row>
    <row r="62" spans="1:21">
      <c r="A62" t="s">
        <v>65</v>
      </c>
      <c r="B62" t="s">
        <v>32</v>
      </c>
      <c r="C62" s="44">
        <v>65</v>
      </c>
      <c r="D62" s="44">
        <v>65</v>
      </c>
      <c r="E62" s="44">
        <v>65</v>
      </c>
      <c r="F62" s="44">
        <v>65</v>
      </c>
      <c r="G62" s="44">
        <v>65</v>
      </c>
      <c r="H62" s="44">
        <v>65</v>
      </c>
      <c r="I62" s="44">
        <v>65</v>
      </c>
      <c r="J62" s="44">
        <v>65</v>
      </c>
      <c r="K62" s="44">
        <v>65</v>
      </c>
      <c r="L62" s="44">
        <v>65</v>
      </c>
      <c r="M62" s="44">
        <v>65</v>
      </c>
      <c r="N62" s="44">
        <v>65</v>
      </c>
      <c r="O62" s="44"/>
      <c r="P62" s="44"/>
      <c r="Q62" s="44"/>
      <c r="R62" s="44"/>
      <c r="S62" s="44"/>
      <c r="T62" s="44"/>
      <c r="U62" s="44"/>
    </row>
    <row r="63" spans="1:21">
      <c r="A63" t="s">
        <v>66</v>
      </c>
      <c r="B63" t="s">
        <v>32</v>
      </c>
      <c r="C63" s="44">
        <v>64</v>
      </c>
      <c r="D63" s="44">
        <v>64</v>
      </c>
      <c r="E63" s="44">
        <v>64</v>
      </c>
      <c r="F63" s="44">
        <v>64</v>
      </c>
      <c r="G63" s="44">
        <v>64</v>
      </c>
      <c r="H63" s="44">
        <v>64</v>
      </c>
      <c r="I63" s="44">
        <v>64</v>
      </c>
      <c r="J63" s="44">
        <v>64</v>
      </c>
      <c r="K63" s="44">
        <v>64</v>
      </c>
      <c r="L63" s="44">
        <v>64</v>
      </c>
      <c r="M63" s="44">
        <v>64</v>
      </c>
      <c r="N63" s="44">
        <v>64</v>
      </c>
      <c r="O63" s="44"/>
      <c r="P63" s="44"/>
      <c r="Q63" s="44"/>
      <c r="R63" s="44"/>
      <c r="S63" s="44"/>
      <c r="T63" s="44"/>
      <c r="U63" s="44"/>
    </row>
    <row r="64" spans="1:21">
      <c r="A64" t="s">
        <v>67</v>
      </c>
      <c r="B64" t="s">
        <v>32</v>
      </c>
      <c r="C64" s="44">
        <v>65</v>
      </c>
      <c r="D64" s="44">
        <v>65</v>
      </c>
      <c r="E64" s="44">
        <v>65</v>
      </c>
      <c r="F64" s="44">
        <v>65</v>
      </c>
      <c r="G64" s="44">
        <v>65</v>
      </c>
      <c r="H64" s="44">
        <v>65</v>
      </c>
      <c r="I64" s="44">
        <v>65</v>
      </c>
      <c r="J64" s="44">
        <v>65</v>
      </c>
      <c r="K64" s="44">
        <v>65</v>
      </c>
      <c r="L64" s="44">
        <v>65</v>
      </c>
      <c r="M64" s="44">
        <v>65</v>
      </c>
      <c r="N64" s="44">
        <v>65</v>
      </c>
      <c r="O64" s="44"/>
      <c r="P64" s="44"/>
      <c r="Q64" s="44"/>
      <c r="R64" s="44"/>
      <c r="S64" s="44"/>
      <c r="T64" s="44"/>
      <c r="U64" s="44"/>
    </row>
    <row r="65" spans="1:21">
      <c r="A65" t="s">
        <v>68</v>
      </c>
      <c r="B65" t="s">
        <v>32</v>
      </c>
      <c r="C65" s="44">
        <v>50</v>
      </c>
      <c r="D65" s="44">
        <v>50</v>
      </c>
      <c r="E65" s="44">
        <v>50</v>
      </c>
      <c r="F65" s="44">
        <v>50</v>
      </c>
      <c r="G65" s="44">
        <v>50</v>
      </c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</row>
    <row r="66" spans="1:21">
      <c r="A66" t="s">
        <v>69</v>
      </c>
      <c r="B66" t="s">
        <v>70</v>
      </c>
      <c r="C66" s="44">
        <v>175.30610656738281</v>
      </c>
      <c r="D66" s="44">
        <v>175.30610656738281</v>
      </c>
      <c r="E66" s="44">
        <v>175.30610656738281</v>
      </c>
      <c r="F66" s="44">
        <v>175.30610656738281</v>
      </c>
      <c r="G66" s="44">
        <v>175.30610656738281</v>
      </c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</row>
    <row r="67" spans="1:21">
      <c r="A67" t="s">
        <v>71</v>
      </c>
      <c r="B67" t="s">
        <v>70</v>
      </c>
      <c r="C67" s="44">
        <v>175.30610656738281</v>
      </c>
      <c r="D67" s="44">
        <v>175.30610656738281</v>
      </c>
      <c r="E67" s="44">
        <v>175.30610656738281</v>
      </c>
      <c r="F67" s="44">
        <v>175.30610656738281</v>
      </c>
      <c r="G67" s="44">
        <v>175.30610656738281</v>
      </c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</row>
    <row r="68" spans="1:21">
      <c r="A68" t="s">
        <v>72</v>
      </c>
      <c r="B68" t="s">
        <v>70</v>
      </c>
      <c r="C68" s="44">
        <v>175.30610656738281</v>
      </c>
      <c r="D68" s="44">
        <v>175.30610656738281</v>
      </c>
      <c r="E68" s="44">
        <v>175.30610656738281</v>
      </c>
      <c r="F68" s="44">
        <v>175.30610656738281</v>
      </c>
      <c r="G68" s="44">
        <v>175.30610656738281</v>
      </c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</row>
    <row r="69" spans="1:21">
      <c r="A69" t="s">
        <v>73</v>
      </c>
      <c r="B69" t="s">
        <v>70</v>
      </c>
      <c r="C69" s="44">
        <v>175.30610656738281</v>
      </c>
      <c r="D69" s="44">
        <v>175.30610656738281</v>
      </c>
      <c r="E69" s="44">
        <v>175.30610656738281</v>
      </c>
      <c r="F69" s="44">
        <v>175.30610656738281</v>
      </c>
      <c r="G69" s="44">
        <v>175.30610656738281</v>
      </c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</row>
    <row r="70" spans="1:21">
      <c r="A70" t="s">
        <v>74</v>
      </c>
      <c r="B70" t="s">
        <v>70</v>
      </c>
      <c r="C70" s="44">
        <v>174.38420104980469</v>
      </c>
      <c r="D70" s="44">
        <v>174.38420104980469</v>
      </c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</row>
    <row r="71" spans="1:21">
      <c r="A71" t="s">
        <v>75</v>
      </c>
      <c r="B71" t="s">
        <v>70</v>
      </c>
      <c r="C71" s="44">
        <v>174.38420104980469</v>
      </c>
      <c r="D71" s="44">
        <v>174.38420104980469</v>
      </c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</row>
    <row r="72" spans="1:21">
      <c r="A72" t="s">
        <v>76</v>
      </c>
      <c r="B72" t="s">
        <v>70</v>
      </c>
      <c r="C72" s="44">
        <v>174.38420104980469</v>
      </c>
      <c r="D72" s="44">
        <v>174.38420104980469</v>
      </c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</row>
    <row r="73" spans="1:21">
      <c r="A73" t="s">
        <v>77</v>
      </c>
      <c r="B73" t="s">
        <v>78</v>
      </c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39">
        <v>570</v>
      </c>
      <c r="T73" s="44">
        <v>570</v>
      </c>
      <c r="U73" s="44">
        <v>1140</v>
      </c>
    </row>
    <row r="74" spans="1:21">
      <c r="A74" t="s">
        <v>79</v>
      </c>
      <c r="B74" t="s">
        <v>80</v>
      </c>
      <c r="C74" s="44"/>
      <c r="D74" s="44"/>
      <c r="E74" s="44">
        <v>0</v>
      </c>
      <c r="F74" s="44">
        <v>0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0</v>
      </c>
      <c r="S74" s="44">
        <v>0</v>
      </c>
      <c r="T74" s="44">
        <v>0</v>
      </c>
      <c r="U74" s="44">
        <v>0</v>
      </c>
    </row>
    <row r="75" spans="1:21">
      <c r="A75" t="s">
        <v>81</v>
      </c>
      <c r="B75" t="s">
        <v>80</v>
      </c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>
        <v>0</v>
      </c>
      <c r="N75" s="44">
        <v>0</v>
      </c>
      <c r="O75" s="44">
        <v>0</v>
      </c>
      <c r="P75" s="44">
        <v>0</v>
      </c>
      <c r="Q75" s="44">
        <v>0</v>
      </c>
      <c r="R75" s="44">
        <v>0</v>
      </c>
      <c r="S75" s="44">
        <v>0</v>
      </c>
      <c r="T75" s="44">
        <v>0</v>
      </c>
      <c r="U75" s="44">
        <v>0</v>
      </c>
    </row>
    <row r="76" spans="1:21">
      <c r="A76" t="s">
        <v>82</v>
      </c>
      <c r="B76" t="s">
        <v>80</v>
      </c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>
        <v>0</v>
      </c>
    </row>
    <row r="77" spans="1:21">
      <c r="A77" t="s">
        <v>83</v>
      </c>
      <c r="B77" t="s">
        <v>80</v>
      </c>
      <c r="C77" s="44"/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  <c r="S77" s="44">
        <v>0</v>
      </c>
      <c r="T77" s="44">
        <v>0</v>
      </c>
      <c r="U77" s="44">
        <v>0</v>
      </c>
    </row>
    <row r="78" spans="1:21">
      <c r="A78" t="s">
        <v>84</v>
      </c>
      <c r="B78" t="s">
        <v>80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44">
        <v>0</v>
      </c>
      <c r="I78" s="44">
        <v>0</v>
      </c>
      <c r="J78" s="44">
        <v>0</v>
      </c>
      <c r="K78" s="44">
        <v>0</v>
      </c>
      <c r="L78" s="44">
        <v>0</v>
      </c>
      <c r="M78" s="44">
        <v>0</v>
      </c>
      <c r="N78" s="44">
        <v>0</v>
      </c>
      <c r="O78" s="44">
        <v>0</v>
      </c>
      <c r="P78" s="44">
        <v>0</v>
      </c>
      <c r="Q78" s="44">
        <v>0</v>
      </c>
      <c r="R78" s="44">
        <v>0</v>
      </c>
      <c r="S78" s="44">
        <v>0</v>
      </c>
      <c r="T78" s="44">
        <v>0</v>
      </c>
      <c r="U78" s="44">
        <v>0</v>
      </c>
    </row>
    <row r="79" spans="1:21">
      <c r="A79" t="s">
        <v>85</v>
      </c>
      <c r="B79" t="s">
        <v>80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44">
        <v>0</v>
      </c>
      <c r="I79" s="44">
        <v>0</v>
      </c>
      <c r="J79" s="44">
        <v>0</v>
      </c>
      <c r="K79" s="44">
        <v>0</v>
      </c>
      <c r="L79" s="44">
        <v>0</v>
      </c>
      <c r="M79" s="44">
        <v>0</v>
      </c>
      <c r="N79" s="44">
        <v>0</v>
      </c>
      <c r="O79" s="44">
        <v>0</v>
      </c>
      <c r="P79" s="44">
        <v>0</v>
      </c>
      <c r="Q79" s="44">
        <v>0</v>
      </c>
      <c r="R79" s="44">
        <v>0</v>
      </c>
      <c r="S79" s="44">
        <v>0</v>
      </c>
      <c r="T79" s="44">
        <v>0</v>
      </c>
      <c r="U79" s="44">
        <v>0</v>
      </c>
    </row>
    <row r="80" spans="1:21">
      <c r="A80" t="s">
        <v>86</v>
      </c>
      <c r="B80" t="s">
        <v>80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44">
        <v>0</v>
      </c>
      <c r="I80" s="44">
        <v>0</v>
      </c>
      <c r="J80" s="44">
        <v>0</v>
      </c>
      <c r="K80" s="44">
        <v>0</v>
      </c>
      <c r="L80" s="44">
        <v>0</v>
      </c>
      <c r="M80" s="44">
        <v>0</v>
      </c>
      <c r="N80" s="44">
        <v>0</v>
      </c>
      <c r="O80" s="44">
        <v>0</v>
      </c>
      <c r="P80" s="44">
        <v>0</v>
      </c>
      <c r="Q80" s="44">
        <v>0</v>
      </c>
      <c r="R80" s="44">
        <v>0</v>
      </c>
      <c r="S80" s="44">
        <v>0</v>
      </c>
      <c r="T80" s="44">
        <v>0</v>
      </c>
      <c r="U80" s="44">
        <v>0</v>
      </c>
    </row>
    <row r="81" spans="1:21">
      <c r="A81" t="s">
        <v>87</v>
      </c>
      <c r="B81" t="s">
        <v>80</v>
      </c>
      <c r="C81" s="44"/>
      <c r="D81" s="44"/>
      <c r="E81" s="44"/>
      <c r="F81" s="44">
        <v>0</v>
      </c>
      <c r="G81" s="44">
        <v>0</v>
      </c>
      <c r="H81" s="44">
        <v>0</v>
      </c>
      <c r="I81" s="44">
        <v>0</v>
      </c>
      <c r="J81" s="44">
        <v>0</v>
      </c>
      <c r="K81" s="44">
        <v>0</v>
      </c>
      <c r="L81" s="44">
        <v>0</v>
      </c>
      <c r="M81" s="44">
        <v>0</v>
      </c>
      <c r="N81" s="44">
        <v>0</v>
      </c>
      <c r="O81" s="44">
        <v>0</v>
      </c>
      <c r="P81" s="44">
        <v>0</v>
      </c>
      <c r="Q81" s="44">
        <v>0</v>
      </c>
      <c r="R81" s="44">
        <v>0</v>
      </c>
      <c r="S81" s="44">
        <v>0</v>
      </c>
      <c r="T81" s="44">
        <v>0</v>
      </c>
      <c r="U81" s="44">
        <v>0</v>
      </c>
    </row>
    <row r="82" spans="1:21">
      <c r="A82" t="s">
        <v>88</v>
      </c>
      <c r="B82" t="s">
        <v>80</v>
      </c>
      <c r="C82" s="44">
        <v>0</v>
      </c>
      <c r="D82" s="44">
        <v>0</v>
      </c>
      <c r="E82" s="44">
        <v>0</v>
      </c>
      <c r="F82" s="44">
        <v>0</v>
      </c>
      <c r="G82" s="44">
        <v>0</v>
      </c>
      <c r="H82" s="44">
        <v>0</v>
      </c>
      <c r="I82" s="44">
        <v>0</v>
      </c>
      <c r="J82" s="44">
        <v>0</v>
      </c>
      <c r="K82" s="44">
        <v>0</v>
      </c>
      <c r="L82" s="44">
        <v>0</v>
      </c>
      <c r="M82" s="44">
        <v>0</v>
      </c>
      <c r="N82" s="44">
        <v>0</v>
      </c>
      <c r="O82" s="44">
        <v>0</v>
      </c>
      <c r="P82" s="44">
        <v>0</v>
      </c>
      <c r="Q82" s="44">
        <v>0</v>
      </c>
      <c r="R82" s="44">
        <v>0</v>
      </c>
      <c r="S82" s="44">
        <v>0</v>
      </c>
      <c r="T82" s="44">
        <v>0</v>
      </c>
      <c r="U82" s="44">
        <v>0</v>
      </c>
    </row>
    <row r="83" spans="1:21">
      <c r="A83" t="s">
        <v>89</v>
      </c>
      <c r="B83" t="s">
        <v>80</v>
      </c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44">
        <v>0</v>
      </c>
      <c r="I83" s="44">
        <v>0</v>
      </c>
      <c r="J83" s="44">
        <v>0</v>
      </c>
      <c r="K83" s="44">
        <v>0</v>
      </c>
      <c r="L83" s="44">
        <v>0</v>
      </c>
      <c r="M83" s="44">
        <v>0</v>
      </c>
      <c r="N83" s="44">
        <v>0</v>
      </c>
      <c r="O83" s="44">
        <v>0</v>
      </c>
      <c r="P83" s="44">
        <v>0</v>
      </c>
      <c r="Q83" s="44">
        <v>0</v>
      </c>
      <c r="R83" s="44">
        <v>0</v>
      </c>
      <c r="S83" s="44">
        <v>0</v>
      </c>
      <c r="T83" s="44">
        <v>0</v>
      </c>
      <c r="U83" s="44">
        <v>0</v>
      </c>
    </row>
    <row r="84" spans="1:21">
      <c r="A84" t="s">
        <v>90</v>
      </c>
      <c r="B84" t="s">
        <v>80</v>
      </c>
      <c r="C84" s="44"/>
      <c r="D84" s="44"/>
      <c r="E84" s="44">
        <v>0</v>
      </c>
      <c r="F84" s="44">
        <v>0</v>
      </c>
      <c r="G84" s="44">
        <v>0</v>
      </c>
      <c r="H84" s="44">
        <v>0</v>
      </c>
      <c r="I84" s="44">
        <v>0</v>
      </c>
      <c r="J84" s="44">
        <v>0</v>
      </c>
      <c r="K84" s="44">
        <v>0</v>
      </c>
      <c r="L84" s="44">
        <v>0</v>
      </c>
      <c r="M84" s="44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0</v>
      </c>
      <c r="T84" s="44">
        <v>0</v>
      </c>
      <c r="U84" s="44">
        <v>0</v>
      </c>
    </row>
    <row r="85" spans="1:21">
      <c r="A85" t="s">
        <v>91</v>
      </c>
      <c r="B85" t="s">
        <v>80</v>
      </c>
      <c r="C85" s="44">
        <v>0</v>
      </c>
      <c r="D85" s="44">
        <v>0</v>
      </c>
      <c r="E85" s="44">
        <v>0</v>
      </c>
      <c r="F85" s="44">
        <v>0</v>
      </c>
      <c r="G85" s="44">
        <v>0</v>
      </c>
      <c r="H85" s="44">
        <v>0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0</v>
      </c>
      <c r="O85" s="44">
        <v>0</v>
      </c>
      <c r="P85" s="44">
        <v>0</v>
      </c>
      <c r="Q85" s="44">
        <v>0</v>
      </c>
      <c r="R85" s="44">
        <v>0</v>
      </c>
      <c r="S85" s="44">
        <v>0</v>
      </c>
      <c r="T85" s="44">
        <v>0</v>
      </c>
      <c r="U85" s="44">
        <v>0</v>
      </c>
    </row>
    <row r="86" spans="1:21">
      <c r="A86" t="s">
        <v>92</v>
      </c>
      <c r="B86" t="s">
        <v>80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44">
        <v>0</v>
      </c>
      <c r="I86" s="44">
        <v>0</v>
      </c>
      <c r="J86" s="44">
        <v>0</v>
      </c>
      <c r="K86" s="44">
        <v>0</v>
      </c>
      <c r="L86" s="44">
        <v>0</v>
      </c>
      <c r="M86" s="44">
        <v>0</v>
      </c>
      <c r="N86" s="44">
        <v>0</v>
      </c>
      <c r="O86" s="44">
        <v>0</v>
      </c>
      <c r="P86" s="44">
        <v>0</v>
      </c>
      <c r="Q86" s="44">
        <v>0</v>
      </c>
      <c r="R86" s="44">
        <v>0</v>
      </c>
      <c r="S86" s="44">
        <v>0</v>
      </c>
      <c r="T86" s="44">
        <v>0</v>
      </c>
      <c r="U86" s="44">
        <v>0</v>
      </c>
    </row>
    <row r="87" spans="1:21">
      <c r="A87" t="s">
        <v>93</v>
      </c>
      <c r="B87" t="s">
        <v>80</v>
      </c>
      <c r="C87" s="44"/>
      <c r="D87" s="44">
        <v>0</v>
      </c>
      <c r="E87" s="44">
        <v>0</v>
      </c>
      <c r="F87" s="44">
        <v>0</v>
      </c>
      <c r="G87" s="44">
        <v>0</v>
      </c>
      <c r="H87" s="44">
        <v>0</v>
      </c>
      <c r="I87" s="44">
        <v>0</v>
      </c>
      <c r="J87" s="44">
        <v>0</v>
      </c>
      <c r="K87" s="44">
        <v>0</v>
      </c>
      <c r="L87" s="44">
        <v>0</v>
      </c>
      <c r="M87" s="44">
        <v>0</v>
      </c>
      <c r="N87" s="44">
        <v>0</v>
      </c>
      <c r="O87" s="44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</row>
    <row r="88" spans="1:21">
      <c r="A88" t="s">
        <v>94</v>
      </c>
      <c r="B88" t="s">
        <v>80</v>
      </c>
      <c r="C88" s="44"/>
      <c r="D88" s="44">
        <v>0</v>
      </c>
      <c r="E88" s="44">
        <v>0</v>
      </c>
      <c r="F88" s="44">
        <v>0</v>
      </c>
      <c r="G88" s="44">
        <v>0</v>
      </c>
      <c r="H88" s="44">
        <v>0</v>
      </c>
      <c r="I88" s="44">
        <v>0</v>
      </c>
      <c r="J88" s="44">
        <v>0</v>
      </c>
      <c r="K88" s="44">
        <v>0</v>
      </c>
      <c r="L88" s="44">
        <v>0</v>
      </c>
      <c r="M88" s="44">
        <v>0</v>
      </c>
      <c r="N88" s="44">
        <v>0</v>
      </c>
      <c r="O88" s="44">
        <v>0</v>
      </c>
      <c r="P88" s="44">
        <v>0</v>
      </c>
      <c r="Q88" s="44">
        <v>0</v>
      </c>
      <c r="R88" s="44">
        <v>0</v>
      </c>
      <c r="S88" s="44">
        <v>0</v>
      </c>
      <c r="T88" s="44">
        <v>0</v>
      </c>
      <c r="U88" s="44">
        <v>0</v>
      </c>
    </row>
    <row r="89" spans="1:21">
      <c r="A89" t="s">
        <v>95</v>
      </c>
      <c r="B89" t="s">
        <v>80</v>
      </c>
      <c r="C89" s="44"/>
      <c r="D89" s="44">
        <v>0</v>
      </c>
      <c r="E89" s="44">
        <v>0</v>
      </c>
      <c r="F89" s="44">
        <v>0</v>
      </c>
      <c r="G89" s="44">
        <v>0</v>
      </c>
      <c r="H89" s="44">
        <v>0</v>
      </c>
      <c r="I89" s="44">
        <v>0</v>
      </c>
      <c r="J89" s="44">
        <v>0</v>
      </c>
      <c r="K89" s="44">
        <v>0</v>
      </c>
      <c r="L89" s="44">
        <v>0</v>
      </c>
      <c r="M89" s="44">
        <v>0</v>
      </c>
      <c r="N89" s="44">
        <v>0</v>
      </c>
      <c r="O89" s="44">
        <v>0</v>
      </c>
      <c r="P89" s="44">
        <v>0</v>
      </c>
      <c r="Q89" s="44">
        <v>0</v>
      </c>
      <c r="R89" s="44">
        <v>0</v>
      </c>
      <c r="S89" s="44">
        <v>0</v>
      </c>
      <c r="T89" s="44">
        <v>0</v>
      </c>
      <c r="U89" s="44">
        <v>0</v>
      </c>
    </row>
    <row r="90" spans="1:21">
      <c r="A90" t="s">
        <v>96</v>
      </c>
      <c r="B90" t="s">
        <v>80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44">
        <v>0</v>
      </c>
      <c r="I90" s="44">
        <v>0</v>
      </c>
      <c r="J90" s="44">
        <v>0</v>
      </c>
      <c r="K90" s="44">
        <v>0</v>
      </c>
      <c r="L90" s="44">
        <v>0</v>
      </c>
      <c r="M90" s="44">
        <v>0</v>
      </c>
      <c r="N90" s="44">
        <v>0</v>
      </c>
      <c r="O90" s="44">
        <v>0</v>
      </c>
      <c r="P90" s="44">
        <v>0</v>
      </c>
      <c r="Q90" s="44">
        <v>0</v>
      </c>
      <c r="R90" s="44">
        <v>0</v>
      </c>
      <c r="S90" s="44">
        <v>0</v>
      </c>
      <c r="T90" s="44">
        <v>0</v>
      </c>
      <c r="U90" s="44">
        <v>0</v>
      </c>
    </row>
    <row r="91" spans="1:21">
      <c r="A91" t="s">
        <v>97</v>
      </c>
      <c r="B91" t="s">
        <v>80</v>
      </c>
      <c r="C91" s="44"/>
      <c r="D91" s="44"/>
      <c r="E91" s="39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</v>
      </c>
      <c r="L91" s="44">
        <v>0</v>
      </c>
      <c r="M91" s="44">
        <v>0</v>
      </c>
      <c r="N91" s="44">
        <v>0</v>
      </c>
      <c r="O91" s="44">
        <v>0</v>
      </c>
      <c r="P91" s="44">
        <v>0</v>
      </c>
      <c r="Q91" s="44">
        <v>0</v>
      </c>
      <c r="R91" s="44">
        <v>0</v>
      </c>
      <c r="S91" s="44">
        <v>0</v>
      </c>
      <c r="T91" s="44">
        <v>0</v>
      </c>
      <c r="U91" s="44">
        <v>0</v>
      </c>
    </row>
    <row r="92" spans="1:21">
      <c r="A92" t="s">
        <v>98</v>
      </c>
      <c r="B92" t="s">
        <v>80</v>
      </c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</row>
    <row r="93" spans="1:21">
      <c r="A93" t="s">
        <v>99</v>
      </c>
      <c r="B93" t="s">
        <v>80</v>
      </c>
      <c r="C93" s="44"/>
      <c r="D93" s="44"/>
      <c r="E93" s="39">
        <v>0</v>
      </c>
      <c r="F93" s="44">
        <v>0</v>
      </c>
      <c r="G93" s="44">
        <v>0</v>
      </c>
      <c r="H93" s="44">
        <v>0</v>
      </c>
      <c r="I93" s="44">
        <v>0</v>
      </c>
      <c r="J93" s="44">
        <v>0</v>
      </c>
      <c r="K93" s="44">
        <v>0</v>
      </c>
      <c r="L93" s="44">
        <v>0</v>
      </c>
      <c r="M93" s="44">
        <v>0</v>
      </c>
      <c r="N93" s="44">
        <v>0</v>
      </c>
      <c r="O93" s="44"/>
      <c r="P93" s="44"/>
      <c r="Q93" s="44"/>
      <c r="R93" s="44"/>
      <c r="S93" s="44"/>
      <c r="T93" s="44"/>
      <c r="U93" s="44"/>
    </row>
    <row r="94" spans="1:21">
      <c r="A94" t="s">
        <v>100</v>
      </c>
      <c r="B94" t="s">
        <v>80</v>
      </c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>
        <v>0</v>
      </c>
      <c r="Q94" s="44">
        <v>0</v>
      </c>
      <c r="R94" s="44">
        <v>0</v>
      </c>
      <c r="S94" s="44">
        <v>0</v>
      </c>
      <c r="T94" s="44">
        <v>0</v>
      </c>
      <c r="U94" s="44">
        <v>0</v>
      </c>
    </row>
    <row r="95" spans="1:21">
      <c r="A95" t="s">
        <v>101</v>
      </c>
      <c r="B95" t="s">
        <v>80</v>
      </c>
      <c r="C95" s="44"/>
      <c r="D95" s="44"/>
      <c r="E95" s="44"/>
      <c r="F95" s="39">
        <v>0</v>
      </c>
      <c r="G95" s="44">
        <v>0</v>
      </c>
      <c r="H95" s="44">
        <v>0</v>
      </c>
      <c r="I95" s="44">
        <v>0</v>
      </c>
      <c r="J95" s="44">
        <v>0</v>
      </c>
      <c r="K95" s="44">
        <v>0</v>
      </c>
      <c r="L95" s="44">
        <v>0</v>
      </c>
      <c r="M95" s="44">
        <v>0</v>
      </c>
      <c r="N95" s="44">
        <v>0</v>
      </c>
      <c r="O95" s="44">
        <v>0</v>
      </c>
      <c r="P95" s="44"/>
      <c r="Q95" s="44"/>
      <c r="R95" s="44"/>
      <c r="S95" s="44"/>
      <c r="T95" s="44"/>
      <c r="U95" s="44"/>
    </row>
    <row r="96" spans="1:21">
      <c r="A96" t="s">
        <v>102</v>
      </c>
      <c r="B96" t="s">
        <v>80</v>
      </c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>
        <v>0</v>
      </c>
      <c r="S96" s="44">
        <v>0</v>
      </c>
      <c r="T96" s="44">
        <v>0</v>
      </c>
      <c r="U96" s="44">
        <v>0</v>
      </c>
    </row>
    <row r="97" spans="1:21">
      <c r="A97" t="s">
        <v>103</v>
      </c>
      <c r="B97" t="s">
        <v>80</v>
      </c>
      <c r="C97" s="44"/>
      <c r="D97" s="44"/>
      <c r="E97" s="44"/>
      <c r="F97" s="44"/>
      <c r="G97" s="44"/>
      <c r="H97" s="39">
        <v>0</v>
      </c>
      <c r="I97" s="44">
        <v>0</v>
      </c>
      <c r="J97" s="44">
        <v>0</v>
      </c>
      <c r="K97" s="44">
        <v>0</v>
      </c>
      <c r="L97" s="44">
        <v>0</v>
      </c>
      <c r="M97" s="44">
        <v>0</v>
      </c>
      <c r="N97" s="44">
        <v>0</v>
      </c>
      <c r="O97" s="44">
        <v>0</v>
      </c>
      <c r="P97" s="44">
        <v>0</v>
      </c>
      <c r="Q97" s="44">
        <v>0</v>
      </c>
      <c r="R97" s="44">
        <v>0</v>
      </c>
      <c r="S97" s="44">
        <v>0</v>
      </c>
      <c r="T97" s="44">
        <v>0</v>
      </c>
      <c r="U97" s="44">
        <v>0</v>
      </c>
    </row>
    <row r="98" spans="1:21">
      <c r="A98" t="s">
        <v>104</v>
      </c>
      <c r="B98" t="s">
        <v>80</v>
      </c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>
        <v>0</v>
      </c>
      <c r="R98" s="44">
        <v>0</v>
      </c>
      <c r="S98" s="44">
        <v>0</v>
      </c>
      <c r="T98" s="44">
        <v>0</v>
      </c>
      <c r="U98" s="44">
        <v>0</v>
      </c>
    </row>
    <row r="99" spans="1:21">
      <c r="A99" t="s">
        <v>105</v>
      </c>
      <c r="B99" t="s">
        <v>80</v>
      </c>
      <c r="C99" s="44"/>
      <c r="D99" s="44"/>
      <c r="E99" s="44"/>
      <c r="F99" s="44"/>
      <c r="G99" s="39">
        <v>0</v>
      </c>
      <c r="H99" s="44">
        <v>0</v>
      </c>
      <c r="I99" s="44">
        <v>0</v>
      </c>
      <c r="J99" s="44">
        <v>0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4">
        <v>0</v>
      </c>
      <c r="Q99" s="44"/>
      <c r="R99" s="44"/>
      <c r="S99" s="44"/>
      <c r="T99" s="44"/>
      <c r="U99" s="44"/>
    </row>
    <row r="100" spans="1:21">
      <c r="A100" t="s">
        <v>106</v>
      </c>
      <c r="B100" t="s">
        <v>80</v>
      </c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>
        <v>0</v>
      </c>
      <c r="O100" s="44">
        <v>0</v>
      </c>
      <c r="P100" s="44">
        <v>0</v>
      </c>
      <c r="Q100" s="44">
        <v>0</v>
      </c>
      <c r="R100" s="44">
        <v>0</v>
      </c>
      <c r="S100" s="44">
        <v>0</v>
      </c>
      <c r="T100" s="44">
        <v>0</v>
      </c>
      <c r="U100" s="44">
        <v>0</v>
      </c>
    </row>
    <row r="101" spans="1:21">
      <c r="A101" t="s">
        <v>107</v>
      </c>
      <c r="B101" t="s">
        <v>80</v>
      </c>
      <c r="C101" s="44">
        <v>0</v>
      </c>
      <c r="D101" s="44">
        <v>0</v>
      </c>
      <c r="E101" s="44">
        <v>0</v>
      </c>
      <c r="F101" s="44">
        <v>0</v>
      </c>
      <c r="G101" s="44">
        <v>0</v>
      </c>
      <c r="H101" s="44">
        <v>0</v>
      </c>
      <c r="I101" s="44">
        <v>0</v>
      </c>
      <c r="J101" s="44">
        <v>0</v>
      </c>
      <c r="K101" s="44">
        <v>0</v>
      </c>
      <c r="L101" s="44">
        <v>0</v>
      </c>
      <c r="M101" s="44">
        <v>0</v>
      </c>
      <c r="N101" s="44">
        <v>0</v>
      </c>
      <c r="O101" s="44">
        <v>0</v>
      </c>
      <c r="P101" s="44">
        <v>0</v>
      </c>
      <c r="Q101" s="44">
        <v>0</v>
      </c>
      <c r="R101" s="44">
        <v>0</v>
      </c>
      <c r="S101" s="44">
        <v>0</v>
      </c>
      <c r="T101" s="44">
        <v>0</v>
      </c>
      <c r="U101" s="44">
        <v>0</v>
      </c>
    </row>
    <row r="102" spans="1:21">
      <c r="A102" t="s">
        <v>108</v>
      </c>
      <c r="B102" t="s">
        <v>80</v>
      </c>
      <c r="C102" s="44">
        <v>0</v>
      </c>
      <c r="D102" s="44">
        <v>0</v>
      </c>
      <c r="E102" s="44">
        <v>0</v>
      </c>
      <c r="F102" s="44">
        <v>0</v>
      </c>
      <c r="G102" s="44">
        <v>0</v>
      </c>
      <c r="H102" s="44">
        <v>0</v>
      </c>
      <c r="I102" s="44">
        <v>0</v>
      </c>
      <c r="J102" s="44">
        <v>0</v>
      </c>
      <c r="K102" s="44">
        <v>0</v>
      </c>
      <c r="L102" s="44">
        <v>0</v>
      </c>
      <c r="M102" s="44">
        <v>0</v>
      </c>
      <c r="N102" s="44">
        <v>0</v>
      </c>
      <c r="O102" s="44">
        <v>0</v>
      </c>
      <c r="P102" s="44">
        <v>0</v>
      </c>
      <c r="Q102" s="44">
        <v>0</v>
      </c>
      <c r="R102" s="44">
        <v>0</v>
      </c>
      <c r="S102" s="44">
        <v>0</v>
      </c>
      <c r="T102" s="44">
        <v>0</v>
      </c>
      <c r="U102" s="44">
        <v>0</v>
      </c>
    </row>
    <row r="103" spans="1:21">
      <c r="A103" t="s">
        <v>109</v>
      </c>
      <c r="B103" t="s">
        <v>80</v>
      </c>
      <c r="C103" s="44">
        <v>0</v>
      </c>
      <c r="D103" s="44">
        <v>0</v>
      </c>
      <c r="E103" s="44">
        <v>0</v>
      </c>
      <c r="F103" s="44">
        <v>0</v>
      </c>
      <c r="G103" s="44">
        <v>0</v>
      </c>
      <c r="H103" s="44">
        <v>0</v>
      </c>
      <c r="I103" s="44">
        <v>0</v>
      </c>
      <c r="J103" s="44">
        <v>0</v>
      </c>
      <c r="K103" s="44">
        <v>0</v>
      </c>
      <c r="L103" s="44">
        <v>0</v>
      </c>
      <c r="M103" s="44">
        <v>0</v>
      </c>
      <c r="N103" s="44">
        <v>0</v>
      </c>
      <c r="O103" s="44">
        <v>0</v>
      </c>
      <c r="P103" s="44">
        <v>0</v>
      </c>
      <c r="Q103" s="44">
        <v>0</v>
      </c>
      <c r="R103" s="44">
        <v>0</v>
      </c>
      <c r="S103" s="44">
        <v>0</v>
      </c>
      <c r="T103" s="44">
        <v>0</v>
      </c>
      <c r="U103" s="44">
        <v>0</v>
      </c>
    </row>
    <row r="104" spans="1:21">
      <c r="A104" t="s">
        <v>110</v>
      </c>
      <c r="B104" t="s">
        <v>80</v>
      </c>
      <c r="C104" s="44">
        <v>0</v>
      </c>
      <c r="D104" s="44">
        <v>0</v>
      </c>
      <c r="E104" s="44">
        <v>0</v>
      </c>
      <c r="F104" s="44">
        <v>0</v>
      </c>
      <c r="G104" s="44">
        <v>0</v>
      </c>
      <c r="H104" s="44">
        <v>0</v>
      </c>
      <c r="I104" s="44">
        <v>0</v>
      </c>
      <c r="J104" s="44">
        <v>0</v>
      </c>
      <c r="K104" s="44">
        <v>0</v>
      </c>
      <c r="L104" s="44">
        <v>0</v>
      </c>
      <c r="M104" s="44">
        <v>0</v>
      </c>
      <c r="N104" s="44">
        <v>0</v>
      </c>
      <c r="O104" s="44">
        <v>0</v>
      </c>
      <c r="P104" s="44">
        <v>0</v>
      </c>
      <c r="Q104" s="44">
        <v>0</v>
      </c>
      <c r="R104" s="44">
        <v>0</v>
      </c>
      <c r="S104" s="44">
        <v>0</v>
      </c>
      <c r="T104" s="44">
        <v>0</v>
      </c>
      <c r="U104" s="44">
        <v>0</v>
      </c>
    </row>
    <row r="105" spans="1:21">
      <c r="A105" t="s">
        <v>111</v>
      </c>
      <c r="B105" t="s">
        <v>80</v>
      </c>
      <c r="C105" s="44">
        <v>0</v>
      </c>
      <c r="D105" s="44">
        <v>0</v>
      </c>
      <c r="E105" s="44">
        <v>0</v>
      </c>
      <c r="F105" s="44">
        <v>0</v>
      </c>
      <c r="G105" s="44">
        <v>0</v>
      </c>
      <c r="H105" s="44">
        <v>0</v>
      </c>
      <c r="I105" s="44">
        <v>0</v>
      </c>
      <c r="J105" s="44">
        <v>0</v>
      </c>
      <c r="K105" s="44">
        <v>0</v>
      </c>
      <c r="L105" s="44">
        <v>0</v>
      </c>
      <c r="M105" s="44">
        <v>0</v>
      </c>
      <c r="N105" s="44">
        <v>0</v>
      </c>
      <c r="O105" s="44">
        <v>0</v>
      </c>
      <c r="P105" s="44">
        <v>0</v>
      </c>
      <c r="Q105" s="44">
        <v>0</v>
      </c>
      <c r="R105" s="44">
        <v>0</v>
      </c>
      <c r="S105" s="44">
        <v>0</v>
      </c>
      <c r="T105" s="44">
        <v>0</v>
      </c>
      <c r="U105" s="44">
        <v>0</v>
      </c>
    </row>
    <row r="106" spans="1:21">
      <c r="A106" t="s">
        <v>112</v>
      </c>
      <c r="B106" t="s">
        <v>80</v>
      </c>
      <c r="C106" s="44">
        <v>0</v>
      </c>
      <c r="D106" s="44">
        <v>0</v>
      </c>
      <c r="E106" s="44">
        <v>0</v>
      </c>
      <c r="F106" s="44">
        <v>0</v>
      </c>
      <c r="G106" s="44">
        <v>0</v>
      </c>
      <c r="H106" s="44">
        <v>0</v>
      </c>
      <c r="I106" s="44">
        <v>0</v>
      </c>
      <c r="J106" s="44">
        <v>0</v>
      </c>
      <c r="K106" s="44">
        <v>0</v>
      </c>
      <c r="L106" s="44">
        <v>0</v>
      </c>
      <c r="M106" s="44">
        <v>0</v>
      </c>
      <c r="N106" s="44">
        <v>0</v>
      </c>
      <c r="O106" s="44">
        <v>0</v>
      </c>
      <c r="P106" s="44">
        <v>0</v>
      </c>
      <c r="Q106" s="44">
        <v>0</v>
      </c>
      <c r="R106" s="44">
        <v>0</v>
      </c>
      <c r="S106" s="44">
        <v>0</v>
      </c>
      <c r="T106" s="44">
        <v>0</v>
      </c>
      <c r="U106" s="44">
        <v>0</v>
      </c>
    </row>
    <row r="107" spans="1:21">
      <c r="A107" t="s">
        <v>113</v>
      </c>
      <c r="B107" t="s">
        <v>80</v>
      </c>
      <c r="C107" s="44"/>
      <c r="D107" s="44"/>
      <c r="E107" s="44">
        <v>0</v>
      </c>
      <c r="F107" s="44">
        <v>0</v>
      </c>
      <c r="G107" s="44">
        <v>0</v>
      </c>
      <c r="H107" s="44">
        <v>0</v>
      </c>
      <c r="I107" s="44">
        <v>0</v>
      </c>
      <c r="J107" s="44">
        <v>0</v>
      </c>
      <c r="K107" s="44">
        <v>0</v>
      </c>
      <c r="L107" s="44">
        <v>0</v>
      </c>
      <c r="M107" s="44">
        <v>0</v>
      </c>
      <c r="N107" s="44">
        <v>0</v>
      </c>
      <c r="O107" s="44">
        <v>0</v>
      </c>
      <c r="P107" s="44">
        <v>0</v>
      </c>
      <c r="Q107" s="44">
        <v>0</v>
      </c>
      <c r="R107" s="44">
        <v>0</v>
      </c>
      <c r="S107" s="44">
        <v>0</v>
      </c>
      <c r="T107" s="44">
        <v>0</v>
      </c>
      <c r="U107" s="44">
        <v>0</v>
      </c>
    </row>
    <row r="108" spans="1:21">
      <c r="A108" t="s">
        <v>114</v>
      </c>
      <c r="B108" t="s">
        <v>115</v>
      </c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>
        <v>64.114326477050781</v>
      </c>
      <c r="U108" s="44">
        <v>127.90808868408203</v>
      </c>
    </row>
    <row r="109" spans="1:21">
      <c r="A109" t="s">
        <v>116</v>
      </c>
      <c r="B109" t="s">
        <v>115</v>
      </c>
      <c r="C109" s="44"/>
      <c r="D109" s="44"/>
      <c r="E109" s="44"/>
      <c r="F109" s="44"/>
      <c r="G109" s="44"/>
      <c r="H109" s="44"/>
      <c r="I109" s="44"/>
      <c r="J109" s="39">
        <v>67.409996032714844</v>
      </c>
      <c r="K109" s="44">
        <v>134.48295593261719</v>
      </c>
      <c r="L109" s="44">
        <v>201.22052001953125</v>
      </c>
      <c r="M109" s="44">
        <v>200.21444702148438</v>
      </c>
      <c r="N109" s="44">
        <v>199.21339416503906</v>
      </c>
      <c r="O109" s="44">
        <v>198.21733093261719</v>
      </c>
      <c r="P109" s="44">
        <v>197.22627258300781</v>
      </c>
      <c r="Q109" s="44">
        <v>196.24012756347656</v>
      </c>
      <c r="R109" s="44">
        <v>195.25889587402344</v>
      </c>
      <c r="S109" s="44">
        <v>194.2825927734375</v>
      </c>
      <c r="T109" s="44">
        <v>129.19682312011719</v>
      </c>
      <c r="U109" s="44">
        <v>64.4365234375</v>
      </c>
    </row>
    <row r="110" spans="1:21">
      <c r="A110" t="s">
        <v>117</v>
      </c>
      <c r="B110" t="s">
        <v>118</v>
      </c>
      <c r="C110" s="44"/>
      <c r="D110" s="44"/>
      <c r="E110" s="44"/>
      <c r="F110" s="44"/>
      <c r="G110" s="44"/>
      <c r="H110" s="44"/>
      <c r="I110" s="44"/>
      <c r="J110" s="44"/>
      <c r="K110" s="39">
        <v>45</v>
      </c>
      <c r="L110" s="44">
        <v>90</v>
      </c>
      <c r="M110" s="44">
        <v>225</v>
      </c>
      <c r="N110" s="44">
        <v>630</v>
      </c>
      <c r="O110" s="44">
        <v>1170</v>
      </c>
      <c r="P110" s="44">
        <v>1620</v>
      </c>
      <c r="Q110" s="44">
        <v>1620</v>
      </c>
      <c r="R110" s="44">
        <v>1620</v>
      </c>
      <c r="S110" s="44">
        <v>1620</v>
      </c>
      <c r="T110" s="44">
        <v>2025</v>
      </c>
      <c r="U110" s="44">
        <v>2025</v>
      </c>
    </row>
    <row r="111" spans="1:21">
      <c r="A111" t="s">
        <v>119</v>
      </c>
      <c r="B111" s="45" t="s">
        <v>120</v>
      </c>
      <c r="C111" s="44">
        <v>0</v>
      </c>
      <c r="D111" s="44">
        <v>0</v>
      </c>
      <c r="E111" s="44">
        <v>0</v>
      </c>
      <c r="F111" s="44">
        <v>0</v>
      </c>
      <c r="G111" s="44">
        <v>0</v>
      </c>
      <c r="H111" s="44">
        <v>0</v>
      </c>
      <c r="I111" s="44">
        <v>0</v>
      </c>
      <c r="J111" s="44">
        <v>0</v>
      </c>
      <c r="K111" s="44">
        <v>0</v>
      </c>
      <c r="L111" s="44">
        <v>0</v>
      </c>
      <c r="M111" s="44">
        <v>0</v>
      </c>
      <c r="N111" s="44">
        <v>0</v>
      </c>
      <c r="O111" s="44">
        <v>0</v>
      </c>
      <c r="P111" s="44">
        <v>0</v>
      </c>
      <c r="Q111" s="44">
        <v>0</v>
      </c>
      <c r="R111" s="44">
        <v>0</v>
      </c>
      <c r="S111" s="44">
        <v>0</v>
      </c>
      <c r="T111" s="44">
        <v>0</v>
      </c>
      <c r="U111" s="44">
        <v>0</v>
      </c>
    </row>
    <row r="112" spans="1:21">
      <c r="A112" t="s">
        <v>121</v>
      </c>
      <c r="B112" s="45" t="s">
        <v>120</v>
      </c>
      <c r="C112" s="44">
        <v>115</v>
      </c>
      <c r="D112" s="44">
        <v>115</v>
      </c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</row>
    <row r="113" spans="1:21">
      <c r="A113" t="s">
        <v>122</v>
      </c>
      <c r="B113" s="45" t="s">
        <v>120</v>
      </c>
      <c r="C113" s="44">
        <v>104</v>
      </c>
      <c r="D113" s="44">
        <v>104</v>
      </c>
      <c r="E113" s="44">
        <v>104</v>
      </c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</row>
    <row r="114" spans="1:21">
      <c r="A114" t="s">
        <v>123</v>
      </c>
      <c r="B114" s="45" t="s">
        <v>120</v>
      </c>
      <c r="C114" s="44">
        <v>115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</row>
    <row r="115" spans="1:21">
      <c r="A115" t="s">
        <v>124</v>
      </c>
      <c r="B115" s="45" t="s">
        <v>125</v>
      </c>
      <c r="C115" s="44">
        <v>0</v>
      </c>
      <c r="D115" s="44">
        <v>0</v>
      </c>
      <c r="E115" s="44">
        <v>0</v>
      </c>
      <c r="F115" s="44">
        <v>0</v>
      </c>
      <c r="G115" s="44">
        <v>0</v>
      </c>
      <c r="H115" s="44">
        <v>0</v>
      </c>
      <c r="I115" s="44">
        <v>0</v>
      </c>
      <c r="J115" s="44">
        <v>0</v>
      </c>
      <c r="K115" s="44">
        <v>0</v>
      </c>
      <c r="L115" s="44">
        <v>0</v>
      </c>
      <c r="M115" s="44">
        <v>0</v>
      </c>
      <c r="N115" s="44">
        <v>0</v>
      </c>
      <c r="O115" s="44">
        <v>0</v>
      </c>
      <c r="P115" s="44">
        <v>0</v>
      </c>
      <c r="Q115" s="44">
        <v>0</v>
      </c>
      <c r="R115" s="44">
        <v>0</v>
      </c>
      <c r="S115" s="44">
        <v>0</v>
      </c>
      <c r="T115" s="44">
        <v>0</v>
      </c>
      <c r="U115" s="44">
        <v>0</v>
      </c>
    </row>
    <row r="116" spans="1:21">
      <c r="A116" t="s">
        <v>126</v>
      </c>
      <c r="B116" s="45" t="s">
        <v>125</v>
      </c>
      <c r="C116" s="44">
        <v>23</v>
      </c>
      <c r="D116" s="44">
        <v>23</v>
      </c>
      <c r="E116" s="44">
        <v>0</v>
      </c>
      <c r="F116" s="44">
        <v>0</v>
      </c>
      <c r="G116" s="44">
        <v>0</v>
      </c>
      <c r="H116" s="44">
        <v>0</v>
      </c>
      <c r="I116" s="44">
        <v>0</v>
      </c>
      <c r="J116" s="44">
        <v>0</v>
      </c>
      <c r="K116" s="44">
        <v>0</v>
      </c>
      <c r="L116" s="44">
        <v>0</v>
      </c>
      <c r="M116" s="44">
        <v>0</v>
      </c>
      <c r="N116" s="44">
        <v>0</v>
      </c>
      <c r="O116" s="44">
        <v>0</v>
      </c>
      <c r="P116" s="44">
        <v>0</v>
      </c>
      <c r="Q116" s="44">
        <v>0</v>
      </c>
      <c r="R116" s="44">
        <v>0</v>
      </c>
      <c r="S116" s="44">
        <v>0</v>
      </c>
      <c r="T116" s="44">
        <v>0</v>
      </c>
      <c r="U116" s="44">
        <v>0</v>
      </c>
    </row>
    <row r="117" spans="1:21">
      <c r="A117" t="s">
        <v>127</v>
      </c>
      <c r="B117" s="45" t="s">
        <v>125</v>
      </c>
      <c r="C117" s="44">
        <v>54.75</v>
      </c>
      <c r="D117" s="44">
        <v>54.75</v>
      </c>
      <c r="E117" s="44">
        <v>0</v>
      </c>
      <c r="F117" s="44">
        <v>0</v>
      </c>
      <c r="G117" s="44">
        <v>0</v>
      </c>
      <c r="H117" s="44">
        <v>0</v>
      </c>
      <c r="I117" s="44">
        <v>0</v>
      </c>
      <c r="J117" s="44">
        <v>0</v>
      </c>
      <c r="K117" s="44">
        <v>0</v>
      </c>
      <c r="L117" s="44">
        <v>0</v>
      </c>
      <c r="M117" s="44">
        <v>0</v>
      </c>
      <c r="N117" s="44">
        <v>0</v>
      </c>
      <c r="O117" s="44">
        <v>0</v>
      </c>
      <c r="P117" s="44">
        <v>0</v>
      </c>
      <c r="Q117" s="44">
        <v>0</v>
      </c>
      <c r="R117" s="44">
        <v>0</v>
      </c>
      <c r="S117" s="44">
        <v>0</v>
      </c>
      <c r="T117" s="44">
        <v>0</v>
      </c>
      <c r="U117" s="44">
        <v>0</v>
      </c>
    </row>
    <row r="118" spans="1:21">
      <c r="A118" s="3" t="s">
        <v>128</v>
      </c>
      <c r="C118" s="39">
        <f>SUM(C5:C117)</f>
        <v>13729.645034790039</v>
      </c>
      <c r="D118" s="39">
        <f t="shared" ref="D118:U118" si="0">SUM(D5:D117)</f>
        <v>13651.774459838867</v>
      </c>
      <c r="E118" s="39">
        <f t="shared" si="0"/>
        <v>13459.080486297607</v>
      </c>
      <c r="F118" s="39">
        <f t="shared" si="0"/>
        <v>13243.582317352295</v>
      </c>
      <c r="G118" s="39">
        <f t="shared" si="0"/>
        <v>13336.067844390869</v>
      </c>
      <c r="H118" s="39">
        <f t="shared" si="0"/>
        <v>12249.323085784912</v>
      </c>
      <c r="I118" s="39">
        <f t="shared" si="0"/>
        <v>12255.448619842529</v>
      </c>
      <c r="J118" s="39">
        <f t="shared" si="0"/>
        <v>12329.320484161377</v>
      </c>
      <c r="K118" s="39">
        <f t="shared" si="0"/>
        <v>12448.110469818115</v>
      </c>
      <c r="L118" s="39">
        <f t="shared" si="0"/>
        <v>12566.901683807373</v>
      </c>
      <c r="M118" s="39">
        <f t="shared" si="0"/>
        <v>12707.874126434326</v>
      </c>
      <c r="N118" s="39">
        <f t="shared" si="0"/>
        <v>13119.297695159912</v>
      </c>
      <c r="O118" s="39">
        <f t="shared" si="0"/>
        <v>12963.547740936279</v>
      </c>
      <c r="P118" s="39">
        <f t="shared" si="0"/>
        <v>13163.341548919678</v>
      </c>
      <c r="Q118" s="39">
        <f t="shared" si="0"/>
        <v>12801.162700653076</v>
      </c>
      <c r="R118" s="39">
        <f t="shared" si="0"/>
        <v>12808.180278778076</v>
      </c>
      <c r="S118" s="39">
        <f t="shared" si="0"/>
        <v>13033.268245697021</v>
      </c>
      <c r="T118" s="39">
        <f t="shared" si="0"/>
        <v>13158.969425201416</v>
      </c>
      <c r="U118" s="39">
        <f t="shared" si="0"/>
        <v>13732.625339508057</v>
      </c>
    </row>
    <row r="119" spans="1:21">
      <c r="A119" t="s">
        <v>129</v>
      </c>
      <c r="C119" s="45">
        <f>SUM(C66:C72)+SUM(C111:C114)</f>
        <v>1558.3770294189453</v>
      </c>
      <c r="D119" s="45">
        <f t="shared" ref="D119:U119" si="1">SUM(D66:D72)+SUM(D111:D114)</f>
        <v>1443.3770294189453</v>
      </c>
      <c r="E119" s="45">
        <f t="shared" si="1"/>
        <v>805.22442626953125</v>
      </c>
      <c r="F119" s="45">
        <f t="shared" si="1"/>
        <v>701.22442626953125</v>
      </c>
      <c r="G119" s="45">
        <f t="shared" si="1"/>
        <v>701.22442626953125</v>
      </c>
      <c r="H119" s="45">
        <f t="shared" si="1"/>
        <v>0</v>
      </c>
      <c r="I119" s="45">
        <f t="shared" si="1"/>
        <v>0</v>
      </c>
      <c r="J119" s="45">
        <f t="shared" si="1"/>
        <v>0</v>
      </c>
      <c r="K119" s="45">
        <f t="shared" si="1"/>
        <v>0</v>
      </c>
      <c r="L119" s="45">
        <f t="shared" si="1"/>
        <v>0</v>
      </c>
      <c r="M119" s="45">
        <f t="shared" si="1"/>
        <v>0</v>
      </c>
      <c r="N119" s="45">
        <f t="shared" si="1"/>
        <v>0</v>
      </c>
      <c r="O119" s="45">
        <f t="shared" si="1"/>
        <v>0</v>
      </c>
      <c r="P119" s="45">
        <f t="shared" si="1"/>
        <v>0</v>
      </c>
      <c r="Q119" s="45">
        <f t="shared" si="1"/>
        <v>0</v>
      </c>
      <c r="R119" s="45">
        <f t="shared" si="1"/>
        <v>0</v>
      </c>
      <c r="S119" s="45">
        <f t="shared" si="1"/>
        <v>0</v>
      </c>
      <c r="T119" s="45">
        <f t="shared" si="1"/>
        <v>0</v>
      </c>
      <c r="U119" s="45">
        <f t="shared" si="1"/>
        <v>0</v>
      </c>
    </row>
    <row r="120" spans="1:21">
      <c r="A120" t="s">
        <v>130</v>
      </c>
      <c r="C120" s="45">
        <f>SUM(C115:C117)</f>
        <v>77.75</v>
      </c>
      <c r="D120" s="45">
        <f t="shared" ref="D120:U120" si="2">SUM(D115:D117)</f>
        <v>77.75</v>
      </c>
      <c r="E120" s="45">
        <f t="shared" si="2"/>
        <v>0</v>
      </c>
      <c r="F120" s="45">
        <f t="shared" si="2"/>
        <v>0</v>
      </c>
      <c r="G120" s="45">
        <f t="shared" si="2"/>
        <v>0</v>
      </c>
      <c r="H120" s="45">
        <f t="shared" si="2"/>
        <v>0</v>
      </c>
      <c r="I120" s="45">
        <f t="shared" si="2"/>
        <v>0</v>
      </c>
      <c r="J120" s="45">
        <f t="shared" si="2"/>
        <v>0</v>
      </c>
      <c r="K120" s="45">
        <f t="shared" si="2"/>
        <v>0</v>
      </c>
      <c r="L120" s="45">
        <f t="shared" si="2"/>
        <v>0</v>
      </c>
      <c r="M120" s="45">
        <f t="shared" si="2"/>
        <v>0</v>
      </c>
      <c r="N120" s="45">
        <f t="shared" si="2"/>
        <v>0</v>
      </c>
      <c r="O120" s="45">
        <f t="shared" si="2"/>
        <v>0</v>
      </c>
      <c r="P120" s="45">
        <f t="shared" si="2"/>
        <v>0</v>
      </c>
      <c r="Q120" s="45">
        <f t="shared" si="2"/>
        <v>0</v>
      </c>
      <c r="R120" s="45">
        <f t="shared" si="2"/>
        <v>0</v>
      </c>
      <c r="S120" s="45">
        <f t="shared" si="2"/>
        <v>0</v>
      </c>
      <c r="T120" s="45">
        <f t="shared" si="2"/>
        <v>0</v>
      </c>
      <c r="U120" s="45">
        <f t="shared" si="2"/>
        <v>0</v>
      </c>
    </row>
    <row r="121" spans="1:21">
      <c r="A121" t="s">
        <v>131</v>
      </c>
      <c r="C121" s="45">
        <f>SUM(C5:C10)</f>
        <v>1370.5180435180664</v>
      </c>
      <c r="D121" s="45">
        <f t="shared" ref="D121:U121" si="3">SUM(D5:D10)</f>
        <v>1407.6474685668945</v>
      </c>
      <c r="E121" s="45">
        <f t="shared" si="3"/>
        <v>1430.8560943603516</v>
      </c>
      <c r="F121" s="45">
        <f t="shared" si="3"/>
        <v>1436.3579254150391</v>
      </c>
      <c r="G121" s="45">
        <f t="shared" si="3"/>
        <v>1441.8434524536133</v>
      </c>
      <c r="H121" s="45">
        <f t="shared" si="3"/>
        <v>1447.3231201171875</v>
      </c>
      <c r="I121" s="45">
        <f t="shared" si="3"/>
        <v>1453.4486541748047</v>
      </c>
      <c r="J121" s="45">
        <f t="shared" si="3"/>
        <v>1459.9105224609375</v>
      </c>
      <c r="K121" s="45">
        <f t="shared" si="3"/>
        <v>1466.6275482177734</v>
      </c>
      <c r="L121" s="45">
        <f t="shared" si="3"/>
        <v>1473.6811981201172</v>
      </c>
      <c r="M121" s="45">
        <f t="shared" si="3"/>
        <v>1480.6597137451172</v>
      </c>
      <c r="N121" s="45">
        <f t="shared" si="3"/>
        <v>1488.0843353271484</v>
      </c>
      <c r="O121" s="45">
        <f t="shared" si="3"/>
        <v>1495.7303466796875</v>
      </c>
      <c r="P121" s="45">
        <f t="shared" si="3"/>
        <v>1498.5152130126953</v>
      </c>
      <c r="Q121" s="45">
        <f t="shared" si="3"/>
        <v>1506.322509765625</v>
      </c>
      <c r="R121" s="45">
        <f t="shared" si="3"/>
        <v>1514.3213195800781</v>
      </c>
      <c r="S121" s="45">
        <f t="shared" si="3"/>
        <v>1522.3855895996094</v>
      </c>
      <c r="T121" s="45">
        <f t="shared" si="3"/>
        <v>1530.4582061767578</v>
      </c>
      <c r="U121" s="45">
        <f t="shared" si="3"/>
        <v>1535.0806579589844</v>
      </c>
    </row>
    <row r="122" spans="1:21">
      <c r="A122" t="s">
        <v>132</v>
      </c>
      <c r="C122" s="45">
        <f>C118-C119-C120-C121</f>
        <v>10722.999961853027</v>
      </c>
      <c r="D122" s="45">
        <f t="shared" ref="D122:U122" si="4">D118-D119-D120-D121</f>
        <v>10722.999961853027</v>
      </c>
      <c r="E122" s="45">
        <f t="shared" si="4"/>
        <v>11222.999965667725</v>
      </c>
      <c r="F122" s="45">
        <f t="shared" si="4"/>
        <v>11105.999965667725</v>
      </c>
      <c r="G122" s="45">
        <f t="shared" si="4"/>
        <v>11192.999965667725</v>
      </c>
      <c r="H122" s="45">
        <f t="shared" si="4"/>
        <v>10801.999965667725</v>
      </c>
      <c r="I122" s="45">
        <f t="shared" si="4"/>
        <v>10801.999965667725</v>
      </c>
      <c r="J122" s="45">
        <f t="shared" si="4"/>
        <v>10869.409961700439</v>
      </c>
      <c r="K122" s="45">
        <f t="shared" si="4"/>
        <v>10981.482921600342</v>
      </c>
      <c r="L122" s="45">
        <f t="shared" si="4"/>
        <v>11093.220485687256</v>
      </c>
      <c r="M122" s="45">
        <f t="shared" si="4"/>
        <v>11227.214412689209</v>
      </c>
      <c r="N122" s="45">
        <f t="shared" si="4"/>
        <v>11631.213359832764</v>
      </c>
      <c r="O122" s="45">
        <f t="shared" si="4"/>
        <v>11467.817394256592</v>
      </c>
      <c r="P122" s="45">
        <f t="shared" si="4"/>
        <v>11664.826335906982</v>
      </c>
      <c r="Q122" s="45">
        <f t="shared" si="4"/>
        <v>11294.840190887451</v>
      </c>
      <c r="R122" s="45">
        <f t="shared" si="4"/>
        <v>11293.858959197998</v>
      </c>
      <c r="S122" s="45">
        <f t="shared" si="4"/>
        <v>11510.882656097412</v>
      </c>
      <c r="T122" s="45">
        <f t="shared" si="4"/>
        <v>11628.511219024658</v>
      </c>
      <c r="U122" s="45">
        <f t="shared" si="4"/>
        <v>12197.544681549072</v>
      </c>
    </row>
    <row r="123" spans="1:21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</row>
    <row r="124" spans="1:21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</row>
    <row r="126" spans="1:21">
      <c r="A126" t="s">
        <v>133</v>
      </c>
      <c r="C126" s="44">
        <v>9346.5400000000009</v>
      </c>
      <c r="D126" s="44">
        <v>10336.35</v>
      </c>
      <c r="E126" s="44">
        <v>10146.16</v>
      </c>
      <c r="F126" s="44">
        <v>10176.44</v>
      </c>
      <c r="G126" s="44">
        <v>10205.89</v>
      </c>
      <c r="H126" s="44">
        <v>9633.49</v>
      </c>
      <c r="I126" s="44">
        <v>9705.67</v>
      </c>
      <c r="J126" s="44">
        <v>9799.7800000000007</v>
      </c>
      <c r="K126" s="44">
        <v>9860.7000000000007</v>
      </c>
      <c r="L126" s="44">
        <v>9994.4599999999991</v>
      </c>
      <c r="M126" s="44">
        <v>10123.530000000001</v>
      </c>
      <c r="N126" s="44">
        <v>10282.040000000001</v>
      </c>
      <c r="O126" s="44">
        <v>10455.6</v>
      </c>
      <c r="P126" s="44">
        <v>9903.69</v>
      </c>
      <c r="Q126" s="44">
        <v>10087.39</v>
      </c>
      <c r="R126" s="44">
        <v>10284.379999999999</v>
      </c>
      <c r="S126" s="44">
        <v>10485.620000000001</v>
      </c>
      <c r="T126" s="44">
        <v>10687.36</v>
      </c>
      <c r="U126" s="44">
        <v>10659.11</v>
      </c>
    </row>
    <row r="127" spans="1:21">
      <c r="A127" t="s">
        <v>134</v>
      </c>
      <c r="C127" s="2">
        <f t="shared" ref="C127:U127" si="5">C121/1.2</f>
        <v>1142.0983695983887</v>
      </c>
      <c r="D127" s="2">
        <f t="shared" si="5"/>
        <v>1173.0395571390789</v>
      </c>
      <c r="E127" s="2">
        <f t="shared" si="5"/>
        <v>1192.3800786336265</v>
      </c>
      <c r="F127" s="2">
        <f t="shared" si="5"/>
        <v>1196.964937845866</v>
      </c>
      <c r="G127" s="2">
        <f t="shared" si="5"/>
        <v>1201.5362103780112</v>
      </c>
      <c r="H127" s="2">
        <f t="shared" si="5"/>
        <v>1206.1026000976563</v>
      </c>
      <c r="I127" s="2">
        <f t="shared" si="5"/>
        <v>1211.2072118123374</v>
      </c>
      <c r="J127" s="2">
        <f t="shared" si="5"/>
        <v>1216.5921020507813</v>
      </c>
      <c r="K127" s="2">
        <f t="shared" si="5"/>
        <v>1222.1896235148113</v>
      </c>
      <c r="L127" s="2">
        <f t="shared" si="5"/>
        <v>1228.0676651000977</v>
      </c>
      <c r="M127" s="2">
        <f t="shared" si="5"/>
        <v>1233.8830947875977</v>
      </c>
      <c r="N127" s="2">
        <f t="shared" si="5"/>
        <v>1240.0702794392905</v>
      </c>
      <c r="O127" s="2">
        <f t="shared" si="5"/>
        <v>1246.4419555664063</v>
      </c>
      <c r="P127" s="2">
        <f t="shared" si="5"/>
        <v>1248.7626775105796</v>
      </c>
      <c r="Q127" s="2">
        <f t="shared" si="5"/>
        <v>1255.268758138021</v>
      </c>
      <c r="R127" s="2">
        <f t="shared" si="5"/>
        <v>1261.9344329833984</v>
      </c>
      <c r="S127" s="2">
        <f t="shared" si="5"/>
        <v>1268.6546579996746</v>
      </c>
      <c r="T127" s="2">
        <f t="shared" si="5"/>
        <v>1275.3818384806316</v>
      </c>
      <c r="U127" s="2">
        <f t="shared" si="5"/>
        <v>1279.2338816324871</v>
      </c>
    </row>
    <row r="128" spans="1:21">
      <c r="A128" t="s">
        <v>135</v>
      </c>
      <c r="C128" s="2">
        <v>1142.0983315443848</v>
      </c>
      <c r="D128" s="2">
        <v>1173.0396492247994</v>
      </c>
      <c r="E128" s="2">
        <v>1192.3802169052137</v>
      </c>
      <c r="F128" s="2">
        <v>1196.964909585628</v>
      </c>
      <c r="G128" s="2">
        <v>1201.5362272660425</v>
      </c>
      <c r="H128" s="2">
        <v>1206.1026699464569</v>
      </c>
      <c r="I128" s="2">
        <v>1211.2072376268713</v>
      </c>
      <c r="J128" s="2">
        <v>1216.5920553072858</v>
      </c>
      <c r="K128" s="2">
        <v>1222.1894979877004</v>
      </c>
      <c r="L128" s="2">
        <v>1228.0675656681144</v>
      </c>
      <c r="M128" s="2">
        <v>1233.8830083485291</v>
      </c>
      <c r="N128" s="2">
        <v>1240.0700760289435</v>
      </c>
      <c r="O128" s="2">
        <v>1246.4418937093578</v>
      </c>
      <c r="P128" s="2">
        <v>1248.7627113897724</v>
      </c>
      <c r="Q128" s="2">
        <v>1255.2687790701866</v>
      </c>
      <c r="R128" s="2">
        <v>1261.9345967506013</v>
      </c>
      <c r="S128" s="2">
        <v>1268.6546644310156</v>
      </c>
      <c r="T128" s="2">
        <v>1275.3818571114302</v>
      </c>
      <c r="U128" s="2">
        <v>1279.2339247918446</v>
      </c>
    </row>
    <row r="129" spans="1:21">
      <c r="A129" t="s">
        <v>136</v>
      </c>
      <c r="C129" s="2">
        <f>C126-C127</f>
        <v>8204.4416304016122</v>
      </c>
      <c r="D129" s="2">
        <f t="shared" ref="D129:U129" si="6">D126-D127</f>
        <v>9163.3104428609222</v>
      </c>
      <c r="E129" s="2">
        <f t="shared" si="6"/>
        <v>8953.7799213663729</v>
      </c>
      <c r="F129" s="2">
        <f t="shared" si="6"/>
        <v>8979.4750621541352</v>
      </c>
      <c r="G129" s="2">
        <f t="shared" si="6"/>
        <v>9004.3537896219877</v>
      </c>
      <c r="H129" s="2">
        <f t="shared" si="6"/>
        <v>8427.3873999023435</v>
      </c>
      <c r="I129" s="2">
        <f t="shared" si="6"/>
        <v>8494.4627881876622</v>
      </c>
      <c r="J129" s="2">
        <f t="shared" si="6"/>
        <v>8583.1878979492194</v>
      </c>
      <c r="K129" s="2">
        <f t="shared" si="6"/>
        <v>8638.5103764851901</v>
      </c>
      <c r="L129" s="2">
        <f t="shared" si="6"/>
        <v>8766.3923348999015</v>
      </c>
      <c r="M129" s="2">
        <f t="shared" si="6"/>
        <v>8889.646905212403</v>
      </c>
      <c r="N129" s="2">
        <f t="shared" si="6"/>
        <v>9041.9697205607099</v>
      </c>
      <c r="O129" s="2">
        <f t="shared" si="6"/>
        <v>9209.1580444335941</v>
      </c>
      <c r="P129" s="2">
        <f t="shared" si="6"/>
        <v>8654.9273224894205</v>
      </c>
      <c r="Q129" s="2">
        <f t="shared" si="6"/>
        <v>8832.121241861978</v>
      </c>
      <c r="R129" s="2">
        <f t="shared" si="6"/>
        <v>9022.4455670166008</v>
      </c>
      <c r="S129" s="2">
        <f t="shared" si="6"/>
        <v>9216.9653420003269</v>
      </c>
      <c r="T129" s="2">
        <f t="shared" si="6"/>
        <v>9411.9781615193697</v>
      </c>
      <c r="U129" s="2">
        <f t="shared" si="6"/>
        <v>9379.8761183675142</v>
      </c>
    </row>
    <row r="130" spans="1:21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</row>
  </sheetData>
  <pageMargins left="0.7" right="0.7" top="0.75" bottom="0.75" header="0.3" footer="0.3"/>
  <pageSetup paperSize="17" scale="72" fitToWidth="3" fitToHeight="2" orientation="landscape" r:id="rId1"/>
  <headerFooter>
    <oddHeader>&amp;RDEF's Response to Staff ROG 6 (55-73)
Q63b
Page &amp;P of &amp;N</oddHeader>
    <oddFooter>&amp;R20240025-STAFFROG6-00001130 through 20240025 -STAFFROG6-00001135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B2E6A-06FF-45EF-A964-9D52F79AEA04}">
  <dimension ref="A1:V130"/>
  <sheetViews>
    <sheetView tabSelected="1" view="pageLayout" zoomScaleNormal="100" workbookViewId="0">
      <selection sqref="A1:U129"/>
    </sheetView>
  </sheetViews>
  <sheetFormatPr defaultColWidth="8.88671875" defaultRowHeight="14.4"/>
  <cols>
    <col min="1" max="1" width="30.5546875" bestFit="1" customWidth="1"/>
    <col min="2" max="2" width="10.33203125" bestFit="1" customWidth="1"/>
    <col min="3" max="21" width="8.6640625" bestFit="1" customWidth="1"/>
  </cols>
  <sheetData>
    <row r="1" spans="1:22">
      <c r="A1" s="3" t="s">
        <v>0</v>
      </c>
    </row>
    <row r="3" spans="1:22">
      <c r="A3" s="41" t="s">
        <v>1</v>
      </c>
    </row>
    <row r="4" spans="1:22">
      <c r="A4" s="3" t="s">
        <v>2</v>
      </c>
      <c r="B4" s="3" t="s">
        <v>3</v>
      </c>
      <c r="C4" s="42">
        <v>45139</v>
      </c>
      <c r="D4" s="42">
        <v>45505</v>
      </c>
      <c r="E4" s="42">
        <v>45870</v>
      </c>
      <c r="F4" s="42">
        <v>46235</v>
      </c>
      <c r="G4" s="42">
        <v>46600</v>
      </c>
      <c r="H4" s="42">
        <v>46966</v>
      </c>
      <c r="I4" s="42">
        <v>47331</v>
      </c>
      <c r="J4" s="42">
        <v>47696</v>
      </c>
      <c r="K4" s="42">
        <v>48061</v>
      </c>
      <c r="L4" s="42">
        <v>48427</v>
      </c>
      <c r="M4" s="42">
        <v>48792</v>
      </c>
      <c r="N4" s="42">
        <v>49157</v>
      </c>
      <c r="O4" s="42">
        <v>49522</v>
      </c>
      <c r="P4" s="42">
        <v>49888</v>
      </c>
      <c r="Q4" s="42">
        <v>50253</v>
      </c>
      <c r="R4" s="42">
        <v>50618</v>
      </c>
      <c r="S4" s="42">
        <v>50983</v>
      </c>
      <c r="T4" s="42">
        <v>51349</v>
      </c>
      <c r="U4" s="42">
        <v>51714</v>
      </c>
      <c r="V4" s="43"/>
    </row>
    <row r="5" spans="1:22">
      <c r="A5" t="s">
        <v>4</v>
      </c>
      <c r="B5" t="s">
        <v>5</v>
      </c>
      <c r="C5" s="44">
        <v>362.852294921875</v>
      </c>
      <c r="D5" s="44">
        <v>372.9774169921875</v>
      </c>
      <c r="E5" s="44">
        <v>384.25958251953125</v>
      </c>
      <c r="F5" s="44">
        <v>385.22390747070313</v>
      </c>
      <c r="G5" s="44">
        <v>386.18820190429688</v>
      </c>
      <c r="H5" s="44">
        <v>387.15243530273438</v>
      </c>
      <c r="I5" s="44">
        <v>388.11672973632813</v>
      </c>
      <c r="J5" s="44">
        <v>389.0810546875</v>
      </c>
      <c r="K5" s="44">
        <v>390.04537963867188</v>
      </c>
      <c r="L5" s="44">
        <v>391.00970458984375</v>
      </c>
      <c r="M5" s="44">
        <v>391.97390747070313</v>
      </c>
      <c r="N5" s="44">
        <v>392.93820190429688</v>
      </c>
      <c r="O5" s="44">
        <v>393.90255737304688</v>
      </c>
      <c r="P5" s="44">
        <v>394.86685180664063</v>
      </c>
      <c r="Q5" s="44">
        <v>395.83120727539063</v>
      </c>
      <c r="R5" s="44">
        <v>396.79537963867188</v>
      </c>
      <c r="S5" s="44">
        <v>397.75970458984375</v>
      </c>
      <c r="T5" s="44">
        <v>398.7239990234375</v>
      </c>
      <c r="U5" s="44">
        <v>399.68820190429688</v>
      </c>
    </row>
    <row r="6" spans="1:22">
      <c r="A6" t="s">
        <v>6</v>
      </c>
      <c r="B6" t="s">
        <v>5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</row>
    <row r="7" spans="1:22">
      <c r="A7" t="s">
        <v>7</v>
      </c>
      <c r="B7" t="s">
        <v>5</v>
      </c>
      <c r="C7" s="44">
        <v>407.72219848632813</v>
      </c>
      <c r="D7" s="44">
        <v>407.72219848632813</v>
      </c>
      <c r="E7" s="44">
        <v>407.72219848632813</v>
      </c>
      <c r="F7" s="44">
        <v>407.72219848632813</v>
      </c>
      <c r="G7" s="44">
        <v>407.72219848632813</v>
      </c>
      <c r="H7" s="44">
        <v>407.72219848632813</v>
      </c>
      <c r="I7" s="44">
        <v>407.72219848632813</v>
      </c>
      <c r="J7" s="44">
        <v>407.72219848632813</v>
      </c>
      <c r="K7" s="44">
        <v>407.72219848632813</v>
      </c>
      <c r="L7" s="44">
        <v>407.72219848632813</v>
      </c>
      <c r="M7" s="44">
        <v>407.72219848632813</v>
      </c>
      <c r="N7" s="44">
        <v>407.72219848632813</v>
      </c>
      <c r="O7" s="44">
        <v>407.72219848632813</v>
      </c>
      <c r="P7" s="44">
        <v>407.72219848632813</v>
      </c>
      <c r="Q7" s="44">
        <v>407.72219848632813</v>
      </c>
      <c r="R7" s="44">
        <v>407.72219848632813</v>
      </c>
      <c r="S7" s="44">
        <v>407.72219848632813</v>
      </c>
      <c r="T7" s="44">
        <v>407.72219848632813</v>
      </c>
      <c r="U7" s="44">
        <v>407.72219848632813</v>
      </c>
    </row>
    <row r="8" spans="1:22">
      <c r="A8" t="s">
        <v>8</v>
      </c>
      <c r="B8" t="s">
        <v>5</v>
      </c>
      <c r="C8" s="44">
        <v>104.82616424560547</v>
      </c>
      <c r="D8" s="44">
        <v>108.67298889160156</v>
      </c>
      <c r="E8" s="44">
        <v>112.51981353759766</v>
      </c>
      <c r="F8" s="44">
        <v>116.36666107177734</v>
      </c>
      <c r="G8" s="44">
        <v>120.21348571777344</v>
      </c>
      <c r="H8" s="44">
        <v>124.06032562255859</v>
      </c>
      <c r="I8" s="44">
        <v>127.90716552734375</v>
      </c>
      <c r="J8" s="44">
        <v>131.75399780273438</v>
      </c>
      <c r="K8" s="44">
        <v>135.60084533691406</v>
      </c>
      <c r="L8" s="44">
        <v>139.44767761230469</v>
      </c>
      <c r="M8" s="44">
        <v>143.29452514648438</v>
      </c>
      <c r="N8" s="44">
        <v>147.14125061035156</v>
      </c>
      <c r="O8" s="44">
        <v>150.98808288574219</v>
      </c>
      <c r="P8" s="44">
        <v>154.83493041992188</v>
      </c>
      <c r="Q8" s="44">
        <v>158.6817626953125</v>
      </c>
      <c r="R8" s="44">
        <v>162.52861022949219</v>
      </c>
      <c r="S8" s="44">
        <v>166.37544250488281</v>
      </c>
      <c r="T8" s="44">
        <v>170.2222900390625</v>
      </c>
      <c r="U8" s="44">
        <v>174.06912231445313</v>
      </c>
    </row>
    <row r="9" spans="1:22">
      <c r="A9" t="s">
        <v>9</v>
      </c>
      <c r="B9" t="s">
        <v>5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</row>
    <row r="10" spans="1:22">
      <c r="A10" t="s">
        <v>10</v>
      </c>
      <c r="B10" t="s">
        <v>5</v>
      </c>
      <c r="C10" s="44">
        <v>88.107688903808594</v>
      </c>
      <c r="D10" s="44">
        <v>90.582626342773438</v>
      </c>
      <c r="E10" s="44">
        <v>93.340423583984375</v>
      </c>
      <c r="F10" s="44">
        <v>93.57611083984375</v>
      </c>
      <c r="G10" s="44">
        <v>93.81182861328125</v>
      </c>
      <c r="H10" s="44">
        <v>94.047538757324219</v>
      </c>
      <c r="I10" s="44">
        <v>94.283241271972656</v>
      </c>
      <c r="J10" s="44">
        <v>94.518951416015625</v>
      </c>
      <c r="K10" s="44">
        <v>94.754653930664063</v>
      </c>
      <c r="L10" s="44">
        <v>94.990371704101563</v>
      </c>
      <c r="M10" s="44">
        <v>95.22607421875</v>
      </c>
      <c r="N10" s="44">
        <v>95.461784362792969</v>
      </c>
      <c r="O10" s="44">
        <v>95.697494506835938</v>
      </c>
      <c r="P10" s="44">
        <v>95.933212280273438</v>
      </c>
      <c r="Q10" s="44">
        <v>96.168899536132813</v>
      </c>
      <c r="R10" s="44">
        <v>96.404624938964844</v>
      </c>
      <c r="S10" s="44">
        <v>96.640327453613281</v>
      </c>
      <c r="T10" s="44">
        <v>96.87603759765625</v>
      </c>
      <c r="U10" s="44">
        <v>97.111747741699219</v>
      </c>
    </row>
    <row r="11" spans="1:22">
      <c r="A11" t="s">
        <v>11</v>
      </c>
      <c r="B11" t="s">
        <v>12</v>
      </c>
      <c r="C11" s="44">
        <v>508</v>
      </c>
      <c r="D11" s="44">
        <v>508</v>
      </c>
      <c r="E11" s="44">
        <v>508</v>
      </c>
      <c r="F11" s="44">
        <v>508</v>
      </c>
      <c r="G11" s="44">
        <v>508</v>
      </c>
      <c r="H11" s="44">
        <v>508</v>
      </c>
      <c r="I11" s="44">
        <v>508</v>
      </c>
      <c r="J11" s="44">
        <v>508</v>
      </c>
      <c r="K11" s="44">
        <v>508</v>
      </c>
      <c r="L11" s="44">
        <v>508</v>
      </c>
      <c r="M11" s="44">
        <v>508</v>
      </c>
      <c r="N11" s="44">
        <v>508</v>
      </c>
      <c r="O11" s="44">
        <v>508</v>
      </c>
      <c r="P11" s="44">
        <v>508</v>
      </c>
      <c r="Q11" s="44">
        <v>508</v>
      </c>
      <c r="R11" s="44">
        <v>508</v>
      </c>
      <c r="S11" s="44">
        <v>508</v>
      </c>
      <c r="T11" s="44">
        <v>508</v>
      </c>
      <c r="U11" s="44">
        <v>508</v>
      </c>
    </row>
    <row r="12" spans="1:22">
      <c r="A12" t="s">
        <v>13</v>
      </c>
      <c r="B12" t="s">
        <v>12</v>
      </c>
      <c r="C12" s="44">
        <v>505</v>
      </c>
      <c r="D12" s="44">
        <v>505</v>
      </c>
      <c r="E12" s="44">
        <v>505</v>
      </c>
      <c r="F12" s="44">
        <v>505</v>
      </c>
      <c r="G12" s="44">
        <v>505</v>
      </c>
      <c r="H12" s="44">
        <v>505</v>
      </c>
      <c r="I12" s="44">
        <v>505</v>
      </c>
      <c r="J12" s="44">
        <v>505</v>
      </c>
      <c r="K12" s="44">
        <v>505</v>
      </c>
      <c r="L12" s="44">
        <v>505</v>
      </c>
      <c r="M12" s="44">
        <v>505</v>
      </c>
      <c r="N12" s="44">
        <v>505</v>
      </c>
      <c r="O12" s="44">
        <v>505</v>
      </c>
      <c r="P12" s="44">
        <v>505</v>
      </c>
      <c r="Q12" s="44">
        <v>505</v>
      </c>
      <c r="R12" s="44">
        <v>505</v>
      </c>
      <c r="S12" s="44">
        <v>505</v>
      </c>
      <c r="T12" s="44">
        <v>505</v>
      </c>
      <c r="U12" s="44">
        <v>505</v>
      </c>
    </row>
    <row r="13" spans="1:22">
      <c r="A13" t="s">
        <v>14</v>
      </c>
      <c r="B13" t="s">
        <v>12</v>
      </c>
      <c r="C13" s="44">
        <v>712</v>
      </c>
      <c r="D13" s="44">
        <v>712</v>
      </c>
      <c r="E13" s="44">
        <v>712</v>
      </c>
      <c r="F13" s="44">
        <v>712</v>
      </c>
      <c r="G13" s="44">
        <v>712</v>
      </c>
      <c r="H13" s="44">
        <v>712</v>
      </c>
      <c r="I13" s="44">
        <v>712</v>
      </c>
      <c r="J13" s="44">
        <v>712</v>
      </c>
      <c r="K13" s="44">
        <v>712</v>
      </c>
      <c r="L13" s="44">
        <v>712</v>
      </c>
      <c r="M13" s="44">
        <v>712</v>
      </c>
      <c r="N13" s="44"/>
      <c r="O13" s="44"/>
      <c r="P13" s="44"/>
      <c r="Q13" s="44"/>
      <c r="R13" s="44"/>
      <c r="S13" s="44"/>
      <c r="T13" s="44"/>
      <c r="U13" s="44"/>
    </row>
    <row r="14" spans="1:22">
      <c r="A14" t="s">
        <v>15</v>
      </c>
      <c r="B14" t="s">
        <v>12</v>
      </c>
      <c r="C14" s="44">
        <v>698</v>
      </c>
      <c r="D14" s="44">
        <v>698</v>
      </c>
      <c r="E14" s="44">
        <v>698</v>
      </c>
      <c r="F14" s="44">
        <v>698</v>
      </c>
      <c r="G14" s="44">
        <v>698</v>
      </c>
      <c r="H14" s="44">
        <v>698</v>
      </c>
      <c r="I14" s="44">
        <v>698</v>
      </c>
      <c r="J14" s="44">
        <v>698</v>
      </c>
      <c r="K14" s="44">
        <v>698</v>
      </c>
      <c r="L14" s="44">
        <v>698</v>
      </c>
      <c r="M14" s="44">
        <v>698</v>
      </c>
      <c r="N14" s="44"/>
      <c r="O14" s="44"/>
      <c r="P14" s="44"/>
      <c r="Q14" s="44"/>
      <c r="R14" s="44"/>
      <c r="S14" s="44"/>
      <c r="T14" s="44"/>
      <c r="U14" s="44"/>
    </row>
    <row r="15" spans="1:22">
      <c r="A15" t="s">
        <v>16</v>
      </c>
      <c r="B15" t="s">
        <v>17</v>
      </c>
      <c r="C15" s="44">
        <v>1043</v>
      </c>
      <c r="D15" s="44">
        <v>1043</v>
      </c>
      <c r="E15" s="44">
        <v>1143</v>
      </c>
      <c r="F15" s="44">
        <v>1143</v>
      </c>
      <c r="G15" s="44">
        <v>1143</v>
      </c>
      <c r="H15" s="44">
        <v>1143</v>
      </c>
      <c r="I15" s="44">
        <v>1143</v>
      </c>
      <c r="J15" s="44">
        <v>1143</v>
      </c>
      <c r="K15" s="44">
        <v>1143</v>
      </c>
      <c r="L15" s="44">
        <v>1143</v>
      </c>
      <c r="M15" s="44">
        <v>1143</v>
      </c>
      <c r="N15" s="44">
        <v>1143</v>
      </c>
      <c r="O15" s="44">
        <v>1143</v>
      </c>
      <c r="P15" s="44">
        <v>1143</v>
      </c>
      <c r="Q15" s="44">
        <v>1143</v>
      </c>
      <c r="R15" s="44">
        <v>1143</v>
      </c>
      <c r="S15" s="44">
        <v>1143</v>
      </c>
      <c r="T15" s="44">
        <v>1143</v>
      </c>
      <c r="U15" s="44">
        <v>1143</v>
      </c>
    </row>
    <row r="16" spans="1:22">
      <c r="A16" t="s">
        <v>18</v>
      </c>
      <c r="B16" t="s">
        <v>17</v>
      </c>
      <c r="C16" s="44">
        <v>69</v>
      </c>
      <c r="D16" s="44">
        <v>69</v>
      </c>
      <c r="E16" s="44">
        <v>69</v>
      </c>
      <c r="F16" s="44">
        <v>69</v>
      </c>
      <c r="G16" s="44">
        <v>69</v>
      </c>
      <c r="H16" s="44">
        <v>69</v>
      </c>
      <c r="I16" s="44">
        <v>69</v>
      </c>
      <c r="J16" s="44">
        <v>69</v>
      </c>
      <c r="K16" s="44">
        <v>69</v>
      </c>
      <c r="L16" s="44">
        <v>69</v>
      </c>
      <c r="M16" s="44">
        <v>69</v>
      </c>
      <c r="N16" s="44">
        <v>69</v>
      </c>
      <c r="O16" s="44">
        <v>69</v>
      </c>
      <c r="P16" s="44">
        <v>69</v>
      </c>
      <c r="Q16" s="44">
        <v>69</v>
      </c>
      <c r="R16" s="44">
        <v>69</v>
      </c>
      <c r="S16" s="44">
        <v>69</v>
      </c>
      <c r="T16" s="44">
        <v>69</v>
      </c>
      <c r="U16" s="44">
        <v>69</v>
      </c>
    </row>
    <row r="17" spans="1:21">
      <c r="A17" t="s">
        <v>19</v>
      </c>
      <c r="B17" t="s">
        <v>17</v>
      </c>
      <c r="C17" s="44">
        <v>736.328125</v>
      </c>
      <c r="D17" s="44">
        <v>736.328125</v>
      </c>
      <c r="E17" s="44">
        <v>736.328125</v>
      </c>
      <c r="F17" s="44">
        <v>758.328125</v>
      </c>
      <c r="G17" s="44">
        <v>758.328125</v>
      </c>
      <c r="H17" s="44">
        <v>758.328125</v>
      </c>
      <c r="I17" s="44">
        <v>758.328125</v>
      </c>
      <c r="J17" s="44">
        <v>758.328125</v>
      </c>
      <c r="K17" s="44">
        <v>758.328125</v>
      </c>
      <c r="L17" s="44">
        <v>758.328125</v>
      </c>
      <c r="M17" s="44">
        <v>758.328125</v>
      </c>
      <c r="N17" s="44">
        <v>758.328125</v>
      </c>
      <c r="O17" s="44">
        <v>758.328125</v>
      </c>
      <c r="P17" s="44">
        <v>758.328125</v>
      </c>
      <c r="Q17" s="44">
        <v>758.328125</v>
      </c>
      <c r="R17" s="44">
        <v>758.328125</v>
      </c>
      <c r="S17" s="44">
        <v>758.328125</v>
      </c>
      <c r="T17" s="44">
        <v>758.328125</v>
      </c>
      <c r="U17" s="44">
        <v>758.328125</v>
      </c>
    </row>
    <row r="18" spans="1:21">
      <c r="A18" t="s">
        <v>20</v>
      </c>
      <c r="B18" t="s">
        <v>17</v>
      </c>
      <c r="C18" s="44">
        <v>70.671943664550781</v>
      </c>
      <c r="D18" s="44">
        <v>70.671943664550781</v>
      </c>
      <c r="E18" s="44">
        <v>70.671943664550781</v>
      </c>
      <c r="F18" s="44">
        <v>70.671943664550781</v>
      </c>
      <c r="G18" s="44">
        <v>70.671943664550781</v>
      </c>
      <c r="H18" s="44">
        <v>70.671943664550781</v>
      </c>
      <c r="I18" s="44">
        <v>70.671943664550781</v>
      </c>
      <c r="J18" s="44">
        <v>70.671943664550781</v>
      </c>
      <c r="K18" s="44">
        <v>70.671943664550781</v>
      </c>
      <c r="L18" s="44">
        <v>70.671943664550781</v>
      </c>
      <c r="M18" s="44">
        <v>70.671943664550781</v>
      </c>
      <c r="N18" s="44">
        <v>70.671943664550781</v>
      </c>
      <c r="O18" s="44">
        <v>70.671943664550781</v>
      </c>
      <c r="P18" s="44">
        <v>70.671943664550781</v>
      </c>
      <c r="Q18" s="44">
        <v>70.671943664550781</v>
      </c>
      <c r="R18" s="44">
        <v>70.671943664550781</v>
      </c>
      <c r="S18" s="44">
        <v>70.671943664550781</v>
      </c>
      <c r="T18" s="44">
        <v>70.671943664550781</v>
      </c>
      <c r="U18" s="44">
        <v>70.671943664550781</v>
      </c>
    </row>
    <row r="19" spans="1:21">
      <c r="A19" t="s">
        <v>21</v>
      </c>
      <c r="B19" t="s">
        <v>17</v>
      </c>
      <c r="C19" s="44">
        <v>729.823974609375</v>
      </c>
      <c r="D19" s="44">
        <v>729.823974609375</v>
      </c>
      <c r="E19" s="44">
        <v>729.823974609375</v>
      </c>
      <c r="F19" s="44">
        <v>751.823974609375</v>
      </c>
      <c r="G19" s="44">
        <v>751.823974609375</v>
      </c>
      <c r="H19" s="44">
        <v>751.823974609375</v>
      </c>
      <c r="I19" s="44">
        <v>751.823974609375</v>
      </c>
      <c r="J19" s="44">
        <v>751.823974609375</v>
      </c>
      <c r="K19" s="44">
        <v>751.823974609375</v>
      </c>
      <c r="L19" s="44">
        <v>751.823974609375</v>
      </c>
      <c r="M19" s="44">
        <v>751.823974609375</v>
      </c>
      <c r="N19" s="44">
        <v>751.823974609375</v>
      </c>
      <c r="O19" s="44">
        <v>751.823974609375</v>
      </c>
      <c r="P19" s="44">
        <v>751.823974609375</v>
      </c>
      <c r="Q19" s="44">
        <v>751.823974609375</v>
      </c>
      <c r="R19" s="44">
        <v>751.823974609375</v>
      </c>
      <c r="S19" s="44">
        <v>751.823974609375</v>
      </c>
      <c r="T19" s="44">
        <v>751.823974609375</v>
      </c>
      <c r="U19" s="44">
        <v>751.823974609375</v>
      </c>
    </row>
    <row r="20" spans="1:21">
      <c r="A20" t="s">
        <v>22</v>
      </c>
      <c r="B20" t="s">
        <v>17</v>
      </c>
      <c r="C20" s="44">
        <v>73.175987243652344</v>
      </c>
      <c r="D20" s="44">
        <v>73.175987243652344</v>
      </c>
      <c r="E20" s="44">
        <v>73.175987243652344</v>
      </c>
      <c r="F20" s="44">
        <v>73.175987243652344</v>
      </c>
      <c r="G20" s="44">
        <v>73.175987243652344</v>
      </c>
      <c r="H20" s="44">
        <v>73.175987243652344</v>
      </c>
      <c r="I20" s="44">
        <v>73.175987243652344</v>
      </c>
      <c r="J20" s="44">
        <v>73.175987243652344</v>
      </c>
      <c r="K20" s="44">
        <v>73.175987243652344</v>
      </c>
      <c r="L20" s="44">
        <v>73.175987243652344</v>
      </c>
      <c r="M20" s="44">
        <v>73.175987243652344</v>
      </c>
      <c r="N20" s="44">
        <v>73.175987243652344</v>
      </c>
      <c r="O20" s="44">
        <v>73.175987243652344</v>
      </c>
      <c r="P20" s="44">
        <v>73.175987243652344</v>
      </c>
      <c r="Q20" s="44">
        <v>73.175987243652344</v>
      </c>
      <c r="R20" s="44">
        <v>73.175987243652344</v>
      </c>
      <c r="S20" s="44">
        <v>73.175987243652344</v>
      </c>
      <c r="T20" s="44">
        <v>73.175987243652344</v>
      </c>
      <c r="U20" s="44">
        <v>73.175987243652344</v>
      </c>
    </row>
    <row r="21" spans="1:21">
      <c r="A21" t="s">
        <v>23</v>
      </c>
      <c r="B21" t="s">
        <v>17</v>
      </c>
      <c r="C21" s="44">
        <v>490</v>
      </c>
      <c r="D21" s="44">
        <v>490</v>
      </c>
      <c r="E21" s="44">
        <v>490</v>
      </c>
      <c r="F21" s="44">
        <v>490</v>
      </c>
      <c r="G21" s="44">
        <v>490</v>
      </c>
      <c r="H21" s="44">
        <v>490</v>
      </c>
      <c r="I21" s="44">
        <v>490</v>
      </c>
      <c r="J21" s="44">
        <v>490</v>
      </c>
      <c r="K21" s="44">
        <v>490</v>
      </c>
      <c r="L21" s="44">
        <v>490</v>
      </c>
      <c r="M21" s="44">
        <v>490</v>
      </c>
      <c r="N21" s="44">
        <v>490</v>
      </c>
      <c r="O21" s="44">
        <v>490</v>
      </c>
      <c r="P21" s="44">
        <v>490</v>
      </c>
      <c r="Q21" s="44">
        <v>490</v>
      </c>
      <c r="R21" s="44">
        <v>490</v>
      </c>
      <c r="S21" s="44"/>
      <c r="T21" s="44"/>
      <c r="U21" s="44"/>
    </row>
    <row r="22" spans="1:21">
      <c r="A22" t="s">
        <v>24</v>
      </c>
      <c r="B22" t="s">
        <v>17</v>
      </c>
      <c r="C22" s="44">
        <v>532</v>
      </c>
      <c r="D22" s="44">
        <v>532</v>
      </c>
      <c r="E22" s="44">
        <v>597</v>
      </c>
      <c r="F22" s="44">
        <v>597</v>
      </c>
      <c r="G22" s="44">
        <v>597</v>
      </c>
      <c r="H22" s="44">
        <v>597</v>
      </c>
      <c r="I22" s="44">
        <v>597</v>
      </c>
      <c r="J22" s="44">
        <v>597</v>
      </c>
      <c r="K22" s="44">
        <v>597</v>
      </c>
      <c r="L22" s="44">
        <v>597</v>
      </c>
      <c r="M22" s="44">
        <v>597</v>
      </c>
      <c r="N22" s="44">
        <v>597</v>
      </c>
      <c r="O22" s="44">
        <v>597</v>
      </c>
      <c r="P22" s="44">
        <v>597</v>
      </c>
      <c r="Q22" s="44">
        <v>597</v>
      </c>
      <c r="R22" s="44">
        <v>597</v>
      </c>
      <c r="S22" s="44">
        <v>597</v>
      </c>
      <c r="T22" s="44">
        <v>597</v>
      </c>
      <c r="U22" s="44">
        <v>597</v>
      </c>
    </row>
    <row r="23" spans="1:21">
      <c r="A23" t="s">
        <v>25</v>
      </c>
      <c r="B23" t="s">
        <v>17</v>
      </c>
      <c r="C23" s="44">
        <v>523</v>
      </c>
      <c r="D23" s="44">
        <v>523</v>
      </c>
      <c r="E23" s="44">
        <v>523</v>
      </c>
      <c r="F23" s="44">
        <v>588</v>
      </c>
      <c r="G23" s="44">
        <v>588</v>
      </c>
      <c r="H23" s="44">
        <v>588</v>
      </c>
      <c r="I23" s="44">
        <v>588</v>
      </c>
      <c r="J23" s="44">
        <v>588</v>
      </c>
      <c r="K23" s="44">
        <v>588</v>
      </c>
      <c r="L23" s="44">
        <v>588</v>
      </c>
      <c r="M23" s="44">
        <v>588</v>
      </c>
      <c r="N23" s="44">
        <v>588</v>
      </c>
      <c r="O23" s="44">
        <v>588</v>
      </c>
      <c r="P23" s="44">
        <v>588</v>
      </c>
      <c r="Q23" s="44">
        <v>588</v>
      </c>
      <c r="R23" s="44">
        <v>588</v>
      </c>
      <c r="S23" s="44">
        <v>588</v>
      </c>
      <c r="T23" s="44">
        <v>588</v>
      </c>
      <c r="U23" s="44">
        <v>588</v>
      </c>
    </row>
    <row r="24" spans="1:21">
      <c r="A24" t="s">
        <v>26</v>
      </c>
      <c r="B24" t="s">
        <v>17</v>
      </c>
      <c r="C24" s="44">
        <v>516</v>
      </c>
      <c r="D24" s="44">
        <v>516</v>
      </c>
      <c r="E24" s="44">
        <v>516</v>
      </c>
      <c r="F24" s="44">
        <v>516</v>
      </c>
      <c r="G24" s="44">
        <v>516</v>
      </c>
      <c r="H24" s="44">
        <v>568</v>
      </c>
      <c r="I24" s="44">
        <v>568</v>
      </c>
      <c r="J24" s="44">
        <v>568</v>
      </c>
      <c r="K24" s="44">
        <v>568</v>
      </c>
      <c r="L24" s="44">
        <v>568</v>
      </c>
      <c r="M24" s="44">
        <v>568</v>
      </c>
      <c r="N24" s="44">
        <v>568</v>
      </c>
      <c r="O24" s="44">
        <v>568</v>
      </c>
      <c r="P24" s="44">
        <v>568</v>
      </c>
      <c r="Q24" s="44">
        <v>568</v>
      </c>
      <c r="R24" s="44">
        <v>568</v>
      </c>
      <c r="S24" s="44">
        <v>568</v>
      </c>
      <c r="T24" s="44">
        <v>568</v>
      </c>
      <c r="U24" s="44">
        <v>568</v>
      </c>
    </row>
    <row r="25" spans="1:21">
      <c r="A25" t="s">
        <v>27</v>
      </c>
      <c r="B25" t="s">
        <v>17</v>
      </c>
      <c r="C25" s="44">
        <v>245</v>
      </c>
      <c r="D25" s="44">
        <v>245</v>
      </c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</row>
    <row r="26" spans="1:21">
      <c r="A26" t="s">
        <v>28</v>
      </c>
      <c r="B26" t="s">
        <v>17</v>
      </c>
      <c r="C26" s="44"/>
      <c r="D26" s="44"/>
      <c r="E26" s="44">
        <v>543.0999755859375</v>
      </c>
      <c r="F26" s="44">
        <v>543.0999755859375</v>
      </c>
      <c r="G26" s="44">
        <v>543.0999755859375</v>
      </c>
      <c r="H26" s="44">
        <v>543.0999755859375</v>
      </c>
      <c r="I26" s="44">
        <v>543.0999755859375</v>
      </c>
      <c r="J26" s="44">
        <v>543.0999755859375</v>
      </c>
      <c r="K26" s="44">
        <v>543.0999755859375</v>
      </c>
      <c r="L26" s="44">
        <v>543.0999755859375</v>
      </c>
      <c r="M26" s="44">
        <v>543.0999755859375</v>
      </c>
      <c r="N26" s="44">
        <v>543.0999755859375</v>
      </c>
      <c r="O26" s="44">
        <v>543.0999755859375</v>
      </c>
      <c r="P26" s="44">
        <v>543.0999755859375</v>
      </c>
      <c r="Q26" s="44">
        <v>543.0999755859375</v>
      </c>
      <c r="R26" s="44">
        <v>543.0999755859375</v>
      </c>
      <c r="S26" s="44">
        <v>543.0999755859375</v>
      </c>
      <c r="T26" s="44">
        <v>543.0999755859375</v>
      </c>
      <c r="U26" s="44">
        <v>543.0999755859375</v>
      </c>
    </row>
    <row r="27" spans="1:21">
      <c r="A27" t="s">
        <v>29</v>
      </c>
      <c r="B27" t="s">
        <v>17</v>
      </c>
      <c r="C27" s="44"/>
      <c r="D27" s="44"/>
      <c r="E27" s="44">
        <v>53.215999603271484</v>
      </c>
      <c r="F27" s="44">
        <v>53.215999603271484</v>
      </c>
      <c r="G27" s="44">
        <v>53.215999603271484</v>
      </c>
      <c r="H27" s="44">
        <v>53.215999603271484</v>
      </c>
      <c r="I27" s="44">
        <v>53.215999603271484</v>
      </c>
      <c r="J27" s="44">
        <v>53.215999603271484</v>
      </c>
      <c r="K27" s="44">
        <v>53.215999603271484</v>
      </c>
      <c r="L27" s="44">
        <v>53.215999603271484</v>
      </c>
      <c r="M27" s="44">
        <v>53.215999603271484</v>
      </c>
      <c r="N27" s="44">
        <v>53.215999603271484</v>
      </c>
      <c r="O27" s="44">
        <v>53.215999603271484</v>
      </c>
      <c r="P27" s="44">
        <v>53.215999603271484</v>
      </c>
      <c r="Q27" s="44">
        <v>53.215999603271484</v>
      </c>
      <c r="R27" s="44">
        <v>53.215999603271484</v>
      </c>
      <c r="S27" s="44">
        <v>53.215999603271484</v>
      </c>
      <c r="T27" s="44">
        <v>53.215999603271484</v>
      </c>
      <c r="U27" s="44">
        <v>53.215999603271484</v>
      </c>
    </row>
    <row r="28" spans="1:21">
      <c r="A28" t="s">
        <v>30</v>
      </c>
      <c r="B28" t="s">
        <v>17</v>
      </c>
      <c r="C28" s="44">
        <v>199</v>
      </c>
      <c r="D28" s="44">
        <v>199</v>
      </c>
      <c r="E28" s="44">
        <v>221</v>
      </c>
      <c r="F28" s="44">
        <v>221</v>
      </c>
      <c r="G28" s="44">
        <v>221</v>
      </c>
      <c r="H28" s="44">
        <v>221</v>
      </c>
      <c r="I28" s="44">
        <v>221</v>
      </c>
      <c r="J28" s="44">
        <v>221</v>
      </c>
      <c r="K28" s="44">
        <v>221</v>
      </c>
      <c r="L28" s="44">
        <v>221</v>
      </c>
      <c r="M28" s="44">
        <v>221</v>
      </c>
      <c r="N28" s="44">
        <v>221</v>
      </c>
      <c r="O28" s="44"/>
      <c r="P28" s="44"/>
      <c r="Q28" s="44"/>
      <c r="R28" s="44"/>
      <c r="S28" s="44"/>
      <c r="T28" s="44"/>
      <c r="U28" s="44"/>
    </row>
    <row r="29" spans="1:21">
      <c r="A29" t="s">
        <v>31</v>
      </c>
      <c r="B29" t="s">
        <v>32</v>
      </c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>
        <v>1288.800048828125</v>
      </c>
      <c r="O29" s="44">
        <v>1288.800048828125</v>
      </c>
      <c r="P29" s="44">
        <v>1288.800048828125</v>
      </c>
      <c r="Q29" s="44">
        <v>1288.800048828125</v>
      </c>
      <c r="R29" s="44">
        <v>1288.800048828125</v>
      </c>
      <c r="S29" s="44">
        <v>1288.800048828125</v>
      </c>
      <c r="T29" s="44">
        <v>1288.800048828125</v>
      </c>
      <c r="U29" s="44">
        <v>1288.800048828125</v>
      </c>
    </row>
    <row r="30" spans="1:21">
      <c r="A30" t="s">
        <v>33</v>
      </c>
      <c r="B30" t="s">
        <v>32</v>
      </c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39">
        <v>214.80000305175781</v>
      </c>
      <c r="T30" s="44">
        <v>214.80000305175781</v>
      </c>
      <c r="U30" s="44">
        <v>214.80000305175781</v>
      </c>
    </row>
    <row r="31" spans="1:21">
      <c r="A31" t="s">
        <v>34</v>
      </c>
      <c r="B31" t="s">
        <v>32</v>
      </c>
      <c r="C31" s="44">
        <v>41</v>
      </c>
      <c r="D31" s="44">
        <v>41</v>
      </c>
      <c r="E31" s="44">
        <v>41</v>
      </c>
      <c r="F31" s="44">
        <v>41</v>
      </c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</row>
    <row r="32" spans="1:21">
      <c r="A32" t="s">
        <v>35</v>
      </c>
      <c r="B32" t="s">
        <v>32</v>
      </c>
      <c r="C32" s="44">
        <v>41</v>
      </c>
      <c r="D32" s="44">
        <v>41</v>
      </c>
      <c r="E32" s="44">
        <v>41</v>
      </c>
      <c r="F32" s="44">
        <v>41</v>
      </c>
      <c r="G32" s="44">
        <v>41</v>
      </c>
      <c r="H32" s="44">
        <v>41</v>
      </c>
      <c r="I32" s="44">
        <v>41</v>
      </c>
      <c r="J32" s="44">
        <v>41</v>
      </c>
      <c r="K32" s="44">
        <v>41</v>
      </c>
      <c r="L32" s="44">
        <v>41</v>
      </c>
      <c r="M32" s="44">
        <v>41</v>
      </c>
      <c r="N32" s="44"/>
      <c r="O32" s="44"/>
      <c r="P32" s="44"/>
      <c r="Q32" s="44"/>
      <c r="R32" s="44"/>
      <c r="S32" s="44"/>
      <c r="T32" s="44"/>
      <c r="U32" s="44"/>
    </row>
    <row r="33" spans="1:21">
      <c r="A33" t="s">
        <v>36</v>
      </c>
      <c r="B33" t="s">
        <v>32</v>
      </c>
      <c r="C33" s="44">
        <v>41</v>
      </c>
      <c r="D33" s="44">
        <v>41</v>
      </c>
      <c r="E33" s="44">
        <v>41</v>
      </c>
      <c r="F33" s="44">
        <v>41</v>
      </c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</row>
    <row r="34" spans="1:21">
      <c r="A34" t="s">
        <v>37</v>
      </c>
      <c r="B34" t="s">
        <v>32</v>
      </c>
      <c r="C34" s="44">
        <v>45</v>
      </c>
      <c r="D34" s="44">
        <v>45</v>
      </c>
      <c r="E34" s="44">
        <v>45</v>
      </c>
      <c r="F34" s="44">
        <v>45</v>
      </c>
      <c r="G34" s="44">
        <v>45</v>
      </c>
      <c r="H34" s="44">
        <v>45</v>
      </c>
      <c r="I34" s="44">
        <v>45</v>
      </c>
      <c r="J34" s="44">
        <v>45</v>
      </c>
      <c r="K34" s="44">
        <v>45</v>
      </c>
      <c r="L34" s="44">
        <v>45</v>
      </c>
      <c r="M34" s="44">
        <v>45</v>
      </c>
      <c r="N34" s="44"/>
      <c r="O34" s="44"/>
      <c r="P34" s="44"/>
      <c r="Q34" s="44"/>
      <c r="R34" s="44"/>
      <c r="S34" s="44"/>
      <c r="T34" s="44"/>
      <c r="U34" s="44"/>
    </row>
    <row r="35" spans="1:21">
      <c r="A35" t="s">
        <v>38</v>
      </c>
      <c r="B35" t="s">
        <v>32</v>
      </c>
      <c r="C35" s="44">
        <v>44</v>
      </c>
      <c r="D35" s="44">
        <v>44</v>
      </c>
      <c r="E35" s="44">
        <v>44</v>
      </c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</row>
    <row r="36" spans="1:21">
      <c r="A36" t="s">
        <v>39</v>
      </c>
      <c r="B36" t="s">
        <v>32</v>
      </c>
      <c r="C36" s="44">
        <v>41</v>
      </c>
      <c r="D36" s="44">
        <v>41</v>
      </c>
      <c r="E36" s="44">
        <v>41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1">
      <c r="A37" t="s">
        <v>40</v>
      </c>
      <c r="B37" t="s">
        <v>32</v>
      </c>
      <c r="C37" s="44">
        <v>43</v>
      </c>
      <c r="D37" s="44">
        <v>43</v>
      </c>
      <c r="E37" s="44">
        <v>43</v>
      </c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</row>
    <row r="38" spans="1:21">
      <c r="A38" t="s">
        <v>41</v>
      </c>
      <c r="B38" t="s">
        <v>32</v>
      </c>
      <c r="C38" s="44">
        <v>43</v>
      </c>
      <c r="D38" s="44">
        <v>43</v>
      </c>
      <c r="E38" s="44">
        <v>43</v>
      </c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</row>
    <row r="39" spans="1:21">
      <c r="A39" t="s">
        <v>42</v>
      </c>
      <c r="B39" t="s">
        <v>32</v>
      </c>
      <c r="C39" s="44">
        <v>72</v>
      </c>
      <c r="D39" s="44">
        <v>72</v>
      </c>
      <c r="E39" s="44">
        <v>72</v>
      </c>
      <c r="F39" s="44">
        <v>72</v>
      </c>
      <c r="G39" s="44">
        <v>72</v>
      </c>
      <c r="H39" s="44">
        <v>72</v>
      </c>
      <c r="I39" s="44">
        <v>72</v>
      </c>
      <c r="J39" s="44">
        <v>72</v>
      </c>
      <c r="K39" s="44">
        <v>72</v>
      </c>
      <c r="L39" s="44">
        <v>72</v>
      </c>
      <c r="M39" s="44">
        <v>72</v>
      </c>
      <c r="N39" s="44">
        <v>72</v>
      </c>
      <c r="O39" s="44">
        <v>72</v>
      </c>
      <c r="P39" s="44"/>
      <c r="Q39" s="44"/>
      <c r="R39" s="44"/>
      <c r="S39" s="44"/>
      <c r="T39" s="44"/>
      <c r="U39" s="44"/>
    </row>
    <row r="40" spans="1:21">
      <c r="A40" t="s">
        <v>43</v>
      </c>
      <c r="B40" t="s">
        <v>32</v>
      </c>
      <c r="C40" s="44">
        <v>45</v>
      </c>
      <c r="D40" s="44">
        <v>45</v>
      </c>
      <c r="E40" s="44">
        <v>45</v>
      </c>
      <c r="F40" s="44">
        <v>45</v>
      </c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</row>
    <row r="41" spans="1:21">
      <c r="A41" t="s">
        <v>44</v>
      </c>
      <c r="B41" t="s">
        <v>32</v>
      </c>
      <c r="C41" s="44">
        <v>45</v>
      </c>
      <c r="D41" s="44">
        <v>45</v>
      </c>
      <c r="E41" s="44">
        <v>45</v>
      </c>
      <c r="F41" s="44">
        <v>45</v>
      </c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</row>
    <row r="42" spans="1:21">
      <c r="A42" t="s">
        <v>45</v>
      </c>
      <c r="B42" t="s">
        <v>32</v>
      </c>
      <c r="C42" s="44">
        <v>46</v>
      </c>
      <c r="D42" s="44">
        <v>46</v>
      </c>
      <c r="E42" s="44">
        <v>46</v>
      </c>
      <c r="F42" s="44">
        <v>46</v>
      </c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</row>
    <row r="43" spans="1:21">
      <c r="A43" t="s">
        <v>46</v>
      </c>
      <c r="B43" t="s">
        <v>32</v>
      </c>
      <c r="C43" s="44">
        <v>45</v>
      </c>
      <c r="D43" s="44">
        <v>45</v>
      </c>
      <c r="E43" s="44">
        <v>45</v>
      </c>
      <c r="F43" s="44">
        <v>45</v>
      </c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</row>
    <row r="44" spans="1:21">
      <c r="A44" t="s">
        <v>47</v>
      </c>
      <c r="B44" t="s">
        <v>32</v>
      </c>
      <c r="C44" s="44">
        <v>46</v>
      </c>
      <c r="D44" s="44">
        <v>46</v>
      </c>
      <c r="E44" s="44">
        <v>46</v>
      </c>
      <c r="F44" s="44">
        <v>46</v>
      </c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</row>
    <row r="45" spans="1:21">
      <c r="A45" t="s">
        <v>48</v>
      </c>
      <c r="B45" t="s">
        <v>32</v>
      </c>
      <c r="C45" s="44">
        <v>74</v>
      </c>
      <c r="D45" s="44">
        <v>74</v>
      </c>
      <c r="E45" s="44">
        <v>74</v>
      </c>
      <c r="F45" s="44">
        <v>74</v>
      </c>
      <c r="G45" s="44">
        <v>74</v>
      </c>
      <c r="H45" s="44">
        <v>74</v>
      </c>
      <c r="I45" s="44">
        <v>74</v>
      </c>
      <c r="J45" s="44">
        <v>74</v>
      </c>
      <c r="K45" s="44">
        <v>74</v>
      </c>
      <c r="L45" s="44">
        <v>74</v>
      </c>
      <c r="M45" s="44">
        <v>74</v>
      </c>
      <c r="N45" s="44">
        <v>74</v>
      </c>
      <c r="O45" s="44">
        <v>74</v>
      </c>
      <c r="P45" s="44"/>
      <c r="Q45" s="44"/>
      <c r="R45" s="44"/>
      <c r="S45" s="44"/>
      <c r="T45" s="44"/>
      <c r="U45" s="44"/>
    </row>
    <row r="46" spans="1:21">
      <c r="A46" t="s">
        <v>49</v>
      </c>
      <c r="B46" t="s">
        <v>32</v>
      </c>
      <c r="C46" s="44">
        <v>75</v>
      </c>
      <c r="D46" s="44">
        <v>75</v>
      </c>
      <c r="E46" s="44">
        <v>75</v>
      </c>
      <c r="F46" s="44">
        <v>75</v>
      </c>
      <c r="G46" s="44">
        <v>75</v>
      </c>
      <c r="H46" s="44">
        <v>75</v>
      </c>
      <c r="I46" s="44">
        <v>75</v>
      </c>
      <c r="J46" s="44">
        <v>75</v>
      </c>
      <c r="K46" s="44">
        <v>75</v>
      </c>
      <c r="L46" s="44">
        <v>75</v>
      </c>
      <c r="M46" s="44">
        <v>75</v>
      </c>
      <c r="N46" s="44">
        <v>75</v>
      </c>
      <c r="O46" s="44">
        <v>75</v>
      </c>
      <c r="P46" s="44"/>
      <c r="Q46" s="44"/>
      <c r="R46" s="44"/>
      <c r="S46" s="44"/>
      <c r="T46" s="44"/>
      <c r="U46" s="44"/>
    </row>
    <row r="47" spans="1:21">
      <c r="A47" t="s">
        <v>50</v>
      </c>
      <c r="B47" t="s">
        <v>32</v>
      </c>
      <c r="C47" s="44">
        <v>76</v>
      </c>
      <c r="D47" s="44">
        <v>76</v>
      </c>
      <c r="E47" s="44">
        <v>76</v>
      </c>
      <c r="F47" s="44">
        <v>76</v>
      </c>
      <c r="G47" s="44">
        <v>76</v>
      </c>
      <c r="H47" s="44">
        <v>76</v>
      </c>
      <c r="I47" s="44">
        <v>76</v>
      </c>
      <c r="J47" s="44">
        <v>76</v>
      </c>
      <c r="K47" s="44">
        <v>76</v>
      </c>
      <c r="L47" s="44">
        <v>76</v>
      </c>
      <c r="M47" s="44">
        <v>76</v>
      </c>
      <c r="N47" s="44">
        <v>76</v>
      </c>
      <c r="O47" s="44">
        <v>76</v>
      </c>
      <c r="P47" s="44"/>
      <c r="Q47" s="44"/>
      <c r="R47" s="44"/>
      <c r="S47" s="44"/>
      <c r="T47" s="44"/>
      <c r="U47" s="44"/>
    </row>
    <row r="48" spans="1:21">
      <c r="A48" t="s">
        <v>51</v>
      </c>
      <c r="B48" t="s">
        <v>32</v>
      </c>
      <c r="C48" s="44">
        <v>45</v>
      </c>
      <c r="D48" s="44">
        <v>45</v>
      </c>
      <c r="E48" s="44">
        <v>45</v>
      </c>
      <c r="F48" s="44">
        <v>45</v>
      </c>
      <c r="G48" s="44">
        <v>45</v>
      </c>
      <c r="H48" s="44">
        <v>45</v>
      </c>
      <c r="I48" s="44">
        <v>45</v>
      </c>
      <c r="J48" s="44">
        <v>45</v>
      </c>
      <c r="K48" s="44">
        <v>45</v>
      </c>
      <c r="L48" s="44">
        <v>45</v>
      </c>
      <c r="M48" s="44">
        <v>45</v>
      </c>
      <c r="N48" s="44"/>
      <c r="O48" s="44"/>
      <c r="P48" s="44"/>
      <c r="Q48" s="44"/>
      <c r="R48" s="44"/>
      <c r="S48" s="44"/>
      <c r="T48" s="44"/>
      <c r="U48" s="44"/>
    </row>
    <row r="49" spans="1:21">
      <c r="A49" t="s">
        <v>52</v>
      </c>
      <c r="B49" t="s">
        <v>32</v>
      </c>
      <c r="C49" s="44">
        <v>74</v>
      </c>
      <c r="D49" s="44">
        <v>74</v>
      </c>
      <c r="E49" s="44">
        <v>74</v>
      </c>
      <c r="F49" s="44">
        <v>74</v>
      </c>
      <c r="G49" s="44">
        <v>74</v>
      </c>
      <c r="H49" s="44">
        <v>74</v>
      </c>
      <c r="I49" s="44">
        <v>74</v>
      </c>
      <c r="J49" s="44">
        <v>74</v>
      </c>
      <c r="K49" s="44">
        <v>74</v>
      </c>
      <c r="L49" s="44">
        <v>74</v>
      </c>
      <c r="M49" s="44">
        <v>74</v>
      </c>
      <c r="N49" s="44">
        <v>74</v>
      </c>
      <c r="O49" s="44">
        <v>74</v>
      </c>
      <c r="P49" s="44">
        <v>74</v>
      </c>
      <c r="Q49" s="44">
        <v>74</v>
      </c>
      <c r="R49" s="44"/>
      <c r="S49" s="44"/>
      <c r="T49" s="44"/>
      <c r="U49" s="44"/>
    </row>
    <row r="50" spans="1:21">
      <c r="A50" t="s">
        <v>53</v>
      </c>
      <c r="B50" t="s">
        <v>32</v>
      </c>
      <c r="C50" s="44">
        <v>140</v>
      </c>
      <c r="D50" s="44">
        <v>140</v>
      </c>
      <c r="E50" s="44">
        <v>140</v>
      </c>
      <c r="F50" s="44">
        <v>140</v>
      </c>
      <c r="G50" s="44">
        <v>140</v>
      </c>
      <c r="H50" s="44">
        <v>140</v>
      </c>
      <c r="I50" s="44">
        <v>140</v>
      </c>
      <c r="J50" s="44">
        <v>140</v>
      </c>
      <c r="K50" s="44">
        <v>140</v>
      </c>
      <c r="L50" s="44">
        <v>140</v>
      </c>
      <c r="M50" s="44">
        <v>140</v>
      </c>
      <c r="N50" s="44">
        <v>140</v>
      </c>
      <c r="O50" s="44">
        <v>140</v>
      </c>
      <c r="P50" s="44">
        <v>140</v>
      </c>
      <c r="Q50" s="44">
        <v>140</v>
      </c>
      <c r="R50" s="44">
        <v>140</v>
      </c>
      <c r="S50" s="44">
        <v>140</v>
      </c>
      <c r="T50" s="44">
        <v>140</v>
      </c>
      <c r="U50" s="44">
        <v>140</v>
      </c>
    </row>
    <row r="51" spans="1:21">
      <c r="A51" t="s">
        <v>54</v>
      </c>
      <c r="B51" t="s">
        <v>32</v>
      </c>
      <c r="C51" s="44">
        <v>73</v>
      </c>
      <c r="D51" s="44">
        <v>73</v>
      </c>
      <c r="E51" s="44">
        <v>73</v>
      </c>
      <c r="F51" s="44">
        <v>73</v>
      </c>
      <c r="G51" s="44">
        <v>73</v>
      </c>
      <c r="H51" s="44">
        <v>73</v>
      </c>
      <c r="I51" s="44">
        <v>73</v>
      </c>
      <c r="J51" s="44">
        <v>73</v>
      </c>
      <c r="K51" s="44">
        <v>73</v>
      </c>
      <c r="L51" s="44">
        <v>73</v>
      </c>
      <c r="M51" s="44">
        <v>73</v>
      </c>
      <c r="N51" s="44">
        <v>73</v>
      </c>
      <c r="O51" s="44">
        <v>73</v>
      </c>
      <c r="P51" s="44">
        <v>73</v>
      </c>
      <c r="Q51" s="44">
        <v>73</v>
      </c>
      <c r="R51" s="44">
        <v>73</v>
      </c>
      <c r="S51" s="44">
        <v>73</v>
      </c>
      <c r="T51" s="44">
        <v>73</v>
      </c>
      <c r="U51" s="44">
        <v>73</v>
      </c>
    </row>
    <row r="52" spans="1:21">
      <c r="A52" t="s">
        <v>55</v>
      </c>
      <c r="B52" t="s">
        <v>32</v>
      </c>
      <c r="C52" s="44">
        <v>73</v>
      </c>
      <c r="D52" s="44">
        <v>73</v>
      </c>
      <c r="E52" s="44">
        <v>73</v>
      </c>
      <c r="F52" s="44">
        <v>73</v>
      </c>
      <c r="G52" s="44">
        <v>73</v>
      </c>
      <c r="H52" s="44">
        <v>73</v>
      </c>
      <c r="I52" s="44">
        <v>73</v>
      </c>
      <c r="J52" s="44">
        <v>73</v>
      </c>
      <c r="K52" s="44">
        <v>73</v>
      </c>
      <c r="L52" s="44">
        <v>73</v>
      </c>
      <c r="M52" s="44">
        <v>73</v>
      </c>
      <c r="N52" s="44">
        <v>73</v>
      </c>
      <c r="O52" s="44">
        <v>73</v>
      </c>
      <c r="P52" s="44">
        <v>73</v>
      </c>
      <c r="Q52" s="44">
        <v>73</v>
      </c>
      <c r="R52" s="44">
        <v>73</v>
      </c>
      <c r="S52" s="44">
        <v>73</v>
      </c>
      <c r="T52" s="44">
        <v>73</v>
      </c>
      <c r="U52" s="44">
        <v>73</v>
      </c>
    </row>
    <row r="53" spans="1:21">
      <c r="A53" t="s">
        <v>56</v>
      </c>
      <c r="B53" t="s">
        <v>32</v>
      </c>
      <c r="C53" s="44">
        <v>73</v>
      </c>
      <c r="D53" s="44">
        <v>73</v>
      </c>
      <c r="E53" s="44">
        <v>73</v>
      </c>
      <c r="F53" s="44">
        <v>73</v>
      </c>
      <c r="G53" s="44">
        <v>73</v>
      </c>
      <c r="H53" s="44">
        <v>73</v>
      </c>
      <c r="I53" s="44">
        <v>73</v>
      </c>
      <c r="J53" s="44">
        <v>73</v>
      </c>
      <c r="K53" s="44">
        <v>73</v>
      </c>
      <c r="L53" s="44">
        <v>73</v>
      </c>
      <c r="M53" s="44">
        <v>73</v>
      </c>
      <c r="N53" s="44">
        <v>73</v>
      </c>
      <c r="O53" s="44">
        <v>73</v>
      </c>
      <c r="P53" s="44">
        <v>73</v>
      </c>
      <c r="Q53" s="44">
        <v>73</v>
      </c>
      <c r="R53" s="44">
        <v>73</v>
      </c>
      <c r="S53" s="44">
        <v>73</v>
      </c>
      <c r="T53" s="44">
        <v>73</v>
      </c>
      <c r="U53" s="44">
        <v>73</v>
      </c>
    </row>
    <row r="54" spans="1:21">
      <c r="A54" t="s">
        <v>57</v>
      </c>
      <c r="B54" t="s">
        <v>32</v>
      </c>
      <c r="C54" s="44">
        <v>46</v>
      </c>
      <c r="D54" s="44">
        <v>46</v>
      </c>
      <c r="E54" s="44">
        <v>46</v>
      </c>
      <c r="F54" s="44">
        <v>46</v>
      </c>
      <c r="G54" s="44">
        <v>46</v>
      </c>
      <c r="H54" s="44">
        <v>46</v>
      </c>
      <c r="I54" s="44">
        <v>46</v>
      </c>
      <c r="J54" s="44">
        <v>46</v>
      </c>
      <c r="K54" s="44">
        <v>46</v>
      </c>
      <c r="L54" s="44">
        <v>46</v>
      </c>
      <c r="M54" s="44">
        <v>46</v>
      </c>
      <c r="N54" s="44"/>
      <c r="O54" s="44"/>
      <c r="P54" s="44"/>
      <c r="Q54" s="44"/>
      <c r="R54" s="44"/>
      <c r="S54" s="44"/>
      <c r="T54" s="44"/>
      <c r="U54" s="44"/>
    </row>
    <row r="55" spans="1:21">
      <c r="A55" t="s">
        <v>58</v>
      </c>
      <c r="B55" t="s">
        <v>32</v>
      </c>
      <c r="C55" s="44">
        <v>46</v>
      </c>
      <c r="D55" s="44">
        <v>46</v>
      </c>
      <c r="E55" s="44">
        <v>46</v>
      </c>
      <c r="F55" s="44">
        <v>46</v>
      </c>
      <c r="G55" s="44">
        <v>46</v>
      </c>
      <c r="H55" s="44">
        <v>46</v>
      </c>
      <c r="I55" s="44">
        <v>46</v>
      </c>
      <c r="J55" s="44">
        <v>46</v>
      </c>
      <c r="K55" s="44">
        <v>46</v>
      </c>
      <c r="L55" s="44">
        <v>46</v>
      </c>
      <c r="M55" s="44">
        <v>46</v>
      </c>
      <c r="N55" s="44"/>
      <c r="O55" s="44"/>
      <c r="P55" s="44"/>
      <c r="Q55" s="44"/>
      <c r="R55" s="44"/>
      <c r="S55" s="44"/>
      <c r="T55" s="44"/>
      <c r="U55" s="44"/>
    </row>
    <row r="56" spans="1:21">
      <c r="A56" t="s">
        <v>59</v>
      </c>
      <c r="B56" t="s">
        <v>32</v>
      </c>
      <c r="C56" s="44">
        <v>46</v>
      </c>
      <c r="D56" s="44">
        <v>46</v>
      </c>
      <c r="E56" s="44">
        <v>46</v>
      </c>
      <c r="F56" s="44">
        <v>46</v>
      </c>
      <c r="G56" s="44">
        <v>46</v>
      </c>
      <c r="H56" s="44">
        <v>46</v>
      </c>
      <c r="I56" s="44">
        <v>46</v>
      </c>
      <c r="J56" s="44">
        <v>46</v>
      </c>
      <c r="K56" s="44">
        <v>46</v>
      </c>
      <c r="L56" s="44">
        <v>46</v>
      </c>
      <c r="M56" s="44">
        <v>46</v>
      </c>
      <c r="N56" s="44"/>
      <c r="O56" s="44"/>
      <c r="P56" s="44"/>
      <c r="Q56" s="44"/>
      <c r="R56" s="44"/>
      <c r="S56" s="44"/>
      <c r="T56" s="44"/>
      <c r="U56" s="44"/>
    </row>
    <row r="57" spans="1:21">
      <c r="A57" t="s">
        <v>60</v>
      </c>
      <c r="B57" t="s">
        <v>32</v>
      </c>
      <c r="C57" s="44">
        <v>45</v>
      </c>
      <c r="D57" s="44">
        <v>45</v>
      </c>
      <c r="E57" s="44">
        <v>45</v>
      </c>
      <c r="F57" s="44">
        <v>45</v>
      </c>
      <c r="G57" s="44">
        <v>45</v>
      </c>
      <c r="H57" s="44">
        <v>45</v>
      </c>
      <c r="I57" s="44">
        <v>45</v>
      </c>
      <c r="J57" s="44">
        <v>45</v>
      </c>
      <c r="K57" s="44">
        <v>45</v>
      </c>
      <c r="L57" s="44">
        <v>45</v>
      </c>
      <c r="M57" s="44">
        <v>45</v>
      </c>
      <c r="N57" s="44"/>
      <c r="O57" s="44"/>
      <c r="P57" s="44"/>
      <c r="Q57" s="44"/>
      <c r="R57" s="44"/>
      <c r="S57" s="44"/>
      <c r="T57" s="44"/>
      <c r="U57" s="44"/>
    </row>
    <row r="58" spans="1:21">
      <c r="A58" t="s">
        <v>61</v>
      </c>
      <c r="B58" t="s">
        <v>32</v>
      </c>
      <c r="C58" s="44">
        <v>47</v>
      </c>
      <c r="D58" s="44">
        <v>47</v>
      </c>
      <c r="E58" s="44">
        <v>47</v>
      </c>
      <c r="F58" s="44">
        <v>47</v>
      </c>
      <c r="G58" s="44">
        <v>47</v>
      </c>
      <c r="H58" s="44">
        <v>47</v>
      </c>
      <c r="I58" s="44">
        <v>47</v>
      </c>
      <c r="J58" s="44">
        <v>47</v>
      </c>
      <c r="K58" s="44">
        <v>47</v>
      </c>
      <c r="L58" s="44">
        <v>47</v>
      </c>
      <c r="M58" s="44">
        <v>47</v>
      </c>
      <c r="N58" s="44"/>
      <c r="O58" s="44"/>
      <c r="P58" s="44"/>
      <c r="Q58" s="44"/>
      <c r="R58" s="44"/>
      <c r="S58" s="44"/>
      <c r="T58" s="44"/>
      <c r="U58" s="44"/>
    </row>
    <row r="59" spans="1:21">
      <c r="A59" t="s">
        <v>62</v>
      </c>
      <c r="B59" t="s">
        <v>32</v>
      </c>
      <c r="C59" s="44">
        <v>78</v>
      </c>
      <c r="D59" s="44">
        <v>78</v>
      </c>
      <c r="E59" s="44">
        <v>78</v>
      </c>
      <c r="F59" s="44">
        <v>78</v>
      </c>
      <c r="G59" s="44">
        <v>78</v>
      </c>
      <c r="H59" s="44">
        <v>78</v>
      </c>
      <c r="I59" s="44">
        <v>78</v>
      </c>
      <c r="J59" s="44">
        <v>78</v>
      </c>
      <c r="K59" s="44">
        <v>78</v>
      </c>
      <c r="L59" s="44">
        <v>78</v>
      </c>
      <c r="M59" s="44">
        <v>78</v>
      </c>
      <c r="N59" s="44">
        <v>78</v>
      </c>
      <c r="O59" s="44">
        <v>78</v>
      </c>
      <c r="P59" s="44">
        <v>78</v>
      </c>
      <c r="Q59" s="44">
        <v>78</v>
      </c>
      <c r="R59" s="44"/>
      <c r="S59" s="44"/>
      <c r="T59" s="44"/>
      <c r="U59" s="44"/>
    </row>
    <row r="60" spans="1:21">
      <c r="A60" t="s">
        <v>63</v>
      </c>
      <c r="B60" t="s">
        <v>32</v>
      </c>
      <c r="C60" s="44">
        <v>77</v>
      </c>
      <c r="D60" s="44">
        <v>77</v>
      </c>
      <c r="E60" s="44">
        <v>77</v>
      </c>
      <c r="F60" s="44">
        <v>77</v>
      </c>
      <c r="G60" s="44">
        <v>77</v>
      </c>
      <c r="H60" s="44">
        <v>77</v>
      </c>
      <c r="I60" s="44">
        <v>77</v>
      </c>
      <c r="J60" s="44">
        <v>77</v>
      </c>
      <c r="K60" s="44">
        <v>77</v>
      </c>
      <c r="L60" s="44">
        <v>77</v>
      </c>
      <c r="M60" s="44">
        <v>77</v>
      </c>
      <c r="N60" s="44">
        <v>77</v>
      </c>
      <c r="O60" s="44">
        <v>77</v>
      </c>
      <c r="P60" s="44">
        <v>77</v>
      </c>
      <c r="Q60" s="44">
        <v>77</v>
      </c>
      <c r="R60" s="44"/>
      <c r="S60" s="44"/>
      <c r="T60" s="44"/>
      <c r="U60" s="44"/>
    </row>
    <row r="61" spans="1:21">
      <c r="A61" t="s">
        <v>64</v>
      </c>
      <c r="B61" t="s">
        <v>32</v>
      </c>
      <c r="C61" s="44">
        <v>77</v>
      </c>
      <c r="D61" s="44">
        <v>77</v>
      </c>
      <c r="E61" s="44">
        <v>77</v>
      </c>
      <c r="F61" s="44">
        <v>77</v>
      </c>
      <c r="G61" s="44">
        <v>77</v>
      </c>
      <c r="H61" s="44">
        <v>77</v>
      </c>
      <c r="I61" s="44">
        <v>77</v>
      </c>
      <c r="J61" s="44">
        <v>77</v>
      </c>
      <c r="K61" s="44">
        <v>77</v>
      </c>
      <c r="L61" s="44">
        <v>77</v>
      </c>
      <c r="M61" s="44">
        <v>77</v>
      </c>
      <c r="N61" s="44">
        <v>77</v>
      </c>
      <c r="O61" s="44">
        <v>77</v>
      </c>
      <c r="P61" s="44">
        <v>77</v>
      </c>
      <c r="Q61" s="44">
        <v>77</v>
      </c>
      <c r="R61" s="44"/>
      <c r="S61" s="44"/>
      <c r="T61" s="44"/>
      <c r="U61" s="44"/>
    </row>
    <row r="62" spans="1:21">
      <c r="A62" t="s">
        <v>65</v>
      </c>
      <c r="B62" t="s">
        <v>32</v>
      </c>
      <c r="C62" s="44">
        <v>48</v>
      </c>
      <c r="D62" s="44">
        <v>48</v>
      </c>
      <c r="E62" s="44">
        <v>48</v>
      </c>
      <c r="F62" s="44">
        <v>48</v>
      </c>
      <c r="G62" s="44">
        <v>48</v>
      </c>
      <c r="H62" s="44">
        <v>48</v>
      </c>
      <c r="I62" s="44">
        <v>48</v>
      </c>
      <c r="J62" s="44">
        <v>48</v>
      </c>
      <c r="K62" s="44">
        <v>48</v>
      </c>
      <c r="L62" s="44">
        <v>48</v>
      </c>
      <c r="M62" s="44">
        <v>48</v>
      </c>
      <c r="N62" s="44"/>
      <c r="O62" s="44"/>
      <c r="P62" s="44"/>
      <c r="Q62" s="44"/>
      <c r="R62" s="44"/>
      <c r="S62" s="44"/>
      <c r="T62" s="44"/>
      <c r="U62" s="44"/>
    </row>
    <row r="63" spans="1:21">
      <c r="A63" t="s">
        <v>66</v>
      </c>
      <c r="B63" t="s">
        <v>32</v>
      </c>
      <c r="C63" s="44">
        <v>48</v>
      </c>
      <c r="D63" s="44">
        <v>48</v>
      </c>
      <c r="E63" s="44">
        <v>48</v>
      </c>
      <c r="F63" s="44">
        <v>48</v>
      </c>
      <c r="G63" s="44">
        <v>48</v>
      </c>
      <c r="H63" s="44">
        <v>48</v>
      </c>
      <c r="I63" s="44">
        <v>48</v>
      </c>
      <c r="J63" s="44">
        <v>48</v>
      </c>
      <c r="K63" s="44">
        <v>48</v>
      </c>
      <c r="L63" s="44">
        <v>48</v>
      </c>
      <c r="M63" s="44">
        <v>48</v>
      </c>
      <c r="N63" s="44"/>
      <c r="O63" s="44"/>
      <c r="P63" s="44"/>
      <c r="Q63" s="44"/>
      <c r="R63" s="44"/>
      <c r="S63" s="44"/>
      <c r="T63" s="44"/>
      <c r="U63" s="44"/>
    </row>
    <row r="64" spans="1:21">
      <c r="A64" t="s">
        <v>67</v>
      </c>
      <c r="B64" t="s">
        <v>32</v>
      </c>
      <c r="C64" s="44">
        <v>49</v>
      </c>
      <c r="D64" s="44">
        <v>49</v>
      </c>
      <c r="E64" s="44">
        <v>49</v>
      </c>
      <c r="F64" s="44">
        <v>49</v>
      </c>
      <c r="G64" s="44">
        <v>49</v>
      </c>
      <c r="H64" s="44">
        <v>49</v>
      </c>
      <c r="I64" s="44">
        <v>49</v>
      </c>
      <c r="J64" s="44">
        <v>49</v>
      </c>
      <c r="K64" s="44">
        <v>49</v>
      </c>
      <c r="L64" s="44">
        <v>49</v>
      </c>
      <c r="M64" s="44">
        <v>49</v>
      </c>
      <c r="N64" s="44"/>
      <c r="O64" s="44"/>
      <c r="P64" s="44"/>
      <c r="Q64" s="44"/>
      <c r="R64" s="44"/>
      <c r="S64" s="44"/>
      <c r="T64" s="44"/>
      <c r="U64" s="44"/>
    </row>
    <row r="65" spans="1:21">
      <c r="A65" t="s">
        <v>68</v>
      </c>
      <c r="B65" t="s">
        <v>32</v>
      </c>
      <c r="C65" s="44">
        <v>44</v>
      </c>
      <c r="D65" s="44">
        <v>44</v>
      </c>
      <c r="E65" s="44">
        <v>44</v>
      </c>
      <c r="F65" s="44">
        <v>44</v>
      </c>
      <c r="G65" s="44">
        <v>44</v>
      </c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</row>
    <row r="66" spans="1:21">
      <c r="A66" s="45" t="s">
        <v>69</v>
      </c>
      <c r="B66" t="s">
        <v>70</v>
      </c>
      <c r="C66" s="45">
        <v>164.20219421386719</v>
      </c>
      <c r="D66" s="45">
        <v>164.20219421386719</v>
      </c>
      <c r="E66" s="45">
        <v>164.20219421386719</v>
      </c>
      <c r="F66" s="45">
        <v>164.20219421386719</v>
      </c>
      <c r="G66" s="44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</row>
    <row r="67" spans="1:21">
      <c r="A67" s="45" t="s">
        <v>71</v>
      </c>
      <c r="B67" t="s">
        <v>70</v>
      </c>
      <c r="C67" s="45">
        <v>164.20219421386719</v>
      </c>
      <c r="D67" s="45">
        <v>164.20219421386719</v>
      </c>
      <c r="E67" s="45">
        <v>164.20219421386719</v>
      </c>
      <c r="F67" s="45">
        <v>164.20219421386719</v>
      </c>
      <c r="G67" s="44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</row>
    <row r="68" spans="1:21">
      <c r="A68" s="45" t="s">
        <v>72</v>
      </c>
      <c r="B68" t="s">
        <v>70</v>
      </c>
      <c r="C68" s="45">
        <v>164.20219421386719</v>
      </c>
      <c r="D68" s="45">
        <v>164.20219421386719</v>
      </c>
      <c r="E68" s="45">
        <v>164.20219421386719</v>
      </c>
      <c r="F68" s="45">
        <v>164.20219421386719</v>
      </c>
      <c r="G68" s="44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</row>
    <row r="69" spans="1:21">
      <c r="A69" s="45" t="s">
        <v>73</v>
      </c>
      <c r="B69" t="s">
        <v>70</v>
      </c>
      <c r="C69" s="45">
        <v>164.20219421386719</v>
      </c>
      <c r="D69" s="45">
        <v>164.20219421386719</v>
      </c>
      <c r="E69" s="45">
        <v>164.20219421386719</v>
      </c>
      <c r="F69" s="45">
        <v>164.20219421386719</v>
      </c>
      <c r="G69" s="44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</row>
    <row r="70" spans="1:21">
      <c r="A70" s="45" t="s">
        <v>74</v>
      </c>
      <c r="B70" t="s">
        <v>70</v>
      </c>
      <c r="C70" s="45">
        <v>160.50289916992188</v>
      </c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</row>
    <row r="71" spans="1:21">
      <c r="A71" s="45" t="s">
        <v>75</v>
      </c>
      <c r="B71" t="s">
        <v>70</v>
      </c>
      <c r="C71" s="45">
        <v>160.50289916992188</v>
      </c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</row>
    <row r="72" spans="1:21">
      <c r="A72" s="45" t="s">
        <v>76</v>
      </c>
      <c r="B72" t="s">
        <v>70</v>
      </c>
      <c r="C72" s="45">
        <v>160.50289916992188</v>
      </c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</row>
    <row r="73" spans="1:21">
      <c r="A73" t="s">
        <v>77</v>
      </c>
      <c r="B73" t="s">
        <v>78</v>
      </c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39">
        <v>570</v>
      </c>
      <c r="S73" s="44">
        <v>570</v>
      </c>
      <c r="T73" s="44">
        <v>1140</v>
      </c>
      <c r="U73" s="44">
        <v>1140</v>
      </c>
    </row>
    <row r="74" spans="1:21">
      <c r="A74" t="s">
        <v>79</v>
      </c>
      <c r="B74" t="s">
        <v>80</v>
      </c>
      <c r="C74" s="44"/>
      <c r="D74" s="44">
        <v>0</v>
      </c>
      <c r="E74" s="44">
        <v>0</v>
      </c>
      <c r="F74" s="44">
        <v>0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0</v>
      </c>
      <c r="S74" s="44">
        <v>0</v>
      </c>
      <c r="T74" s="44">
        <v>0</v>
      </c>
      <c r="U74" s="44">
        <v>0</v>
      </c>
    </row>
    <row r="75" spans="1:21">
      <c r="A75" t="s">
        <v>81</v>
      </c>
      <c r="B75" t="s">
        <v>80</v>
      </c>
      <c r="C75" s="44"/>
      <c r="D75" s="44"/>
      <c r="E75" s="44"/>
      <c r="F75" s="44"/>
      <c r="G75" s="44"/>
      <c r="H75" s="44"/>
      <c r="I75" s="44"/>
      <c r="J75" s="44"/>
      <c r="K75" s="44"/>
      <c r="L75" s="44">
        <v>0</v>
      </c>
      <c r="M75" s="44">
        <v>0</v>
      </c>
      <c r="N75" s="44">
        <v>0</v>
      </c>
      <c r="O75" s="44">
        <v>0</v>
      </c>
      <c r="P75" s="44">
        <v>0</v>
      </c>
      <c r="Q75" s="44">
        <v>0</v>
      </c>
      <c r="R75" s="44">
        <v>0</v>
      </c>
      <c r="S75" s="44">
        <v>0</v>
      </c>
      <c r="T75" s="44">
        <v>0</v>
      </c>
      <c r="U75" s="44">
        <v>0</v>
      </c>
    </row>
    <row r="76" spans="1:21">
      <c r="A76" t="s">
        <v>82</v>
      </c>
      <c r="B76" t="s">
        <v>80</v>
      </c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>
        <v>0</v>
      </c>
      <c r="U76" s="44">
        <v>0</v>
      </c>
    </row>
    <row r="77" spans="1:21">
      <c r="A77" t="s">
        <v>83</v>
      </c>
      <c r="B77" t="s">
        <v>80</v>
      </c>
      <c r="C77" s="44">
        <v>42.693000793457031</v>
      </c>
      <c r="D77" s="44">
        <v>42.479537963867188</v>
      </c>
      <c r="E77" s="44">
        <v>42.267139434814453</v>
      </c>
      <c r="F77" s="44">
        <v>42.055805206298828</v>
      </c>
      <c r="G77" s="44">
        <v>41.845523834228516</v>
      </c>
      <c r="H77" s="44">
        <v>41.636295318603516</v>
      </c>
      <c r="I77" s="44">
        <v>41.428115844726563</v>
      </c>
      <c r="J77" s="44">
        <v>41.220977783203125</v>
      </c>
      <c r="K77" s="44">
        <v>41.014873504638672</v>
      </c>
      <c r="L77" s="44">
        <v>40.809799194335938</v>
      </c>
      <c r="M77" s="44">
        <v>40.605751037597656</v>
      </c>
      <c r="N77" s="44">
        <v>40.402721405029297</v>
      </c>
      <c r="O77" s="44">
        <v>40.200706481933594</v>
      </c>
      <c r="P77" s="44">
        <v>39.999702453613281</v>
      </c>
      <c r="Q77" s="44">
        <v>39.799705505371094</v>
      </c>
      <c r="R77" s="44">
        <v>39.600704193115234</v>
      </c>
      <c r="S77" s="44">
        <v>39.402702331542969</v>
      </c>
      <c r="T77" s="44">
        <v>39.2056884765625</v>
      </c>
      <c r="U77" s="44">
        <v>39.009662628173828</v>
      </c>
    </row>
    <row r="78" spans="1:21">
      <c r="A78" t="s">
        <v>84</v>
      </c>
      <c r="B78" t="s">
        <v>80</v>
      </c>
      <c r="C78" s="44">
        <v>42.693000793457031</v>
      </c>
      <c r="D78" s="44">
        <v>42.479537963867188</v>
      </c>
      <c r="E78" s="44">
        <v>42.267139434814453</v>
      </c>
      <c r="F78" s="44">
        <v>42.055805206298828</v>
      </c>
      <c r="G78" s="44">
        <v>41.845523834228516</v>
      </c>
      <c r="H78" s="44">
        <v>41.636295318603516</v>
      </c>
      <c r="I78" s="44">
        <v>41.428115844726563</v>
      </c>
      <c r="J78" s="44">
        <v>41.220977783203125</v>
      </c>
      <c r="K78" s="44">
        <v>41.014873504638672</v>
      </c>
      <c r="L78" s="44">
        <v>40.809799194335938</v>
      </c>
      <c r="M78" s="44">
        <v>40.605751037597656</v>
      </c>
      <c r="N78" s="44">
        <v>40.402721405029297</v>
      </c>
      <c r="O78" s="44">
        <v>40.200706481933594</v>
      </c>
      <c r="P78" s="44">
        <v>39.999702453613281</v>
      </c>
      <c r="Q78" s="44">
        <v>39.799705505371094</v>
      </c>
      <c r="R78" s="44">
        <v>39.600704193115234</v>
      </c>
      <c r="S78" s="44">
        <v>39.402702331542969</v>
      </c>
      <c r="T78" s="44">
        <v>39.2056884765625</v>
      </c>
      <c r="U78" s="44">
        <v>39.009662628173828</v>
      </c>
    </row>
    <row r="79" spans="1:21">
      <c r="A79" t="s">
        <v>85</v>
      </c>
      <c r="B79" t="s">
        <v>80</v>
      </c>
      <c r="C79" s="44">
        <v>42.693000793457031</v>
      </c>
      <c r="D79" s="44">
        <v>42.479537963867188</v>
      </c>
      <c r="E79" s="44">
        <v>42.267139434814453</v>
      </c>
      <c r="F79" s="44">
        <v>42.055805206298828</v>
      </c>
      <c r="G79" s="44">
        <v>41.845523834228516</v>
      </c>
      <c r="H79" s="44">
        <v>41.636295318603516</v>
      </c>
      <c r="I79" s="44">
        <v>41.428115844726563</v>
      </c>
      <c r="J79" s="44">
        <v>41.220977783203125</v>
      </c>
      <c r="K79" s="44">
        <v>41.014873504638672</v>
      </c>
      <c r="L79" s="44">
        <v>40.809799194335938</v>
      </c>
      <c r="M79" s="44">
        <v>40.605751037597656</v>
      </c>
      <c r="N79" s="44">
        <v>40.402721405029297</v>
      </c>
      <c r="O79" s="44">
        <v>40.200706481933594</v>
      </c>
      <c r="P79" s="44">
        <v>39.999702453613281</v>
      </c>
      <c r="Q79" s="44">
        <v>39.799705505371094</v>
      </c>
      <c r="R79" s="44">
        <v>39.600704193115234</v>
      </c>
      <c r="S79" s="44">
        <v>39.402702331542969</v>
      </c>
      <c r="T79" s="44">
        <v>39.2056884765625</v>
      </c>
      <c r="U79" s="44">
        <v>39.009662628173828</v>
      </c>
    </row>
    <row r="80" spans="1:21">
      <c r="A80" t="s">
        <v>86</v>
      </c>
      <c r="B80" t="s">
        <v>80</v>
      </c>
      <c r="C80" s="44">
        <v>42.055805206298828</v>
      </c>
      <c r="D80" s="44">
        <v>41.845523834228516</v>
      </c>
      <c r="E80" s="44">
        <v>41.636295318603516</v>
      </c>
      <c r="F80" s="44">
        <v>41.428115844726563</v>
      </c>
      <c r="G80" s="44">
        <v>41.220977783203125</v>
      </c>
      <c r="H80" s="44">
        <v>41.014873504638672</v>
      </c>
      <c r="I80" s="44">
        <v>40.809799194335938</v>
      </c>
      <c r="J80" s="44">
        <v>40.605751037597656</v>
      </c>
      <c r="K80" s="44">
        <v>40.402721405029297</v>
      </c>
      <c r="L80" s="44">
        <v>40.200706481933594</v>
      </c>
      <c r="M80" s="44">
        <v>39.999702453613281</v>
      </c>
      <c r="N80" s="44">
        <v>39.799705505371094</v>
      </c>
      <c r="O80" s="44">
        <v>39.600704193115234</v>
      </c>
      <c r="P80" s="44">
        <v>39.402702331542969</v>
      </c>
      <c r="Q80" s="44">
        <v>39.2056884765625</v>
      </c>
      <c r="R80" s="44">
        <v>39.009662628173828</v>
      </c>
      <c r="S80" s="44">
        <v>38.814617156982422</v>
      </c>
      <c r="T80" s="44">
        <v>38.62054443359375</v>
      </c>
      <c r="U80" s="44">
        <v>38.427440643310547</v>
      </c>
    </row>
    <row r="81" spans="1:21">
      <c r="A81" t="s">
        <v>87</v>
      </c>
      <c r="B81" t="s">
        <v>80</v>
      </c>
      <c r="C81" s="44"/>
      <c r="D81" s="44"/>
      <c r="E81" s="44">
        <v>42.693000793457031</v>
      </c>
      <c r="F81" s="44">
        <v>42.479537963867188</v>
      </c>
      <c r="G81" s="44">
        <v>42.267139434814453</v>
      </c>
      <c r="H81" s="44">
        <v>42.055805206298828</v>
      </c>
      <c r="I81" s="44">
        <v>41.845523834228516</v>
      </c>
      <c r="J81" s="44">
        <v>41.636295318603516</v>
      </c>
      <c r="K81" s="44">
        <v>41.428115844726563</v>
      </c>
      <c r="L81" s="44">
        <v>41.220977783203125</v>
      </c>
      <c r="M81" s="44">
        <v>41.014873504638672</v>
      </c>
      <c r="N81" s="44">
        <v>40.809799194335938</v>
      </c>
      <c r="O81" s="44">
        <v>40.605751037597656</v>
      </c>
      <c r="P81" s="44">
        <v>40.402721405029297</v>
      </c>
      <c r="Q81" s="44">
        <v>40.200706481933594</v>
      </c>
      <c r="R81" s="44">
        <v>39.999702453613281</v>
      </c>
      <c r="S81" s="44">
        <v>39.799705505371094</v>
      </c>
      <c r="T81" s="44">
        <v>39.600704193115234</v>
      </c>
      <c r="U81" s="44">
        <v>39.402702331542969</v>
      </c>
    </row>
    <row r="82" spans="1:21">
      <c r="A82" t="s">
        <v>88</v>
      </c>
      <c r="B82" t="s">
        <v>80</v>
      </c>
      <c r="C82" s="44">
        <v>33.024635314941406</v>
      </c>
      <c r="D82" s="44">
        <v>32.859512329101563</v>
      </c>
      <c r="E82" s="44">
        <v>32.695217132568359</v>
      </c>
      <c r="F82" s="44">
        <v>32.53173828125</v>
      </c>
      <c r="G82" s="44">
        <v>32.36907958984375</v>
      </c>
      <c r="H82" s="44">
        <v>32.207233428955078</v>
      </c>
      <c r="I82" s="44">
        <v>32.046199798583984</v>
      </c>
      <c r="J82" s="44">
        <v>31.885965347290039</v>
      </c>
      <c r="K82" s="44">
        <v>31.726537704467773</v>
      </c>
      <c r="L82" s="44">
        <v>31.567905426025391</v>
      </c>
      <c r="M82" s="44">
        <v>31.410066604614258</v>
      </c>
      <c r="N82" s="44">
        <v>31.253015518188477</v>
      </c>
      <c r="O82" s="44">
        <v>31.096752166748047</v>
      </c>
      <c r="P82" s="44">
        <v>30.941268920898438</v>
      </c>
      <c r="Q82" s="44">
        <v>30.786563873291016</v>
      </c>
      <c r="R82" s="44">
        <v>30.632631301879883</v>
      </c>
      <c r="S82" s="44">
        <v>30.479469299316406</v>
      </c>
      <c r="T82" s="44">
        <v>30.327072143554688</v>
      </c>
      <c r="U82" s="44">
        <v>30.175436019897461</v>
      </c>
    </row>
    <row r="83" spans="1:21">
      <c r="A83" t="s">
        <v>89</v>
      </c>
      <c r="B83" t="s">
        <v>80</v>
      </c>
      <c r="C83" s="44">
        <v>42.252674102783203</v>
      </c>
      <c r="D83" s="44">
        <v>42.041412353515625</v>
      </c>
      <c r="E83" s="44">
        <v>41.831207275390625</v>
      </c>
      <c r="F83" s="44">
        <v>41.622051239013672</v>
      </c>
      <c r="G83" s="44">
        <v>41.4139404296875</v>
      </c>
      <c r="H83" s="44">
        <v>41.206871032714844</v>
      </c>
      <c r="I83" s="44">
        <v>41.000835418701172</v>
      </c>
      <c r="J83" s="44">
        <v>40.795829772949219</v>
      </c>
      <c r="K83" s="44">
        <v>40.591850280761719</v>
      </c>
      <c r="L83" s="44">
        <v>40.388889312744141</v>
      </c>
      <c r="M83" s="44">
        <v>40.186946868896484</v>
      </c>
      <c r="N83" s="44">
        <v>39.986015319824219</v>
      </c>
      <c r="O83" s="44">
        <v>39.786083221435547</v>
      </c>
      <c r="P83" s="44">
        <v>39.587154388427734</v>
      </c>
      <c r="Q83" s="44">
        <v>39.38922119140625</v>
      </c>
      <c r="R83" s="44">
        <v>39.192276000976563</v>
      </c>
      <c r="S83" s="44">
        <v>38.996315002441406</v>
      </c>
      <c r="T83" s="44">
        <v>38.801334381103516</v>
      </c>
      <c r="U83" s="44">
        <v>38.607326507568359</v>
      </c>
    </row>
    <row r="84" spans="1:21">
      <c r="A84" t="s">
        <v>90</v>
      </c>
      <c r="B84" t="s">
        <v>80</v>
      </c>
      <c r="C84" s="44"/>
      <c r="D84" s="44">
        <v>42.693000793457031</v>
      </c>
      <c r="E84" s="44">
        <v>42.479537963867188</v>
      </c>
      <c r="F84" s="44">
        <v>42.267139434814453</v>
      </c>
      <c r="G84" s="44">
        <v>42.055805206298828</v>
      </c>
      <c r="H84" s="44">
        <v>41.845523834228516</v>
      </c>
      <c r="I84" s="44">
        <v>41.636295318603516</v>
      </c>
      <c r="J84" s="44">
        <v>41.428115844726563</v>
      </c>
      <c r="K84" s="44">
        <v>41.220977783203125</v>
      </c>
      <c r="L84" s="44">
        <v>41.014873504638672</v>
      </c>
      <c r="M84" s="44">
        <v>40.809799194335938</v>
      </c>
      <c r="N84" s="44">
        <v>40.605751037597656</v>
      </c>
      <c r="O84" s="44">
        <v>40.402721405029297</v>
      </c>
      <c r="P84" s="44">
        <v>40.200706481933594</v>
      </c>
      <c r="Q84" s="44">
        <v>39.999702453613281</v>
      </c>
      <c r="R84" s="44">
        <v>39.799705505371094</v>
      </c>
      <c r="S84" s="44">
        <v>39.600704193115234</v>
      </c>
      <c r="T84" s="44">
        <v>39.402702331542969</v>
      </c>
      <c r="U84" s="44">
        <v>39.2056884765625</v>
      </c>
    </row>
    <row r="85" spans="1:21">
      <c r="A85" t="s">
        <v>91</v>
      </c>
      <c r="B85" t="s">
        <v>80</v>
      </c>
      <c r="C85" s="44">
        <v>33.536476135253906</v>
      </c>
      <c r="D85" s="44">
        <v>33.368793487548828</v>
      </c>
      <c r="E85" s="44">
        <v>33.201950073242188</v>
      </c>
      <c r="F85" s="44">
        <v>33.035938262939453</v>
      </c>
      <c r="G85" s="44">
        <v>32.870758056640625</v>
      </c>
      <c r="H85" s="44">
        <v>32.706409454345703</v>
      </c>
      <c r="I85" s="44">
        <v>32.542877197265625</v>
      </c>
      <c r="J85" s="44">
        <v>32.380161285400391</v>
      </c>
      <c r="K85" s="44">
        <v>32.21826171875</v>
      </c>
      <c r="L85" s="44">
        <v>32.057170867919922</v>
      </c>
      <c r="M85" s="44">
        <v>31.896883010864258</v>
      </c>
      <c r="N85" s="44">
        <v>31.737400054931641</v>
      </c>
      <c r="O85" s="44">
        <v>31.578712463378906</v>
      </c>
      <c r="P85" s="44">
        <v>31.420818328857422</v>
      </c>
      <c r="Q85" s="44">
        <v>31.263713836669922</v>
      </c>
      <c r="R85" s="44">
        <v>31.107395172119141</v>
      </c>
      <c r="S85" s="44">
        <v>30.951860427856445</v>
      </c>
      <c r="T85" s="44">
        <v>30.797100067138672</v>
      </c>
      <c r="U85" s="44">
        <v>30.643117904663086</v>
      </c>
    </row>
    <row r="86" spans="1:21">
      <c r="A86" t="s">
        <v>92</v>
      </c>
      <c r="B86" t="s">
        <v>80</v>
      </c>
      <c r="C86" s="44">
        <v>41.845523834228516</v>
      </c>
      <c r="D86" s="44">
        <v>41.636295318603516</v>
      </c>
      <c r="E86" s="44">
        <v>41.428115844726563</v>
      </c>
      <c r="F86" s="44">
        <v>41.220977783203125</v>
      </c>
      <c r="G86" s="44">
        <v>41.014873504638672</v>
      </c>
      <c r="H86" s="44">
        <v>40.809799194335938</v>
      </c>
      <c r="I86" s="44">
        <v>40.605751037597656</v>
      </c>
      <c r="J86" s="44">
        <v>40.402721405029297</v>
      </c>
      <c r="K86" s="44">
        <v>40.200706481933594</v>
      </c>
      <c r="L86" s="44">
        <v>39.999702453613281</v>
      </c>
      <c r="M86" s="44">
        <v>39.799705505371094</v>
      </c>
      <c r="N86" s="44">
        <v>39.600704193115234</v>
      </c>
      <c r="O86" s="44">
        <v>39.402702331542969</v>
      </c>
      <c r="P86" s="44">
        <v>39.2056884765625</v>
      </c>
      <c r="Q86" s="44">
        <v>39.009662628173828</v>
      </c>
      <c r="R86" s="44">
        <v>38.814617156982422</v>
      </c>
      <c r="S86" s="44">
        <v>38.62054443359375</v>
      </c>
      <c r="T86" s="44">
        <v>38.427440643310547</v>
      </c>
      <c r="U86" s="44">
        <v>38.235305786132813</v>
      </c>
    </row>
    <row r="87" spans="1:21">
      <c r="A87" t="s">
        <v>93</v>
      </c>
      <c r="B87" t="s">
        <v>80</v>
      </c>
      <c r="C87" s="44">
        <v>42.693000793457031</v>
      </c>
      <c r="D87" s="44">
        <v>42.479537963867188</v>
      </c>
      <c r="E87" s="44">
        <v>42.267139434814453</v>
      </c>
      <c r="F87" s="44">
        <v>42.055805206298828</v>
      </c>
      <c r="G87" s="44">
        <v>41.845523834228516</v>
      </c>
      <c r="H87" s="44">
        <v>41.636295318603516</v>
      </c>
      <c r="I87" s="44">
        <v>41.428115844726563</v>
      </c>
      <c r="J87" s="44">
        <v>41.220977783203125</v>
      </c>
      <c r="K87" s="44">
        <v>41.014873504638672</v>
      </c>
      <c r="L87" s="44">
        <v>40.809799194335938</v>
      </c>
      <c r="M87" s="44">
        <v>40.605751037597656</v>
      </c>
      <c r="N87" s="44">
        <v>40.402721405029297</v>
      </c>
      <c r="O87" s="44">
        <v>40.200706481933594</v>
      </c>
      <c r="P87" s="44">
        <v>39.999702453613281</v>
      </c>
      <c r="Q87" s="44">
        <v>39.799705505371094</v>
      </c>
      <c r="R87" s="44">
        <v>39.600704193115234</v>
      </c>
      <c r="S87" s="44">
        <v>39.402702331542969</v>
      </c>
      <c r="T87" s="44">
        <v>39.2056884765625</v>
      </c>
      <c r="U87" s="44">
        <v>39.009662628173828</v>
      </c>
    </row>
    <row r="88" spans="1:21">
      <c r="A88" t="s">
        <v>94</v>
      </c>
      <c r="B88" t="s">
        <v>80</v>
      </c>
      <c r="C88" s="44">
        <v>42.693000793457031</v>
      </c>
      <c r="D88" s="44">
        <v>42.479537963867188</v>
      </c>
      <c r="E88" s="44">
        <v>42.267139434814453</v>
      </c>
      <c r="F88" s="44">
        <v>42.055805206298828</v>
      </c>
      <c r="G88" s="44">
        <v>41.845523834228516</v>
      </c>
      <c r="H88" s="44">
        <v>41.636295318603516</v>
      </c>
      <c r="I88" s="44">
        <v>41.428115844726563</v>
      </c>
      <c r="J88" s="44">
        <v>41.220977783203125</v>
      </c>
      <c r="K88" s="44">
        <v>41.014873504638672</v>
      </c>
      <c r="L88" s="44">
        <v>40.809799194335938</v>
      </c>
      <c r="M88" s="44">
        <v>40.605751037597656</v>
      </c>
      <c r="N88" s="44">
        <v>40.402721405029297</v>
      </c>
      <c r="O88" s="44">
        <v>40.200706481933594</v>
      </c>
      <c r="P88" s="44">
        <v>39.999702453613281</v>
      </c>
      <c r="Q88" s="44">
        <v>39.799705505371094</v>
      </c>
      <c r="R88" s="44">
        <v>39.600704193115234</v>
      </c>
      <c r="S88" s="44">
        <v>39.402702331542969</v>
      </c>
      <c r="T88" s="44">
        <v>39.2056884765625</v>
      </c>
      <c r="U88" s="44">
        <v>39.009662628173828</v>
      </c>
    </row>
    <row r="89" spans="1:21">
      <c r="A89" t="s">
        <v>95</v>
      </c>
      <c r="B89" t="s">
        <v>80</v>
      </c>
      <c r="C89" s="44">
        <v>42.693000793457031</v>
      </c>
      <c r="D89" s="44">
        <v>42.479537963867188</v>
      </c>
      <c r="E89" s="44">
        <v>42.267139434814453</v>
      </c>
      <c r="F89" s="44">
        <v>42.055805206298828</v>
      </c>
      <c r="G89" s="44">
        <v>41.845523834228516</v>
      </c>
      <c r="H89" s="44">
        <v>41.636295318603516</v>
      </c>
      <c r="I89" s="44">
        <v>41.428115844726563</v>
      </c>
      <c r="J89" s="44">
        <v>41.220977783203125</v>
      </c>
      <c r="K89" s="44">
        <v>41.014873504638672</v>
      </c>
      <c r="L89" s="44">
        <v>40.809799194335938</v>
      </c>
      <c r="M89" s="44">
        <v>40.605751037597656</v>
      </c>
      <c r="N89" s="44">
        <v>40.402721405029297</v>
      </c>
      <c r="O89" s="44">
        <v>40.200706481933594</v>
      </c>
      <c r="P89" s="44">
        <v>39.999702453613281</v>
      </c>
      <c r="Q89" s="44">
        <v>39.799705505371094</v>
      </c>
      <c r="R89" s="44">
        <v>39.600704193115234</v>
      </c>
      <c r="S89" s="44">
        <v>39.402702331542969</v>
      </c>
      <c r="T89" s="44">
        <v>39.2056884765625</v>
      </c>
      <c r="U89" s="44">
        <v>39.009662628173828</v>
      </c>
    </row>
    <row r="90" spans="1:21">
      <c r="A90" t="s">
        <v>96</v>
      </c>
      <c r="B90" t="s">
        <v>80</v>
      </c>
      <c r="C90" s="44">
        <v>25.267171859741211</v>
      </c>
      <c r="D90" s="44">
        <v>25.140836715698242</v>
      </c>
      <c r="E90" s="44">
        <v>25.015130996704102</v>
      </c>
      <c r="F90" s="44">
        <v>24.890056610107422</v>
      </c>
      <c r="G90" s="44">
        <v>24.765605926513672</v>
      </c>
      <c r="H90" s="44">
        <v>24.641777038574219</v>
      </c>
      <c r="I90" s="44">
        <v>24.51856803894043</v>
      </c>
      <c r="J90" s="44">
        <v>24.395975112915039</v>
      </c>
      <c r="K90" s="44">
        <v>24.273994445800781</v>
      </c>
      <c r="L90" s="44">
        <v>24.152626037597656</v>
      </c>
      <c r="M90" s="44">
        <v>24.031862258911133</v>
      </c>
      <c r="N90" s="44">
        <v>23.911705017089844</v>
      </c>
      <c r="O90" s="44">
        <v>23.792146682739258</v>
      </c>
      <c r="P90" s="44">
        <v>23.673185348510742</v>
      </c>
      <c r="Q90" s="44">
        <v>23.554819107055664</v>
      </c>
      <c r="R90" s="44">
        <v>23.437046051025391</v>
      </c>
      <c r="S90" s="44">
        <v>23.319860458374023</v>
      </c>
      <c r="T90" s="44">
        <v>23.203262329101563</v>
      </c>
      <c r="U90" s="44">
        <v>23.087245941162109</v>
      </c>
    </row>
    <row r="91" spans="1:21">
      <c r="A91" t="s">
        <v>97</v>
      </c>
      <c r="B91" t="s">
        <v>80</v>
      </c>
      <c r="C91" s="44"/>
      <c r="D91" s="39">
        <v>42.693000793457031</v>
      </c>
      <c r="E91" s="44">
        <v>42.479537963867188</v>
      </c>
      <c r="F91" s="44">
        <v>42.267139434814453</v>
      </c>
      <c r="G91" s="44">
        <v>42.055805206298828</v>
      </c>
      <c r="H91" s="44">
        <v>41.845523834228516</v>
      </c>
      <c r="I91" s="44">
        <v>41.636295318603516</v>
      </c>
      <c r="J91" s="44">
        <v>41.428115844726563</v>
      </c>
      <c r="K91" s="44">
        <v>41.220977783203125</v>
      </c>
      <c r="L91" s="44">
        <v>41.014873504638672</v>
      </c>
      <c r="M91" s="44">
        <v>40.809799194335938</v>
      </c>
      <c r="N91" s="44">
        <v>40.605751037597656</v>
      </c>
      <c r="O91" s="44">
        <v>40.402721405029297</v>
      </c>
      <c r="P91" s="44">
        <v>40.200706481933594</v>
      </c>
      <c r="Q91" s="44">
        <v>39.999702453613281</v>
      </c>
      <c r="R91" s="44">
        <v>39.799705505371094</v>
      </c>
      <c r="S91" s="44">
        <v>39.600704193115234</v>
      </c>
      <c r="T91" s="44">
        <v>39.402702331542969</v>
      </c>
      <c r="U91" s="44">
        <v>39.2056884765625</v>
      </c>
    </row>
    <row r="92" spans="1:21">
      <c r="A92" t="s">
        <v>98</v>
      </c>
      <c r="B92" t="s">
        <v>80</v>
      </c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>
        <v>35.619071960449219</v>
      </c>
      <c r="P92" s="44">
        <v>35.440975189208984</v>
      </c>
      <c r="Q92" s="44">
        <v>35.263771057128906</v>
      </c>
      <c r="R92" s="44">
        <v>35.087451934814453</v>
      </c>
      <c r="S92" s="44">
        <v>34.912017822265625</v>
      </c>
      <c r="T92" s="44">
        <v>34.737457275390625</v>
      </c>
      <c r="U92" s="44">
        <v>34.563770294189453</v>
      </c>
    </row>
    <row r="93" spans="1:21">
      <c r="A93" t="s">
        <v>99</v>
      </c>
      <c r="B93" t="s">
        <v>80</v>
      </c>
      <c r="C93" s="44"/>
      <c r="D93" s="44"/>
      <c r="E93" s="39">
        <v>37.450000762939453</v>
      </c>
      <c r="F93" s="44">
        <v>37.262752532958984</v>
      </c>
      <c r="G93" s="44">
        <v>37.076435089111328</v>
      </c>
      <c r="H93" s="44">
        <v>36.891059875488281</v>
      </c>
      <c r="I93" s="44">
        <v>36.706619262695313</v>
      </c>
      <c r="J93" s="44">
        <v>36.523075103759766</v>
      </c>
      <c r="K93" s="44">
        <v>36.340469360351563</v>
      </c>
      <c r="L93" s="44">
        <v>36.158760070800781</v>
      </c>
      <c r="M93" s="44">
        <v>35.977954864501953</v>
      </c>
      <c r="N93" s="44">
        <v>35.798080444335938</v>
      </c>
      <c r="O93" s="44"/>
      <c r="P93" s="44"/>
      <c r="Q93" s="44"/>
      <c r="R93" s="44"/>
      <c r="S93" s="44"/>
      <c r="T93" s="44"/>
      <c r="U93" s="44"/>
    </row>
    <row r="94" spans="1:21">
      <c r="A94" t="s">
        <v>100</v>
      </c>
      <c r="B94" t="s">
        <v>80</v>
      </c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>
        <v>71.238143920898438</v>
      </c>
      <c r="P94" s="44">
        <v>70.881950378417969</v>
      </c>
      <c r="Q94" s="44">
        <v>70.527542114257813</v>
      </c>
      <c r="R94" s="44">
        <v>70.174903869628906</v>
      </c>
      <c r="S94" s="44">
        <v>69.82403564453125</v>
      </c>
      <c r="T94" s="44">
        <v>69.47491455078125</v>
      </c>
      <c r="U94" s="44">
        <v>69.127540588378906</v>
      </c>
    </row>
    <row r="95" spans="1:21">
      <c r="A95" t="s">
        <v>101</v>
      </c>
      <c r="B95" t="s">
        <v>80</v>
      </c>
      <c r="C95" s="44"/>
      <c r="D95" s="44"/>
      <c r="E95" s="39">
        <v>74.900001525878906</v>
      </c>
      <c r="F95" s="44">
        <v>74.525505065917969</v>
      </c>
      <c r="G95" s="44">
        <v>74.152870178222656</v>
      </c>
      <c r="H95" s="44">
        <v>73.782119750976563</v>
      </c>
      <c r="I95" s="44">
        <v>73.413238525390625</v>
      </c>
      <c r="J95" s="44">
        <v>73.046150207519531</v>
      </c>
      <c r="K95" s="44">
        <v>72.680938720703125</v>
      </c>
      <c r="L95" s="44">
        <v>72.317520141601563</v>
      </c>
      <c r="M95" s="44">
        <v>71.955909729003906</v>
      </c>
      <c r="N95" s="44">
        <v>71.596160888671875</v>
      </c>
      <c r="O95" s="44"/>
      <c r="P95" s="44"/>
      <c r="Q95" s="44"/>
      <c r="R95" s="44"/>
      <c r="S95" s="44"/>
      <c r="T95" s="44"/>
      <c r="U95" s="44"/>
    </row>
    <row r="96" spans="1:21">
      <c r="A96" t="s">
        <v>102</v>
      </c>
      <c r="B96" t="s">
        <v>80</v>
      </c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>
        <v>35.619071960449219</v>
      </c>
      <c r="S96" s="44">
        <v>71.060050964355469</v>
      </c>
      <c r="T96" s="44">
        <v>97.419052124023438</v>
      </c>
      <c r="U96" s="44">
        <v>132.55104064941406</v>
      </c>
    </row>
    <row r="97" spans="1:21">
      <c r="A97" t="s">
        <v>103</v>
      </c>
      <c r="B97" t="s">
        <v>80</v>
      </c>
      <c r="C97" s="44"/>
      <c r="D97" s="44"/>
      <c r="E97" s="44"/>
      <c r="F97" s="44"/>
      <c r="G97" s="44"/>
      <c r="H97" s="39">
        <v>37.450000762939453</v>
      </c>
      <c r="I97" s="44">
        <v>74.712753295898438</v>
      </c>
      <c r="J97" s="44">
        <v>102.42668914794922</v>
      </c>
      <c r="K97" s="44">
        <v>139.36454772949219</v>
      </c>
      <c r="L97" s="44">
        <v>185.48025512695313</v>
      </c>
      <c r="M97" s="44">
        <v>240.72785949707031</v>
      </c>
      <c r="N97" s="44">
        <v>239.52421569824219</v>
      </c>
      <c r="O97" s="44">
        <v>238.32659912109375</v>
      </c>
      <c r="P97" s="44">
        <v>237.13497924804688</v>
      </c>
      <c r="Q97" s="44">
        <v>235.94929504394531</v>
      </c>
      <c r="R97" s="44">
        <v>199.15045166015625</v>
      </c>
      <c r="S97" s="44">
        <v>162.53561401367188</v>
      </c>
      <c r="T97" s="44">
        <v>135.00860595703125</v>
      </c>
      <c r="U97" s="44">
        <v>98.7144775390625</v>
      </c>
    </row>
    <row r="98" spans="1:21">
      <c r="A98" t="s">
        <v>104</v>
      </c>
      <c r="B98" t="s">
        <v>80</v>
      </c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>
        <v>71.238143920898438</v>
      </c>
      <c r="R98" s="44">
        <v>70.881950378417969</v>
      </c>
      <c r="S98" s="44">
        <v>70.527542114257813</v>
      </c>
      <c r="T98" s="44">
        <v>70.174903869628906</v>
      </c>
      <c r="U98" s="44">
        <v>69.82403564453125</v>
      </c>
    </row>
    <row r="99" spans="1:21">
      <c r="A99" t="s">
        <v>105</v>
      </c>
      <c r="B99" t="s">
        <v>80</v>
      </c>
      <c r="C99" s="44"/>
      <c r="D99" s="44"/>
      <c r="E99" s="44"/>
      <c r="F99" s="44"/>
      <c r="G99" s="39">
        <v>74.900001525878906</v>
      </c>
      <c r="H99" s="44">
        <v>74.525505065917969</v>
      </c>
      <c r="I99" s="44">
        <v>74.152870178222656</v>
      </c>
      <c r="J99" s="44">
        <v>73.782119750976563</v>
      </c>
      <c r="K99" s="44">
        <v>73.413238525390625</v>
      </c>
      <c r="L99" s="44">
        <v>73.046150207519531</v>
      </c>
      <c r="M99" s="44">
        <v>72.680938720703125</v>
      </c>
      <c r="N99" s="44">
        <v>72.317520141601563</v>
      </c>
      <c r="O99" s="44">
        <v>71.955909729003906</v>
      </c>
      <c r="P99" s="44">
        <v>71.596160888671875</v>
      </c>
      <c r="Q99" s="44"/>
      <c r="R99" s="44"/>
      <c r="S99" s="44"/>
      <c r="T99" s="44"/>
      <c r="U99" s="44"/>
    </row>
    <row r="100" spans="1:21">
      <c r="A100" t="s">
        <v>106</v>
      </c>
      <c r="B100" t="s">
        <v>80</v>
      </c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>
        <v>0</v>
      </c>
      <c r="O100" s="44">
        <v>0</v>
      </c>
      <c r="P100" s="44">
        <v>0</v>
      </c>
      <c r="Q100" s="44">
        <v>0</v>
      </c>
      <c r="R100" s="44">
        <v>0</v>
      </c>
      <c r="S100" s="44">
        <v>0</v>
      </c>
      <c r="T100" s="44">
        <v>0</v>
      </c>
      <c r="U100" s="44">
        <v>0</v>
      </c>
    </row>
    <row r="101" spans="1:21">
      <c r="A101" t="s">
        <v>107</v>
      </c>
      <c r="B101" t="s">
        <v>80</v>
      </c>
      <c r="C101" s="44">
        <v>7.728797435760498</v>
      </c>
      <c r="D101" s="44">
        <v>7.6901540756225586</v>
      </c>
      <c r="E101" s="44">
        <v>7.6517033576965332</v>
      </c>
      <c r="F101" s="44">
        <v>7.6134452819824219</v>
      </c>
      <c r="G101" s="44">
        <v>7.57537841796875</v>
      </c>
      <c r="H101" s="44">
        <v>7.537501335144043</v>
      </c>
      <c r="I101" s="44">
        <v>7.4998140335083008</v>
      </c>
      <c r="J101" s="44">
        <v>7.4623146057128906</v>
      </c>
      <c r="K101" s="44">
        <v>7.4250030517578125</v>
      </c>
      <c r="L101" s="44">
        <v>7.3878779411315918</v>
      </c>
      <c r="M101" s="44">
        <v>7.3509392738342285</v>
      </c>
      <c r="N101" s="44">
        <v>7.3141846656799316</v>
      </c>
      <c r="O101" s="44">
        <v>7.2776141166687012</v>
      </c>
      <c r="P101" s="44">
        <v>7.2412261962890625</v>
      </c>
      <c r="Q101" s="44">
        <v>7.2050199508666992</v>
      </c>
      <c r="R101" s="44">
        <v>7.1689953804016113</v>
      </c>
      <c r="S101" s="44">
        <v>7.1331501007080078</v>
      </c>
      <c r="T101" s="44">
        <v>7.0974845886230469</v>
      </c>
      <c r="U101" s="44">
        <v>7.0619969367980957</v>
      </c>
    </row>
    <row r="102" spans="1:21">
      <c r="A102" t="s">
        <v>108</v>
      </c>
      <c r="B102" t="s">
        <v>80</v>
      </c>
      <c r="C102" s="44">
        <v>42.479537963867188</v>
      </c>
      <c r="D102" s="44">
        <v>42.267139434814453</v>
      </c>
      <c r="E102" s="44">
        <v>42.055805206298828</v>
      </c>
      <c r="F102" s="44">
        <v>41.845523834228516</v>
      </c>
      <c r="G102" s="44">
        <v>41.636295318603516</v>
      </c>
      <c r="H102" s="44">
        <v>41.428115844726563</v>
      </c>
      <c r="I102" s="44">
        <v>41.220977783203125</v>
      </c>
      <c r="J102" s="44">
        <v>41.014873504638672</v>
      </c>
      <c r="K102" s="44">
        <v>40.809799194335938</v>
      </c>
      <c r="L102" s="44">
        <v>40.605751037597656</v>
      </c>
      <c r="M102" s="44">
        <v>40.402721405029297</v>
      </c>
      <c r="N102" s="44">
        <v>40.200706481933594</v>
      </c>
      <c r="O102" s="44">
        <v>39.999702453613281</v>
      </c>
      <c r="P102" s="44">
        <v>39.799705505371094</v>
      </c>
      <c r="Q102" s="44">
        <v>39.600704193115234</v>
      </c>
      <c r="R102" s="44">
        <v>39.402702331542969</v>
      </c>
      <c r="S102" s="44">
        <v>39.2056884765625</v>
      </c>
      <c r="T102" s="44">
        <v>39.009662628173828</v>
      </c>
      <c r="U102" s="44">
        <v>38.814617156982422</v>
      </c>
    </row>
    <row r="103" spans="1:21">
      <c r="A103" t="s">
        <v>109</v>
      </c>
      <c r="B103" t="s">
        <v>80</v>
      </c>
      <c r="C103" s="44">
        <v>42.267139434814453</v>
      </c>
      <c r="D103" s="44">
        <v>42.055805206298828</v>
      </c>
      <c r="E103" s="44">
        <v>41.845523834228516</v>
      </c>
      <c r="F103" s="44">
        <v>41.636295318603516</v>
      </c>
      <c r="G103" s="44">
        <v>41.428115844726563</v>
      </c>
      <c r="H103" s="44">
        <v>41.220977783203125</v>
      </c>
      <c r="I103" s="44">
        <v>41.014873504638672</v>
      </c>
      <c r="J103" s="44">
        <v>40.809799194335938</v>
      </c>
      <c r="K103" s="44">
        <v>40.605751037597656</v>
      </c>
      <c r="L103" s="44">
        <v>40.402721405029297</v>
      </c>
      <c r="M103" s="44">
        <v>40.200706481933594</v>
      </c>
      <c r="N103" s="44">
        <v>39.999702453613281</v>
      </c>
      <c r="O103" s="44">
        <v>39.799705505371094</v>
      </c>
      <c r="P103" s="44">
        <v>39.600704193115234</v>
      </c>
      <c r="Q103" s="44">
        <v>39.402702331542969</v>
      </c>
      <c r="R103" s="44">
        <v>39.2056884765625</v>
      </c>
      <c r="S103" s="44">
        <v>39.009662628173828</v>
      </c>
      <c r="T103" s="44">
        <v>38.814617156982422</v>
      </c>
      <c r="U103" s="44">
        <v>38.62054443359375</v>
      </c>
    </row>
    <row r="104" spans="1:21">
      <c r="A104" t="s">
        <v>110</v>
      </c>
      <c r="B104" t="s">
        <v>80</v>
      </c>
      <c r="C104" s="44">
        <v>0.15524999797344208</v>
      </c>
      <c r="D104" s="44">
        <v>0.15434999763965607</v>
      </c>
      <c r="E104" s="44">
        <v>0.15344999730587006</v>
      </c>
      <c r="F104" s="44">
        <v>0.15299999713897705</v>
      </c>
      <c r="G104" s="44">
        <v>0.15209999680519104</v>
      </c>
      <c r="H104" s="44">
        <v>0.15119999647140503</v>
      </c>
      <c r="I104" s="44">
        <v>0.15074999630451202</v>
      </c>
      <c r="J104" s="44">
        <v>0.14984999597072601</v>
      </c>
      <c r="K104" s="44">
        <v>0.14894999563694</v>
      </c>
      <c r="L104" s="44">
        <v>0.148499995470047</v>
      </c>
      <c r="M104" s="44">
        <v>0.14759999513626099</v>
      </c>
      <c r="N104" s="44">
        <v>0.14669999480247498</v>
      </c>
      <c r="O104" s="44">
        <v>0.14624999463558197</v>
      </c>
      <c r="P104" s="44">
        <v>0.14535000920295715</v>
      </c>
      <c r="Q104" s="44">
        <v>0.14444999396800995</v>
      </c>
      <c r="R104" s="44">
        <v>0.14399999380111694</v>
      </c>
      <c r="S104" s="44">
        <v>0.14309999346733093</v>
      </c>
      <c r="T104" s="44">
        <v>0.14264999330043793</v>
      </c>
      <c r="U104" s="44">
        <v>0.14174999296665192</v>
      </c>
    </row>
    <row r="105" spans="1:21">
      <c r="A105" t="s">
        <v>111</v>
      </c>
      <c r="B105" t="s">
        <v>80</v>
      </c>
      <c r="C105" s="44">
        <v>42.055805206298828</v>
      </c>
      <c r="D105" s="44">
        <v>41.845523834228516</v>
      </c>
      <c r="E105" s="44">
        <v>41.636295318603516</v>
      </c>
      <c r="F105" s="44">
        <v>41.428115844726563</v>
      </c>
      <c r="G105" s="44">
        <v>41.220977783203125</v>
      </c>
      <c r="H105" s="44">
        <v>41.014873504638672</v>
      </c>
      <c r="I105" s="44">
        <v>40.809799194335938</v>
      </c>
      <c r="J105" s="44">
        <v>40.605751037597656</v>
      </c>
      <c r="K105" s="44">
        <v>40.402721405029297</v>
      </c>
      <c r="L105" s="44">
        <v>40.200706481933594</v>
      </c>
      <c r="M105" s="44">
        <v>39.999702453613281</v>
      </c>
      <c r="N105" s="44">
        <v>39.799705505371094</v>
      </c>
      <c r="O105" s="44">
        <v>39.600704193115234</v>
      </c>
      <c r="P105" s="44">
        <v>39.402702331542969</v>
      </c>
      <c r="Q105" s="44">
        <v>39.2056884765625</v>
      </c>
      <c r="R105" s="44">
        <v>39.009662628173828</v>
      </c>
      <c r="S105" s="44">
        <v>38.814617156982422</v>
      </c>
      <c r="T105" s="44">
        <v>38.62054443359375</v>
      </c>
      <c r="U105" s="44">
        <v>38.427440643310547</v>
      </c>
    </row>
    <row r="106" spans="1:21">
      <c r="A106" t="s">
        <v>112</v>
      </c>
      <c r="B106" t="s">
        <v>80</v>
      </c>
      <c r="C106" s="44">
        <v>42.267139434814453</v>
      </c>
      <c r="D106" s="44">
        <v>42.055805206298828</v>
      </c>
      <c r="E106" s="44">
        <v>41.845523834228516</v>
      </c>
      <c r="F106" s="44">
        <v>41.636295318603516</v>
      </c>
      <c r="G106" s="44">
        <v>41.428115844726563</v>
      </c>
      <c r="H106" s="44">
        <v>41.220977783203125</v>
      </c>
      <c r="I106" s="44">
        <v>41.014873504638672</v>
      </c>
      <c r="J106" s="44">
        <v>40.809799194335938</v>
      </c>
      <c r="K106" s="44">
        <v>40.605751037597656</v>
      </c>
      <c r="L106" s="44">
        <v>40.402721405029297</v>
      </c>
      <c r="M106" s="44">
        <v>40.200706481933594</v>
      </c>
      <c r="N106" s="44">
        <v>39.999702453613281</v>
      </c>
      <c r="O106" s="44">
        <v>39.799705505371094</v>
      </c>
      <c r="P106" s="44">
        <v>39.600704193115234</v>
      </c>
      <c r="Q106" s="44">
        <v>39.402702331542969</v>
      </c>
      <c r="R106" s="44">
        <v>39.2056884765625</v>
      </c>
      <c r="S106" s="44">
        <v>39.009662628173828</v>
      </c>
      <c r="T106" s="44">
        <v>38.814617156982422</v>
      </c>
      <c r="U106" s="44">
        <v>38.62054443359375</v>
      </c>
    </row>
    <row r="107" spans="1:21">
      <c r="A107" t="s">
        <v>113</v>
      </c>
      <c r="B107" t="s">
        <v>80</v>
      </c>
      <c r="C107" s="44"/>
      <c r="D107" s="44">
        <v>42.693000793457031</v>
      </c>
      <c r="E107" s="44">
        <v>42.479537963867188</v>
      </c>
      <c r="F107" s="44">
        <v>42.267139434814453</v>
      </c>
      <c r="G107" s="44">
        <v>42.055805206298828</v>
      </c>
      <c r="H107" s="44">
        <v>41.845523834228516</v>
      </c>
      <c r="I107" s="44">
        <v>41.636295318603516</v>
      </c>
      <c r="J107" s="44">
        <v>41.428115844726563</v>
      </c>
      <c r="K107" s="44">
        <v>41.220977783203125</v>
      </c>
      <c r="L107" s="44">
        <v>41.014873504638672</v>
      </c>
      <c r="M107" s="44">
        <v>40.809799194335938</v>
      </c>
      <c r="N107" s="44">
        <v>40.605751037597656</v>
      </c>
      <c r="O107" s="44">
        <v>40.402721405029297</v>
      </c>
      <c r="P107" s="44">
        <v>40.200706481933594</v>
      </c>
      <c r="Q107" s="44">
        <v>39.999702453613281</v>
      </c>
      <c r="R107" s="44">
        <v>39.799705505371094</v>
      </c>
      <c r="S107" s="44">
        <v>39.600704193115234</v>
      </c>
      <c r="T107" s="44">
        <v>39.402702331542969</v>
      </c>
      <c r="U107" s="44">
        <v>39.2056884765625</v>
      </c>
    </row>
    <row r="108" spans="1:21">
      <c r="A108" t="s">
        <v>114</v>
      </c>
      <c r="B108" t="s">
        <v>115</v>
      </c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>
        <v>17.809535980224609</v>
      </c>
      <c r="U108" s="44">
        <v>35.530025482177734</v>
      </c>
    </row>
    <row r="109" spans="1:21">
      <c r="A109" t="s">
        <v>116</v>
      </c>
      <c r="B109" t="s">
        <v>115</v>
      </c>
      <c r="C109" s="44"/>
      <c r="D109" s="44"/>
      <c r="E109" s="44"/>
      <c r="F109" s="44"/>
      <c r="G109" s="44"/>
      <c r="H109" s="44"/>
      <c r="I109" s="44"/>
      <c r="J109" s="39">
        <v>18.725000381469727</v>
      </c>
      <c r="K109" s="44">
        <v>37.356376647949219</v>
      </c>
      <c r="L109" s="44">
        <v>55.89459228515625</v>
      </c>
      <c r="M109" s="44">
        <v>55.615123748779297</v>
      </c>
      <c r="N109" s="44">
        <v>55.337055206298828</v>
      </c>
      <c r="O109" s="44">
        <v>55.060371398925781</v>
      </c>
      <c r="P109" s="44">
        <v>54.785076141357422</v>
      </c>
      <c r="Q109" s="44">
        <v>54.511146545410156</v>
      </c>
      <c r="R109" s="44">
        <v>54.238582611083984</v>
      </c>
      <c r="S109" s="44">
        <v>53.967388153076172</v>
      </c>
      <c r="T109" s="44">
        <v>35.888008117675781</v>
      </c>
      <c r="U109" s="44">
        <v>17.89903450012207</v>
      </c>
    </row>
    <row r="110" spans="1:21">
      <c r="A110" t="s">
        <v>117</v>
      </c>
      <c r="B110" t="s">
        <v>118</v>
      </c>
      <c r="C110" s="44"/>
      <c r="D110" s="44"/>
      <c r="E110" s="44"/>
      <c r="F110" s="44"/>
      <c r="G110" s="44"/>
      <c r="H110" s="44"/>
      <c r="I110" s="44"/>
      <c r="J110" s="39">
        <v>45</v>
      </c>
      <c r="K110" s="44">
        <v>90</v>
      </c>
      <c r="L110" s="44">
        <v>225</v>
      </c>
      <c r="M110" s="44">
        <v>630</v>
      </c>
      <c r="N110" s="44">
        <v>1170</v>
      </c>
      <c r="O110" s="44">
        <v>1620</v>
      </c>
      <c r="P110" s="44">
        <v>1620</v>
      </c>
      <c r="Q110" s="44">
        <v>1620</v>
      </c>
      <c r="R110" s="44">
        <v>1620</v>
      </c>
      <c r="S110" s="44">
        <v>2025</v>
      </c>
      <c r="T110" s="44">
        <v>2025</v>
      </c>
      <c r="U110" s="44">
        <v>2025</v>
      </c>
    </row>
    <row r="111" spans="1:21">
      <c r="A111" s="45" t="s">
        <v>119</v>
      </c>
      <c r="B111" s="45" t="s">
        <v>120</v>
      </c>
      <c r="C111" s="45">
        <v>0</v>
      </c>
      <c r="D111" s="45">
        <v>0</v>
      </c>
      <c r="E111" s="45">
        <v>0</v>
      </c>
      <c r="F111" s="45">
        <v>0</v>
      </c>
      <c r="G111" s="45">
        <v>0</v>
      </c>
      <c r="H111" s="45">
        <v>0</v>
      </c>
      <c r="I111" s="45">
        <v>0</v>
      </c>
      <c r="J111" s="45">
        <v>0</v>
      </c>
      <c r="K111" s="45">
        <v>0</v>
      </c>
      <c r="L111" s="45">
        <v>0</v>
      </c>
      <c r="M111" s="45">
        <v>0</v>
      </c>
      <c r="N111" s="45">
        <v>0</v>
      </c>
      <c r="O111" s="45">
        <v>0</v>
      </c>
      <c r="P111" s="45">
        <v>0</v>
      </c>
      <c r="Q111" s="45">
        <v>0</v>
      </c>
      <c r="R111" s="45">
        <v>0</v>
      </c>
      <c r="S111" s="45">
        <v>0</v>
      </c>
      <c r="T111" s="45">
        <v>0</v>
      </c>
      <c r="U111" s="45">
        <v>0</v>
      </c>
    </row>
    <row r="112" spans="1:21">
      <c r="A112" s="45" t="s">
        <v>121</v>
      </c>
      <c r="B112" s="45" t="s">
        <v>120</v>
      </c>
      <c r="C112" s="45">
        <v>115</v>
      </c>
      <c r="D112" s="45">
        <v>115</v>
      </c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</row>
    <row r="113" spans="1:21">
      <c r="A113" s="45" t="s">
        <v>122</v>
      </c>
      <c r="B113" s="45" t="s">
        <v>120</v>
      </c>
      <c r="C113" s="45">
        <v>104</v>
      </c>
      <c r="D113" s="45">
        <v>104</v>
      </c>
      <c r="E113" s="45">
        <v>104</v>
      </c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</row>
    <row r="114" spans="1:21">
      <c r="A114" s="45" t="s">
        <v>123</v>
      </c>
      <c r="B114" s="45" t="s">
        <v>120</v>
      </c>
      <c r="C114" s="45">
        <v>115</v>
      </c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</row>
    <row r="115" spans="1:21">
      <c r="A115" s="45" t="s">
        <v>124</v>
      </c>
      <c r="B115" s="45" t="s">
        <v>125</v>
      </c>
      <c r="C115" s="45">
        <v>0</v>
      </c>
      <c r="D115" s="45">
        <v>0</v>
      </c>
      <c r="E115" s="45">
        <v>0</v>
      </c>
      <c r="F115" s="45">
        <v>0</v>
      </c>
      <c r="G115" s="45">
        <v>0</v>
      </c>
      <c r="H115" s="45">
        <v>0</v>
      </c>
      <c r="I115" s="45">
        <v>0</v>
      </c>
      <c r="J115" s="45">
        <v>0</v>
      </c>
      <c r="K115" s="45">
        <v>0</v>
      </c>
      <c r="L115" s="45">
        <v>0</v>
      </c>
      <c r="M115" s="45">
        <v>0</v>
      </c>
      <c r="N115" s="45">
        <v>0</v>
      </c>
      <c r="O115" s="45">
        <v>0</v>
      </c>
      <c r="P115" s="45">
        <v>0</v>
      </c>
      <c r="Q115" s="45">
        <v>0</v>
      </c>
      <c r="R115" s="45">
        <v>0</v>
      </c>
      <c r="S115" s="45">
        <v>0</v>
      </c>
      <c r="T115" s="45">
        <v>0</v>
      </c>
      <c r="U115" s="45">
        <v>0</v>
      </c>
    </row>
    <row r="116" spans="1:21">
      <c r="A116" s="45" t="s">
        <v>126</v>
      </c>
      <c r="B116" s="45" t="s">
        <v>125</v>
      </c>
      <c r="C116" s="45">
        <v>23</v>
      </c>
      <c r="D116" s="45">
        <v>23</v>
      </c>
      <c r="E116" s="45">
        <v>0</v>
      </c>
      <c r="F116" s="45">
        <v>0</v>
      </c>
      <c r="G116" s="45">
        <v>0</v>
      </c>
      <c r="H116" s="45">
        <v>0</v>
      </c>
      <c r="I116" s="45">
        <v>0</v>
      </c>
      <c r="J116" s="45">
        <v>0</v>
      </c>
      <c r="K116" s="45">
        <v>0</v>
      </c>
      <c r="L116" s="45">
        <v>0</v>
      </c>
      <c r="M116" s="45">
        <v>0</v>
      </c>
      <c r="N116" s="45">
        <v>0</v>
      </c>
      <c r="O116" s="45">
        <v>0</v>
      </c>
      <c r="P116" s="45">
        <v>0</v>
      </c>
      <c r="Q116" s="45">
        <v>0</v>
      </c>
      <c r="R116" s="45">
        <v>0</v>
      </c>
      <c r="S116" s="45">
        <v>0</v>
      </c>
      <c r="T116" s="45">
        <v>0</v>
      </c>
      <c r="U116" s="45">
        <v>0</v>
      </c>
    </row>
    <row r="117" spans="1:21">
      <c r="A117" s="45" t="s">
        <v>127</v>
      </c>
      <c r="B117" s="45" t="s">
        <v>125</v>
      </c>
      <c r="C117" s="45">
        <v>54.75</v>
      </c>
      <c r="D117" s="45">
        <v>54.75</v>
      </c>
      <c r="E117" s="45">
        <v>0</v>
      </c>
      <c r="F117" s="45">
        <v>0</v>
      </c>
      <c r="G117" s="45">
        <v>0</v>
      </c>
      <c r="H117" s="45">
        <v>0</v>
      </c>
      <c r="I117" s="45">
        <v>0</v>
      </c>
      <c r="J117" s="45">
        <v>0</v>
      </c>
      <c r="K117" s="45">
        <v>0</v>
      </c>
      <c r="L117" s="45">
        <v>0</v>
      </c>
      <c r="M117" s="45">
        <v>0</v>
      </c>
      <c r="N117" s="45">
        <v>0</v>
      </c>
      <c r="O117" s="45">
        <v>0</v>
      </c>
      <c r="P117" s="45">
        <v>0</v>
      </c>
      <c r="Q117" s="45">
        <v>0</v>
      </c>
      <c r="R117" s="45">
        <v>0</v>
      </c>
      <c r="S117" s="45">
        <v>0</v>
      </c>
      <c r="T117" s="45">
        <v>0</v>
      </c>
      <c r="U117" s="45">
        <v>0</v>
      </c>
    </row>
    <row r="118" spans="1:21">
      <c r="A118" s="3" t="s">
        <v>128</v>
      </c>
      <c r="C118" s="39">
        <f>SUM(C5:C117)</f>
        <v>12806.669812127948</v>
      </c>
      <c r="D118" s="39">
        <f t="shared" ref="D118:U118" si="0">SUM(D5:D117)</f>
        <v>12351.431420043111</v>
      </c>
      <c r="E118" s="39">
        <f t="shared" si="0"/>
        <v>12866.047472462058</v>
      </c>
      <c r="F118" s="39">
        <f t="shared" si="0"/>
        <v>12700.459259152412</v>
      </c>
      <c r="G118" s="39">
        <f t="shared" si="0"/>
        <v>11809.984943777323</v>
      </c>
      <c r="H118" s="39">
        <f t="shared" si="0"/>
        <v>11855.517947852612</v>
      </c>
      <c r="I118" s="39">
        <f t="shared" si="0"/>
        <v>11892.889045551419</v>
      </c>
      <c r="J118" s="39">
        <f t="shared" si="0"/>
        <v>11984.460543736815</v>
      </c>
      <c r="K118" s="39">
        <f t="shared" si="0"/>
        <v>12085.186992064118</v>
      </c>
      <c r="L118" s="39">
        <f t="shared" si="0"/>
        <v>12285.022908240557</v>
      </c>
      <c r="M118" s="39">
        <f t="shared" si="0"/>
        <v>12745.196817696095</v>
      </c>
      <c r="N118" s="39">
        <f t="shared" si="0"/>
        <v>12656.745150178671</v>
      </c>
      <c r="O118" s="39">
        <f t="shared" si="0"/>
        <v>12884.525420889258</v>
      </c>
      <c r="P118" s="39">
        <f t="shared" si="0"/>
        <v>12586.336655169725</v>
      </c>
      <c r="Q118" s="39">
        <f t="shared" si="0"/>
        <v>12585.179004475474</v>
      </c>
      <c r="R118" s="39">
        <f t="shared" si="0"/>
        <v>12848.05268996954</v>
      </c>
      <c r="S118" s="39">
        <f t="shared" si="0"/>
        <v>12976.756959170103</v>
      </c>
      <c r="T118" s="39">
        <f t="shared" si="0"/>
        <v>13545.692332610488</v>
      </c>
      <c r="U118" s="39">
        <f t="shared" si="0"/>
        <v>13544.657762661576</v>
      </c>
    </row>
    <row r="119" spans="1:21">
      <c r="A119" t="s">
        <v>129</v>
      </c>
      <c r="C119" s="45">
        <f>SUM(C66:C72)+SUM(C111:C114)</f>
        <v>1472.3174743652344</v>
      </c>
      <c r="D119" s="45">
        <f t="shared" ref="D119:U119" si="1">SUM(D66:D72)+SUM(D111:D114)</f>
        <v>875.80877685546875</v>
      </c>
      <c r="E119" s="45">
        <f t="shared" si="1"/>
        <v>760.80877685546875</v>
      </c>
      <c r="F119" s="45">
        <f t="shared" si="1"/>
        <v>656.80877685546875</v>
      </c>
      <c r="G119" s="45">
        <f t="shared" si="1"/>
        <v>0</v>
      </c>
      <c r="H119" s="45">
        <f t="shared" si="1"/>
        <v>0</v>
      </c>
      <c r="I119" s="45">
        <f t="shared" si="1"/>
        <v>0</v>
      </c>
      <c r="J119" s="45">
        <f t="shared" si="1"/>
        <v>0</v>
      </c>
      <c r="K119" s="45">
        <f t="shared" si="1"/>
        <v>0</v>
      </c>
      <c r="L119" s="45">
        <f t="shared" si="1"/>
        <v>0</v>
      </c>
      <c r="M119" s="45">
        <f t="shared" si="1"/>
        <v>0</v>
      </c>
      <c r="N119" s="45">
        <f t="shared" si="1"/>
        <v>0</v>
      </c>
      <c r="O119" s="45">
        <f t="shared" si="1"/>
        <v>0</v>
      </c>
      <c r="P119" s="45">
        <f t="shared" si="1"/>
        <v>0</v>
      </c>
      <c r="Q119" s="45">
        <f t="shared" si="1"/>
        <v>0</v>
      </c>
      <c r="R119" s="45">
        <f t="shared" si="1"/>
        <v>0</v>
      </c>
      <c r="S119" s="45">
        <f t="shared" si="1"/>
        <v>0</v>
      </c>
      <c r="T119" s="45">
        <f t="shared" si="1"/>
        <v>0</v>
      </c>
      <c r="U119" s="45">
        <f t="shared" si="1"/>
        <v>0</v>
      </c>
    </row>
    <row r="120" spans="1:21">
      <c r="A120" t="s">
        <v>130</v>
      </c>
      <c r="C120" s="45">
        <f>SUM(C115:C117)</f>
        <v>77.75</v>
      </c>
      <c r="D120" s="45">
        <f t="shared" ref="D120:U120" si="2">SUM(D115:D117)</f>
        <v>77.75</v>
      </c>
      <c r="E120" s="45">
        <f t="shared" si="2"/>
        <v>0</v>
      </c>
      <c r="F120" s="45">
        <f t="shared" si="2"/>
        <v>0</v>
      </c>
      <c r="G120" s="45">
        <f t="shared" si="2"/>
        <v>0</v>
      </c>
      <c r="H120" s="45">
        <f t="shared" si="2"/>
        <v>0</v>
      </c>
      <c r="I120" s="45">
        <f t="shared" si="2"/>
        <v>0</v>
      </c>
      <c r="J120" s="45">
        <f t="shared" si="2"/>
        <v>0</v>
      </c>
      <c r="K120" s="45">
        <f t="shared" si="2"/>
        <v>0</v>
      </c>
      <c r="L120" s="45">
        <f t="shared" si="2"/>
        <v>0</v>
      </c>
      <c r="M120" s="45">
        <f t="shared" si="2"/>
        <v>0</v>
      </c>
      <c r="N120" s="45">
        <f t="shared" si="2"/>
        <v>0</v>
      </c>
      <c r="O120" s="45">
        <f t="shared" si="2"/>
        <v>0</v>
      </c>
      <c r="P120" s="45">
        <f t="shared" si="2"/>
        <v>0</v>
      </c>
      <c r="Q120" s="45">
        <f t="shared" si="2"/>
        <v>0</v>
      </c>
      <c r="R120" s="45">
        <f t="shared" si="2"/>
        <v>0</v>
      </c>
      <c r="S120" s="45">
        <f t="shared" si="2"/>
        <v>0</v>
      </c>
      <c r="T120" s="45">
        <f t="shared" si="2"/>
        <v>0</v>
      </c>
      <c r="U120" s="45">
        <f t="shared" si="2"/>
        <v>0</v>
      </c>
    </row>
    <row r="121" spans="1:21">
      <c r="A121" t="s">
        <v>131</v>
      </c>
      <c r="C121" s="45">
        <f>SUM(C5:C10)</f>
        <v>963.50834655761719</v>
      </c>
      <c r="D121" s="45">
        <f t="shared" ref="D121:U121" si="3">SUM(D5:D10)</f>
        <v>979.95523071289063</v>
      </c>
      <c r="E121" s="45">
        <f t="shared" si="3"/>
        <v>997.84201812744141</v>
      </c>
      <c r="F121" s="45">
        <f t="shared" si="3"/>
        <v>1002.8888778686523</v>
      </c>
      <c r="G121" s="45">
        <f t="shared" si="3"/>
        <v>1007.9357147216797</v>
      </c>
      <c r="H121" s="45">
        <f t="shared" si="3"/>
        <v>1012.9824981689453</v>
      </c>
      <c r="I121" s="45">
        <f t="shared" si="3"/>
        <v>1018.0293350219727</v>
      </c>
      <c r="J121" s="45">
        <f t="shared" si="3"/>
        <v>1023.0762023925781</v>
      </c>
      <c r="K121" s="45">
        <f t="shared" si="3"/>
        <v>1028.1230773925781</v>
      </c>
      <c r="L121" s="45">
        <f t="shared" si="3"/>
        <v>1033.1699523925781</v>
      </c>
      <c r="M121" s="45">
        <f t="shared" si="3"/>
        <v>1038.2167053222656</v>
      </c>
      <c r="N121" s="45">
        <f t="shared" si="3"/>
        <v>1043.2634353637695</v>
      </c>
      <c r="O121" s="45">
        <f t="shared" si="3"/>
        <v>1048.3103332519531</v>
      </c>
      <c r="P121" s="45">
        <f t="shared" si="3"/>
        <v>1053.3571929931641</v>
      </c>
      <c r="Q121" s="45">
        <f t="shared" si="3"/>
        <v>1058.4040679931641</v>
      </c>
      <c r="R121" s="45">
        <f t="shared" si="3"/>
        <v>1063.450813293457</v>
      </c>
      <c r="S121" s="45">
        <f t="shared" si="3"/>
        <v>1068.497673034668</v>
      </c>
      <c r="T121" s="45">
        <f t="shared" si="3"/>
        <v>1073.5445251464844</v>
      </c>
      <c r="U121" s="45">
        <f t="shared" si="3"/>
        <v>1078.5912704467773</v>
      </c>
    </row>
    <row r="122" spans="1:21">
      <c r="A122" t="s">
        <v>132</v>
      </c>
      <c r="C122" s="45">
        <f>C118-C119-C120-C121</f>
        <v>10293.093991205096</v>
      </c>
      <c r="D122" s="45">
        <f t="shared" ref="D122:U122" si="4">D118-D119-D120-D121</f>
        <v>10417.917412474751</v>
      </c>
      <c r="E122" s="45">
        <f t="shared" si="4"/>
        <v>11107.396677479148</v>
      </c>
      <c r="F122" s="45">
        <f t="shared" si="4"/>
        <v>11040.761604428291</v>
      </c>
      <c r="G122" s="45">
        <f t="shared" si="4"/>
        <v>10802.049229055643</v>
      </c>
      <c r="H122" s="45">
        <f t="shared" si="4"/>
        <v>10842.535449683666</v>
      </c>
      <c r="I122" s="45">
        <f t="shared" si="4"/>
        <v>10874.859710529447</v>
      </c>
      <c r="J122" s="45">
        <f t="shared" si="4"/>
        <v>10961.384341344237</v>
      </c>
      <c r="K122" s="45">
        <f t="shared" si="4"/>
        <v>11057.06391467154</v>
      </c>
      <c r="L122" s="45">
        <f t="shared" si="4"/>
        <v>11251.852955847979</v>
      </c>
      <c r="M122" s="45">
        <f t="shared" si="4"/>
        <v>11706.980112373829</v>
      </c>
      <c r="N122" s="45">
        <f t="shared" si="4"/>
        <v>11613.481714814901</v>
      </c>
      <c r="O122" s="45">
        <f t="shared" si="4"/>
        <v>11836.215087637305</v>
      </c>
      <c r="P122" s="45">
        <f t="shared" si="4"/>
        <v>11532.979462176561</v>
      </c>
      <c r="Q122" s="45">
        <f t="shared" si="4"/>
        <v>11526.77493648231</v>
      </c>
      <c r="R122" s="45">
        <f t="shared" si="4"/>
        <v>11784.601876676083</v>
      </c>
      <c r="S122" s="45">
        <f t="shared" si="4"/>
        <v>11908.259286135435</v>
      </c>
      <c r="T122" s="45">
        <f t="shared" si="4"/>
        <v>12472.147807464004</v>
      </c>
      <c r="U122" s="45">
        <f t="shared" si="4"/>
        <v>12466.066492214799</v>
      </c>
    </row>
    <row r="123" spans="1:21"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</row>
    <row r="124" spans="1:21"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</row>
    <row r="125" spans="1:21"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</row>
    <row r="126" spans="1:21">
      <c r="A126" t="s">
        <v>133</v>
      </c>
      <c r="C126" s="44">
        <v>9072.51</v>
      </c>
      <c r="D126" s="44">
        <v>9715.35</v>
      </c>
      <c r="E126" s="44">
        <v>9559.93</v>
      </c>
      <c r="F126" s="44">
        <v>9649.74</v>
      </c>
      <c r="G126" s="44">
        <v>9707.68</v>
      </c>
      <c r="H126" s="44">
        <v>9776.24</v>
      </c>
      <c r="I126" s="44">
        <v>9867.0300000000007</v>
      </c>
      <c r="J126" s="44">
        <v>9980.08</v>
      </c>
      <c r="K126" s="44">
        <v>10061.5</v>
      </c>
      <c r="L126" s="44">
        <v>10226.89</v>
      </c>
      <c r="M126" s="44">
        <v>10346.43</v>
      </c>
      <c r="N126" s="44">
        <v>10520.72</v>
      </c>
      <c r="O126" s="44">
        <v>10700.09</v>
      </c>
      <c r="P126" s="44">
        <v>10172.280000000001</v>
      </c>
      <c r="Q126" s="44">
        <v>10366.709999999999</v>
      </c>
      <c r="R126" s="44">
        <v>10584.03</v>
      </c>
      <c r="S126" s="44">
        <v>10805.82</v>
      </c>
      <c r="T126" s="44">
        <v>11028.61</v>
      </c>
      <c r="U126" s="44">
        <v>11230.73</v>
      </c>
    </row>
    <row r="127" spans="1:21">
      <c r="A127" t="s">
        <v>137</v>
      </c>
      <c r="C127" s="2">
        <f>C121/1.2</f>
        <v>802.92362213134766</v>
      </c>
      <c r="D127" s="2">
        <f t="shared" ref="D127:U127" si="5">D121/1.2</f>
        <v>816.62935892740893</v>
      </c>
      <c r="E127" s="2">
        <f t="shared" si="5"/>
        <v>831.53501510620117</v>
      </c>
      <c r="F127" s="2">
        <f t="shared" si="5"/>
        <v>835.74073155721032</v>
      </c>
      <c r="G127" s="2">
        <f t="shared" si="5"/>
        <v>839.94642893473315</v>
      </c>
      <c r="H127" s="2">
        <f t="shared" si="5"/>
        <v>844.15208180745446</v>
      </c>
      <c r="I127" s="2">
        <f t="shared" si="5"/>
        <v>848.35777918497729</v>
      </c>
      <c r="J127" s="2">
        <f t="shared" si="5"/>
        <v>852.56350199381518</v>
      </c>
      <c r="K127" s="2">
        <f t="shared" si="5"/>
        <v>856.76923116048181</v>
      </c>
      <c r="L127" s="2">
        <f t="shared" si="5"/>
        <v>860.97496032714844</v>
      </c>
      <c r="M127" s="2">
        <f t="shared" si="5"/>
        <v>865.18058776855469</v>
      </c>
      <c r="N127" s="2">
        <f t="shared" si="5"/>
        <v>869.38619613647461</v>
      </c>
      <c r="O127" s="2">
        <f t="shared" si="5"/>
        <v>873.59194437662768</v>
      </c>
      <c r="P127" s="2">
        <f t="shared" si="5"/>
        <v>877.79766082763672</v>
      </c>
      <c r="Q127" s="2">
        <f t="shared" si="5"/>
        <v>882.00338999430346</v>
      </c>
      <c r="R127" s="2">
        <f t="shared" si="5"/>
        <v>886.20901107788086</v>
      </c>
      <c r="S127" s="2">
        <f t="shared" si="5"/>
        <v>890.41472752889001</v>
      </c>
      <c r="T127" s="2">
        <f t="shared" si="5"/>
        <v>894.62043762207031</v>
      </c>
      <c r="U127" s="2">
        <f t="shared" si="5"/>
        <v>898.82605870564782</v>
      </c>
    </row>
    <row r="128" spans="1:21">
      <c r="A128" t="s">
        <v>135</v>
      </c>
      <c r="C128" s="2">
        <v>802.9236125312932</v>
      </c>
      <c r="D128" s="2">
        <v>816.62930521170756</v>
      </c>
      <c r="E128" s="2">
        <v>831.53499789212196</v>
      </c>
      <c r="F128" s="2">
        <v>835.74069057253655</v>
      </c>
      <c r="G128" s="2">
        <v>839.94638325295091</v>
      </c>
      <c r="H128" s="2">
        <v>844.15207593336527</v>
      </c>
      <c r="I128" s="2">
        <v>848.35776861377974</v>
      </c>
      <c r="J128" s="2">
        <v>852.56346129419421</v>
      </c>
      <c r="K128" s="2">
        <v>856.76915397460857</v>
      </c>
      <c r="L128" s="2">
        <v>860.97484665502293</v>
      </c>
      <c r="M128" s="2">
        <v>865.18053933543752</v>
      </c>
      <c r="N128" s="2">
        <v>869.3862320158521</v>
      </c>
      <c r="O128" s="2">
        <v>873.59192469626669</v>
      </c>
      <c r="P128" s="2">
        <v>877.79761737668127</v>
      </c>
      <c r="Q128" s="2">
        <v>882.00331005709563</v>
      </c>
      <c r="R128" s="2">
        <v>886.20900273750999</v>
      </c>
      <c r="S128" s="2">
        <v>890.41469541792458</v>
      </c>
      <c r="T128" s="2">
        <v>894.62038809833894</v>
      </c>
      <c r="U128" s="2">
        <v>898.82608077875329</v>
      </c>
    </row>
    <row r="129" spans="1:21">
      <c r="A129" t="s">
        <v>136</v>
      </c>
      <c r="C129" s="2">
        <f>C126-C127</f>
        <v>8269.5863778686526</v>
      </c>
      <c r="D129" s="2">
        <f t="shared" ref="D129:U129" si="6">D126-D127</f>
        <v>8898.7206410725921</v>
      </c>
      <c r="E129" s="2">
        <f t="shared" si="6"/>
        <v>8728.3949848937991</v>
      </c>
      <c r="F129" s="2">
        <f t="shared" si="6"/>
        <v>8813.9992684427889</v>
      </c>
      <c r="G129" s="2">
        <f t="shared" si="6"/>
        <v>8867.7335710652678</v>
      </c>
      <c r="H129" s="2">
        <f t="shared" si="6"/>
        <v>8932.0879181925447</v>
      </c>
      <c r="I129" s="2">
        <f t="shared" si="6"/>
        <v>9018.672220815024</v>
      </c>
      <c r="J129" s="2">
        <f t="shared" si="6"/>
        <v>9127.5164980061854</v>
      </c>
      <c r="K129" s="2">
        <f t="shared" si="6"/>
        <v>9204.7307688395176</v>
      </c>
      <c r="L129" s="2">
        <f t="shared" si="6"/>
        <v>9365.915039672851</v>
      </c>
      <c r="M129" s="2">
        <f t="shared" si="6"/>
        <v>9481.2494122314456</v>
      </c>
      <c r="N129" s="2">
        <f t="shared" si="6"/>
        <v>9651.3338038635247</v>
      </c>
      <c r="O129" s="2">
        <f t="shared" si="6"/>
        <v>9826.4980556233731</v>
      </c>
      <c r="P129" s="2">
        <f t="shared" si="6"/>
        <v>9294.4823391723639</v>
      </c>
      <c r="Q129" s="2">
        <f t="shared" si="6"/>
        <v>9484.7066100056963</v>
      </c>
      <c r="R129" s="2">
        <f t="shared" si="6"/>
        <v>9697.8209889221198</v>
      </c>
      <c r="S129" s="2">
        <f t="shared" si="6"/>
        <v>9915.4052724711091</v>
      </c>
      <c r="T129" s="2">
        <f t="shared" si="6"/>
        <v>10133.98956237793</v>
      </c>
      <c r="U129" s="2">
        <f t="shared" si="6"/>
        <v>10331.903941294351</v>
      </c>
    </row>
    <row r="130" spans="1:21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</row>
  </sheetData>
  <phoneticPr fontId="4" type="noConversion"/>
  <pageMargins left="0.7" right="0.7" top="0.75" bottom="0.75" header="0.3" footer="0.3"/>
  <pageSetup paperSize="17" scale="72" fitToWidth="3" fitToHeight="2" orientation="landscape" r:id="rId1"/>
  <headerFooter>
    <oddHeader>&amp;RDEF's Response to Staff ROG 6 (55-73)
Q63b
Page &amp;P of &amp;N</oddHeader>
    <oddFooter>&amp;R20240025-STAFFROG6-00001130 through 20240025 -STAFFROG6-00001135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B020A-492D-494A-B79B-5CBED4CFFC67}">
  <dimension ref="A1:AD35"/>
  <sheetViews>
    <sheetView tabSelected="1" view="pageLayout" zoomScaleNormal="100" workbookViewId="0">
      <selection sqref="A1:U129"/>
    </sheetView>
  </sheetViews>
  <sheetFormatPr defaultRowHeight="14.4"/>
  <cols>
    <col min="2" max="2" width="1.33203125" customWidth="1"/>
    <col min="3" max="3" width="13.109375" bestFit="1" customWidth="1"/>
    <col min="4" max="4" width="1.88671875" customWidth="1"/>
    <col min="5" max="5" width="12.109375" bestFit="1" customWidth="1"/>
    <col min="6" max="6" width="1.6640625" customWidth="1"/>
    <col min="7" max="7" width="12.109375" bestFit="1" customWidth="1"/>
    <col min="8" max="8" width="2" customWidth="1"/>
    <col min="10" max="10" width="1.109375" customWidth="1"/>
    <col min="11" max="11" width="13.44140625" bestFit="1" customWidth="1"/>
    <col min="12" max="12" width="1.44140625" customWidth="1"/>
    <col min="13" max="13" width="16.109375" bestFit="1" customWidth="1"/>
    <col min="14" max="14" width="1.5546875" customWidth="1"/>
    <col min="15" max="15" width="10" customWidth="1"/>
    <col min="16" max="16" width="2.44140625" customWidth="1"/>
    <col min="17" max="17" width="14" customWidth="1"/>
    <col min="18" max="18" width="3.33203125" customWidth="1"/>
    <col min="19" max="19" width="12" customWidth="1"/>
    <col min="20" max="20" width="5.44140625" customWidth="1"/>
    <col min="21" max="21" width="9.33203125" customWidth="1"/>
    <col min="22" max="22" width="3.6640625" customWidth="1"/>
    <col min="23" max="23" width="13.44140625" customWidth="1"/>
    <col min="24" max="24" width="9" customWidth="1"/>
    <col min="26" max="26" width="9.5546875" bestFit="1" customWidth="1"/>
    <col min="27" max="27" width="10.5546875" bestFit="1" customWidth="1"/>
  </cols>
  <sheetData>
    <row r="1" spans="1:30" ht="15.6">
      <c r="A1" s="4" t="s">
        <v>138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30" ht="15.6">
      <c r="A2" s="6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0" s="3" customFormat="1" ht="15.6">
      <c r="A3" s="4" t="s">
        <v>139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30" ht="15.6">
      <c r="A4" s="6" t="s">
        <v>140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30" ht="15.6">
      <c r="A5" s="6" t="s">
        <v>141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30" ht="15.6">
      <c r="A6" s="8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ht="15.6">
      <c r="A7" s="9">
        <v>-1</v>
      </c>
      <c r="B7" s="9"/>
      <c r="C7" s="9">
        <v>-2</v>
      </c>
      <c r="D7" s="9"/>
      <c r="E7" s="9">
        <v>-3</v>
      </c>
      <c r="F7" s="9"/>
      <c r="G7" s="9">
        <v>-4</v>
      </c>
      <c r="H7" s="9"/>
      <c r="I7" s="9">
        <v>-5</v>
      </c>
      <c r="J7" s="9"/>
      <c r="K7" s="9">
        <v>-6</v>
      </c>
      <c r="L7" s="9"/>
      <c r="M7" s="9">
        <v>-7</v>
      </c>
      <c r="N7" s="9"/>
      <c r="O7" s="9">
        <v>-8</v>
      </c>
      <c r="P7" s="9"/>
      <c r="Q7" s="9">
        <v>-9</v>
      </c>
      <c r="R7" s="9"/>
      <c r="S7" s="9">
        <v>-10</v>
      </c>
      <c r="T7" s="9"/>
      <c r="U7" s="9">
        <v>-11</v>
      </c>
      <c r="V7" s="9"/>
      <c r="W7" s="9">
        <v>-12</v>
      </c>
    </row>
    <row r="8" spans="1:30" ht="20.399999999999999">
      <c r="A8" s="7"/>
      <c r="B8" s="7"/>
      <c r="C8" s="8" t="s">
        <v>142</v>
      </c>
      <c r="D8" s="8"/>
      <c r="E8" s="8" t="s">
        <v>143</v>
      </c>
      <c r="F8" s="8"/>
      <c r="G8" s="8" t="s">
        <v>144</v>
      </c>
      <c r="H8" s="8"/>
      <c r="I8" s="8"/>
      <c r="J8" s="8"/>
      <c r="K8" s="8" t="s">
        <v>142</v>
      </c>
      <c r="L8" s="8"/>
      <c r="M8" s="8" t="s">
        <v>145</v>
      </c>
      <c r="N8" s="8"/>
      <c r="O8" s="47"/>
      <c r="P8" s="47"/>
      <c r="Q8" s="47"/>
      <c r="R8" s="6"/>
      <c r="S8" s="8"/>
      <c r="T8" s="8"/>
      <c r="U8" s="47"/>
      <c r="V8" s="47"/>
      <c r="W8" s="47"/>
    </row>
    <row r="9" spans="1:30" ht="15.6">
      <c r="A9" s="8"/>
      <c r="B9" s="7"/>
      <c r="C9" s="8" t="s">
        <v>146</v>
      </c>
      <c r="D9" s="8"/>
      <c r="E9" s="8" t="s">
        <v>147</v>
      </c>
      <c r="F9" s="8"/>
      <c r="G9" s="8" t="s">
        <v>147</v>
      </c>
      <c r="H9" s="8"/>
      <c r="I9" s="8"/>
      <c r="J9" s="8"/>
      <c r="K9" s="8" t="s">
        <v>147</v>
      </c>
      <c r="L9" s="8"/>
      <c r="M9" s="8" t="s">
        <v>148</v>
      </c>
      <c r="N9" s="8"/>
      <c r="O9" s="47" t="s">
        <v>149</v>
      </c>
      <c r="P9" s="47"/>
      <c r="Q9" s="47"/>
      <c r="R9" s="8"/>
      <c r="S9" s="8" t="s">
        <v>150</v>
      </c>
      <c r="T9" s="8"/>
      <c r="U9" s="47" t="s">
        <v>149</v>
      </c>
      <c r="V9" s="47"/>
      <c r="W9" s="47"/>
    </row>
    <row r="10" spans="1:30" ht="20.399999999999999">
      <c r="A10" s="8"/>
      <c r="B10" s="7"/>
      <c r="C10" s="8" t="s">
        <v>147</v>
      </c>
      <c r="D10" s="8"/>
      <c r="E10" s="8" t="s">
        <v>151</v>
      </c>
      <c r="F10" s="8"/>
      <c r="G10" s="8" t="s">
        <v>152</v>
      </c>
      <c r="H10" s="8"/>
      <c r="I10" s="8" t="s">
        <v>153</v>
      </c>
      <c r="J10" s="8"/>
      <c r="K10" s="8" t="s">
        <v>154</v>
      </c>
      <c r="L10" s="8"/>
      <c r="M10" s="8" t="s">
        <v>155</v>
      </c>
      <c r="N10" s="8"/>
      <c r="O10" s="47" t="s">
        <v>156</v>
      </c>
      <c r="P10" s="47"/>
      <c r="Q10" s="47"/>
      <c r="R10" s="8"/>
      <c r="S10" s="8" t="s">
        <v>157</v>
      </c>
      <c r="T10" s="8"/>
      <c r="U10" s="47" t="s">
        <v>158</v>
      </c>
      <c r="V10" s="47"/>
      <c r="W10" s="47"/>
    </row>
    <row r="11" spans="1:30" ht="15.6">
      <c r="A11" s="35" t="s">
        <v>159</v>
      </c>
      <c r="B11" s="36"/>
      <c r="C11" s="11" t="s">
        <v>160</v>
      </c>
      <c r="D11" s="12"/>
      <c r="E11" s="11" t="s">
        <v>160</v>
      </c>
      <c r="F11" s="12"/>
      <c r="G11" s="11" t="s">
        <v>160</v>
      </c>
      <c r="H11" s="12"/>
      <c r="I11" s="11" t="s">
        <v>160</v>
      </c>
      <c r="J11" s="12"/>
      <c r="K11" s="11" t="s">
        <v>160</v>
      </c>
      <c r="L11" s="12"/>
      <c r="M11" s="11" t="s">
        <v>160</v>
      </c>
      <c r="N11" s="12"/>
      <c r="O11" s="11" t="s">
        <v>160</v>
      </c>
      <c r="P11" s="12"/>
      <c r="Q11" s="13" t="s">
        <v>161</v>
      </c>
      <c r="R11" s="14"/>
      <c r="S11" s="11" t="s">
        <v>160</v>
      </c>
      <c r="T11" s="12"/>
      <c r="U11" s="11" t="s">
        <v>160</v>
      </c>
      <c r="V11" s="12"/>
      <c r="W11" s="13" t="s">
        <v>161</v>
      </c>
    </row>
    <row r="12" spans="1:30">
      <c r="A12" s="37" t="s">
        <v>162</v>
      </c>
      <c r="B12" s="38"/>
      <c r="C12" s="16" cm="1">
        <f t="array" ref="C12:C30">TRANSPOSE(January!C122:U122)</f>
        <v>10722.999961853027</v>
      </c>
      <c r="D12" s="17"/>
      <c r="E12" s="16" cm="1">
        <f t="array" ref="E12:E30">TRANSPOSE(January!C119:U119)</f>
        <v>1558.3770294189453</v>
      </c>
      <c r="F12" s="17"/>
      <c r="G12" s="17">
        <v>0</v>
      </c>
      <c r="H12" s="17"/>
      <c r="I12" s="16" cm="1">
        <f t="array" ref="I12:I30">TRANSPOSE(January!C120:U120)</f>
        <v>77.75</v>
      </c>
      <c r="J12" s="18"/>
      <c r="K12" s="19">
        <f>C12+E12+G12+I12</f>
        <v>12359.126991271973</v>
      </c>
      <c r="L12" s="18"/>
      <c r="M12" s="20" cm="1">
        <f t="array" ref="M12:M30">TRANSPOSE(January!C129:U129)</f>
        <v>8204.4416304016122</v>
      </c>
      <c r="N12" s="18"/>
      <c r="O12" s="21">
        <f>K12-M12</f>
        <v>4154.6853608703605</v>
      </c>
      <c r="P12" s="18"/>
      <c r="Q12" s="22">
        <f>K12/M12-1</f>
        <v>0.50639465158422814</v>
      </c>
      <c r="R12" s="23"/>
      <c r="S12" s="24">
        <v>0</v>
      </c>
      <c r="T12" s="24"/>
      <c r="U12" s="21">
        <f>O12-S12</f>
        <v>4154.6853608703605</v>
      </c>
      <c r="V12" s="24"/>
      <c r="W12" s="33">
        <f>U12/M12</f>
        <v>0.50639465158422803</v>
      </c>
      <c r="X12" s="19"/>
      <c r="Y12" s="1"/>
      <c r="Z12" s="1"/>
      <c r="AA12" s="1"/>
      <c r="AC12" s="2"/>
      <c r="AD12" s="40"/>
    </row>
    <row r="13" spans="1:30">
      <c r="A13" s="37" t="s">
        <v>163</v>
      </c>
      <c r="B13" s="38"/>
      <c r="C13" s="16">
        <v>10722.999961853027</v>
      </c>
      <c r="D13" s="17"/>
      <c r="E13" s="16">
        <v>1443.3770294189453</v>
      </c>
      <c r="F13" s="17"/>
      <c r="G13" s="17">
        <v>0</v>
      </c>
      <c r="H13" s="17"/>
      <c r="I13" s="16">
        <v>77.75</v>
      </c>
      <c r="J13" s="18"/>
      <c r="K13" s="19">
        <f t="shared" ref="K13:K30" si="0">C13+E13+G13+I13</f>
        <v>12244.126991271973</v>
      </c>
      <c r="L13" s="18"/>
      <c r="M13" s="20">
        <v>9163.3104428609222</v>
      </c>
      <c r="N13" s="18"/>
      <c r="O13" s="21">
        <f t="shared" ref="O13:O30" si="1">K13-M13</f>
        <v>3080.8165484110505</v>
      </c>
      <c r="P13" s="18"/>
      <c r="Q13" s="22">
        <f t="shared" ref="Q13:Q30" si="2">K13/M13-1</f>
        <v>0.33621217655146629</v>
      </c>
      <c r="R13" s="23"/>
      <c r="S13" s="24">
        <v>0</v>
      </c>
      <c r="T13" s="24"/>
      <c r="U13" s="21">
        <f t="shared" ref="U13:U30" si="3">O13-S13</f>
        <v>3080.8165484110505</v>
      </c>
      <c r="V13" s="24"/>
      <c r="W13" s="33">
        <f t="shared" ref="W13:W30" si="4">U13/M13</f>
        <v>0.33621217655146624</v>
      </c>
      <c r="X13" s="19"/>
      <c r="Y13" s="1"/>
      <c r="Z13" s="1"/>
      <c r="AA13" s="1"/>
      <c r="AC13" s="2"/>
      <c r="AD13" s="40"/>
    </row>
    <row r="14" spans="1:30">
      <c r="A14" s="37" t="s">
        <v>164</v>
      </c>
      <c r="B14" s="38"/>
      <c r="C14" s="16">
        <v>11222.999965667725</v>
      </c>
      <c r="D14" s="17"/>
      <c r="E14" s="16">
        <v>805.22442626953125</v>
      </c>
      <c r="F14" s="17"/>
      <c r="G14" s="17">
        <v>0</v>
      </c>
      <c r="H14" s="17"/>
      <c r="I14" s="16">
        <v>0</v>
      </c>
      <c r="J14" s="18"/>
      <c r="K14" s="19">
        <f t="shared" si="0"/>
        <v>12028.224391937256</v>
      </c>
      <c r="L14" s="18"/>
      <c r="M14" s="20">
        <v>8953.7799213663729</v>
      </c>
      <c r="N14" s="18"/>
      <c r="O14" s="21">
        <f t="shared" si="1"/>
        <v>3074.4444705708829</v>
      </c>
      <c r="P14" s="18"/>
      <c r="Q14" s="22">
        <f t="shared" si="2"/>
        <v>0.34336833131606759</v>
      </c>
      <c r="R14" s="23"/>
      <c r="S14" s="24">
        <v>0</v>
      </c>
      <c r="T14" s="24"/>
      <c r="U14" s="21">
        <f t="shared" si="3"/>
        <v>3074.4444705708829</v>
      </c>
      <c r="V14" s="24"/>
      <c r="W14" s="33">
        <f t="shared" si="4"/>
        <v>0.34336833131606764</v>
      </c>
      <c r="X14" s="19"/>
      <c r="Y14" s="1"/>
      <c r="Z14" s="1"/>
      <c r="AA14" s="1"/>
      <c r="AC14" s="2"/>
      <c r="AD14" s="40"/>
    </row>
    <row r="15" spans="1:30">
      <c r="A15" s="37" t="s">
        <v>165</v>
      </c>
      <c r="B15" s="38"/>
      <c r="C15" s="16">
        <v>11105.999965667725</v>
      </c>
      <c r="D15" s="17"/>
      <c r="E15" s="16">
        <v>701.22442626953125</v>
      </c>
      <c r="F15" s="17"/>
      <c r="G15" s="17">
        <v>0</v>
      </c>
      <c r="H15" s="17"/>
      <c r="I15" s="16">
        <v>0</v>
      </c>
      <c r="J15" s="18"/>
      <c r="K15" s="19">
        <f t="shared" si="0"/>
        <v>11807.224391937256</v>
      </c>
      <c r="L15" s="18"/>
      <c r="M15" s="20">
        <v>8979.4750621541352</v>
      </c>
      <c r="N15" s="18"/>
      <c r="O15" s="21">
        <f t="shared" si="1"/>
        <v>2827.7493297831206</v>
      </c>
      <c r="P15" s="18"/>
      <c r="Q15" s="22">
        <f t="shared" si="2"/>
        <v>0.31491254335136554</v>
      </c>
      <c r="R15" s="23"/>
      <c r="S15" s="24">
        <v>0</v>
      </c>
      <c r="T15" s="24"/>
      <c r="U15" s="21">
        <f t="shared" si="3"/>
        <v>2827.7493297831206</v>
      </c>
      <c r="V15" s="24"/>
      <c r="W15" s="33">
        <f t="shared" si="4"/>
        <v>0.31491254335136565</v>
      </c>
      <c r="X15" s="19"/>
      <c r="Y15" s="1"/>
      <c r="Z15" s="1"/>
      <c r="AA15" s="1"/>
      <c r="AC15" s="2"/>
      <c r="AD15" s="40"/>
    </row>
    <row r="16" spans="1:30">
      <c r="A16" s="37" t="s">
        <v>166</v>
      </c>
      <c r="B16" s="38"/>
      <c r="C16" s="16">
        <v>11192.999965667725</v>
      </c>
      <c r="D16" s="17"/>
      <c r="E16" s="16">
        <v>701.22442626953125</v>
      </c>
      <c r="F16" s="17"/>
      <c r="G16" s="17">
        <v>0</v>
      </c>
      <c r="H16" s="17"/>
      <c r="I16" s="16">
        <v>0</v>
      </c>
      <c r="J16" s="18"/>
      <c r="K16" s="19">
        <f t="shared" si="0"/>
        <v>11894.224391937256</v>
      </c>
      <c r="L16" s="18"/>
      <c r="M16" s="20">
        <v>9004.3537896219877</v>
      </c>
      <c r="N16" s="18"/>
      <c r="O16" s="21">
        <f t="shared" si="1"/>
        <v>2889.8706023152681</v>
      </c>
      <c r="P16" s="18"/>
      <c r="Q16" s="22">
        <f t="shared" si="2"/>
        <v>0.32094147673828655</v>
      </c>
      <c r="R16" s="23"/>
      <c r="S16" s="24">
        <v>0</v>
      </c>
      <c r="T16" s="24"/>
      <c r="U16" s="21">
        <f t="shared" si="3"/>
        <v>2889.8706023152681</v>
      </c>
      <c r="V16" s="24"/>
      <c r="W16" s="33">
        <f t="shared" si="4"/>
        <v>0.3209414767382866</v>
      </c>
      <c r="X16" s="19"/>
      <c r="Y16" s="1"/>
      <c r="Z16" s="1"/>
      <c r="AA16" s="1"/>
      <c r="AC16" s="2"/>
      <c r="AD16" s="40"/>
    </row>
    <row r="17" spans="1:30">
      <c r="A17" s="37" t="s">
        <v>167</v>
      </c>
      <c r="B17" s="38"/>
      <c r="C17" s="16">
        <v>10801.999965667725</v>
      </c>
      <c r="D17" s="17"/>
      <c r="E17" s="16">
        <v>0</v>
      </c>
      <c r="F17" s="17"/>
      <c r="G17" s="17">
        <v>0</v>
      </c>
      <c r="H17" s="17"/>
      <c r="I17" s="16">
        <v>0</v>
      </c>
      <c r="J17" s="18"/>
      <c r="K17" s="19">
        <f t="shared" si="0"/>
        <v>10801.999965667725</v>
      </c>
      <c r="L17" s="18"/>
      <c r="M17" s="20">
        <v>8427.3873999023435</v>
      </c>
      <c r="N17" s="18"/>
      <c r="O17" s="21">
        <f t="shared" si="1"/>
        <v>2374.6125657653811</v>
      </c>
      <c r="P17" s="18"/>
      <c r="Q17" s="22">
        <f t="shared" si="2"/>
        <v>0.28177327718349554</v>
      </c>
      <c r="R17" s="23"/>
      <c r="S17" s="24">
        <v>0</v>
      </c>
      <c r="T17" s="24"/>
      <c r="U17" s="21">
        <f t="shared" si="3"/>
        <v>2374.6125657653811</v>
      </c>
      <c r="V17" s="24"/>
      <c r="W17" s="33">
        <f t="shared" si="4"/>
        <v>0.2817732771834956</v>
      </c>
      <c r="X17" s="19"/>
      <c r="Y17" s="1"/>
      <c r="Z17" s="1"/>
      <c r="AA17" s="1"/>
      <c r="AC17" s="2"/>
      <c r="AD17" s="40"/>
    </row>
    <row r="18" spans="1:30">
      <c r="A18" s="37" t="s">
        <v>168</v>
      </c>
      <c r="B18" s="38"/>
      <c r="C18" s="16">
        <v>10801.999965667725</v>
      </c>
      <c r="D18" s="17"/>
      <c r="E18" s="16">
        <v>0</v>
      </c>
      <c r="F18" s="17"/>
      <c r="G18" s="17">
        <v>0</v>
      </c>
      <c r="H18" s="17"/>
      <c r="I18" s="16">
        <v>0</v>
      </c>
      <c r="J18" s="18"/>
      <c r="K18" s="19">
        <f t="shared" si="0"/>
        <v>10801.999965667725</v>
      </c>
      <c r="L18" s="18"/>
      <c r="M18" s="20">
        <v>8494.4627881876622</v>
      </c>
      <c r="N18" s="18"/>
      <c r="O18" s="21">
        <f t="shared" si="1"/>
        <v>2307.5371774800624</v>
      </c>
      <c r="P18" s="18"/>
      <c r="Q18" s="22">
        <f t="shared" si="2"/>
        <v>0.2716519260863568</v>
      </c>
      <c r="R18" s="23"/>
      <c r="S18" s="24">
        <v>0</v>
      </c>
      <c r="T18" s="24"/>
      <c r="U18" s="21">
        <f t="shared" si="3"/>
        <v>2307.5371774800624</v>
      </c>
      <c r="V18" s="24"/>
      <c r="W18" s="33">
        <f t="shared" si="4"/>
        <v>0.27165192608635669</v>
      </c>
      <c r="X18" s="19"/>
      <c r="Y18" s="1"/>
      <c r="Z18" s="1"/>
      <c r="AA18" s="1"/>
      <c r="AC18" s="2"/>
      <c r="AD18" s="40"/>
    </row>
    <row r="19" spans="1:30">
      <c r="A19" s="37" t="s">
        <v>169</v>
      </c>
      <c r="B19" s="38"/>
      <c r="C19" s="16">
        <v>10869.409961700439</v>
      </c>
      <c r="D19" s="17"/>
      <c r="E19" s="16">
        <v>0</v>
      </c>
      <c r="F19" s="17"/>
      <c r="G19" s="17">
        <v>0</v>
      </c>
      <c r="H19" s="17"/>
      <c r="I19" s="16">
        <v>0</v>
      </c>
      <c r="J19" s="18"/>
      <c r="K19" s="19">
        <f t="shared" si="0"/>
        <v>10869.409961700439</v>
      </c>
      <c r="L19" s="18"/>
      <c r="M19" s="20">
        <v>8583.1878979492194</v>
      </c>
      <c r="N19" s="18"/>
      <c r="O19" s="21">
        <f t="shared" si="1"/>
        <v>2286.22206375122</v>
      </c>
      <c r="P19" s="18"/>
      <c r="Q19" s="22">
        <f t="shared" si="2"/>
        <v>0.26636048178526606</v>
      </c>
      <c r="R19" s="23"/>
      <c r="S19" s="24">
        <v>0</v>
      </c>
      <c r="T19" s="24"/>
      <c r="U19" s="21">
        <f t="shared" si="3"/>
        <v>2286.22206375122</v>
      </c>
      <c r="V19" s="24"/>
      <c r="W19" s="33">
        <f t="shared" si="4"/>
        <v>0.26636048178526617</v>
      </c>
      <c r="X19" s="19"/>
      <c r="Y19" s="1"/>
      <c r="Z19" s="1"/>
      <c r="AA19" s="1"/>
      <c r="AC19" s="2"/>
      <c r="AD19" s="40"/>
    </row>
    <row r="20" spans="1:30">
      <c r="A20" s="37" t="s">
        <v>170</v>
      </c>
      <c r="B20" s="38"/>
      <c r="C20" s="16">
        <v>10981.482921600342</v>
      </c>
      <c r="D20" s="26"/>
      <c r="E20" s="16">
        <v>0</v>
      </c>
      <c r="F20" s="26"/>
      <c r="G20" s="17">
        <v>0</v>
      </c>
      <c r="H20" s="26"/>
      <c r="I20" s="16">
        <v>0</v>
      </c>
      <c r="J20" s="27"/>
      <c r="K20" s="19">
        <f t="shared" si="0"/>
        <v>10981.482921600342</v>
      </c>
      <c r="L20" s="25"/>
      <c r="M20" s="20">
        <v>8638.5103764851901</v>
      </c>
      <c r="N20" s="27"/>
      <c r="O20" s="21">
        <f t="shared" si="1"/>
        <v>2342.9725451151517</v>
      </c>
      <c r="P20" s="18"/>
      <c r="Q20" s="22">
        <f t="shared" si="2"/>
        <v>0.27122413969576686</v>
      </c>
      <c r="R20" s="23"/>
      <c r="S20" s="24">
        <v>0</v>
      </c>
      <c r="T20" s="24"/>
      <c r="U20" s="21">
        <f t="shared" si="3"/>
        <v>2342.9725451151517</v>
      </c>
      <c r="V20" s="24"/>
      <c r="W20" s="33">
        <f t="shared" si="4"/>
        <v>0.27122413969576697</v>
      </c>
      <c r="X20" s="19"/>
      <c r="Y20" s="1"/>
      <c r="Z20" s="1"/>
      <c r="AA20" s="1"/>
      <c r="AC20" s="2"/>
      <c r="AD20" s="40"/>
    </row>
    <row r="21" spans="1:30">
      <c r="A21" s="37" t="s">
        <v>171</v>
      </c>
      <c r="B21" s="38"/>
      <c r="C21" s="16">
        <v>11093.220485687256</v>
      </c>
      <c r="D21" s="26"/>
      <c r="E21" s="16">
        <v>0</v>
      </c>
      <c r="F21" s="26"/>
      <c r="G21" s="17">
        <v>0</v>
      </c>
      <c r="H21" s="26"/>
      <c r="I21" s="16">
        <v>0</v>
      </c>
      <c r="J21" s="27"/>
      <c r="K21" s="19">
        <f t="shared" si="0"/>
        <v>11093.220485687256</v>
      </c>
      <c r="L21" s="25"/>
      <c r="M21" s="20">
        <v>8766.3923348999015</v>
      </c>
      <c r="N21" s="27"/>
      <c r="O21" s="21">
        <f t="shared" si="1"/>
        <v>2326.8281507873544</v>
      </c>
      <c r="P21" s="18"/>
      <c r="Q21" s="22">
        <f t="shared" si="2"/>
        <v>0.26542596565339815</v>
      </c>
      <c r="R21" s="23"/>
      <c r="S21" s="24">
        <v>0</v>
      </c>
      <c r="T21" s="24"/>
      <c r="U21" s="21">
        <f t="shared" si="3"/>
        <v>2326.8281507873544</v>
      </c>
      <c r="V21" s="24"/>
      <c r="W21" s="33">
        <f t="shared" si="4"/>
        <v>0.26542596565339821</v>
      </c>
      <c r="X21" s="19"/>
      <c r="Y21" s="1"/>
      <c r="Z21" s="1"/>
      <c r="AA21" s="1"/>
      <c r="AC21" s="2"/>
      <c r="AD21" s="40"/>
    </row>
    <row r="22" spans="1:30">
      <c r="A22" s="37" t="s">
        <v>172</v>
      </c>
      <c r="B22" s="38"/>
      <c r="C22" s="16">
        <v>11227.214412689209</v>
      </c>
      <c r="D22" s="26"/>
      <c r="E22" s="16">
        <v>0</v>
      </c>
      <c r="F22" s="26"/>
      <c r="G22" s="17">
        <v>0</v>
      </c>
      <c r="H22" s="26"/>
      <c r="I22" s="16">
        <v>0</v>
      </c>
      <c r="J22" s="27"/>
      <c r="K22" s="19">
        <f t="shared" si="0"/>
        <v>11227.214412689209</v>
      </c>
      <c r="L22" s="25"/>
      <c r="M22" s="20">
        <v>8889.646905212403</v>
      </c>
      <c r="N22" s="27"/>
      <c r="O22" s="21">
        <f t="shared" si="1"/>
        <v>2337.567507476806</v>
      </c>
      <c r="P22" s="18"/>
      <c r="Q22" s="22">
        <f t="shared" si="2"/>
        <v>0.26295392071266455</v>
      </c>
      <c r="R22" s="23"/>
      <c r="S22" s="24">
        <v>0</v>
      </c>
      <c r="T22" s="24"/>
      <c r="U22" s="21">
        <f t="shared" si="3"/>
        <v>2337.567507476806</v>
      </c>
      <c r="V22" s="24"/>
      <c r="W22" s="33">
        <f t="shared" si="4"/>
        <v>0.26295392071266455</v>
      </c>
      <c r="X22" s="34"/>
      <c r="Y22" s="1"/>
      <c r="Z22" s="1"/>
      <c r="AA22" s="1"/>
      <c r="AC22" s="2"/>
      <c r="AD22" s="40"/>
    </row>
    <row r="23" spans="1:30">
      <c r="A23" s="37" t="s">
        <v>173</v>
      </c>
      <c r="B23" s="38"/>
      <c r="C23" s="16">
        <v>11631.213359832764</v>
      </c>
      <c r="D23" s="26"/>
      <c r="E23" s="16">
        <v>0</v>
      </c>
      <c r="F23" s="26"/>
      <c r="G23" s="17">
        <v>0</v>
      </c>
      <c r="H23" s="26"/>
      <c r="I23" s="16">
        <v>0</v>
      </c>
      <c r="J23" s="27"/>
      <c r="K23" s="19">
        <f t="shared" si="0"/>
        <v>11631.213359832764</v>
      </c>
      <c r="L23" s="25"/>
      <c r="M23" s="20">
        <v>9041.9697205607099</v>
      </c>
      <c r="N23" s="27"/>
      <c r="O23" s="21">
        <f t="shared" si="1"/>
        <v>2589.2436392720538</v>
      </c>
      <c r="P23" s="18"/>
      <c r="Q23" s="22">
        <f t="shared" si="2"/>
        <v>0.28635836209275545</v>
      </c>
      <c r="R23" s="23"/>
      <c r="S23" s="24">
        <v>0</v>
      </c>
      <c r="T23" s="24"/>
      <c r="U23" s="21">
        <f t="shared" si="3"/>
        <v>2589.2436392720538</v>
      </c>
      <c r="V23" s="24"/>
      <c r="W23" s="33">
        <f t="shared" si="4"/>
        <v>0.28635836209275534</v>
      </c>
      <c r="X23" s="34"/>
      <c r="Y23" s="1"/>
      <c r="Z23" s="1"/>
      <c r="AA23" s="1"/>
      <c r="AC23" s="2"/>
      <c r="AD23" s="40"/>
    </row>
    <row r="24" spans="1:30">
      <c r="A24" s="37" t="s">
        <v>174</v>
      </c>
      <c r="B24" s="38"/>
      <c r="C24" s="16">
        <v>11467.817394256592</v>
      </c>
      <c r="D24" s="26"/>
      <c r="E24" s="16">
        <v>0</v>
      </c>
      <c r="F24" s="26"/>
      <c r="G24" s="17">
        <v>0</v>
      </c>
      <c r="H24" s="26"/>
      <c r="I24" s="16">
        <v>0</v>
      </c>
      <c r="J24" s="27"/>
      <c r="K24" s="19">
        <f t="shared" si="0"/>
        <v>11467.817394256592</v>
      </c>
      <c r="L24" s="25"/>
      <c r="M24" s="20">
        <v>9209.1580444335941</v>
      </c>
      <c r="N24" s="27"/>
      <c r="O24" s="21">
        <f t="shared" si="1"/>
        <v>2258.6593498229977</v>
      </c>
      <c r="P24" s="18"/>
      <c r="Q24" s="22">
        <f t="shared" si="2"/>
        <v>0.24526230725166309</v>
      </c>
      <c r="R24" s="23"/>
      <c r="S24" s="24">
        <v>0</v>
      </c>
      <c r="T24" s="24"/>
      <c r="U24" s="21">
        <f t="shared" si="3"/>
        <v>2258.6593498229977</v>
      </c>
      <c r="V24" s="24"/>
      <c r="W24" s="33">
        <f t="shared" si="4"/>
        <v>0.24526230725166318</v>
      </c>
      <c r="X24" s="34"/>
      <c r="Y24" s="1"/>
      <c r="Z24" s="1"/>
      <c r="AA24" s="1"/>
      <c r="AC24" s="2"/>
      <c r="AD24" s="40"/>
    </row>
    <row r="25" spans="1:30">
      <c r="A25" s="37" t="s">
        <v>175</v>
      </c>
      <c r="B25" s="38"/>
      <c r="C25" s="16">
        <v>11664.826335906982</v>
      </c>
      <c r="D25" s="26"/>
      <c r="E25" s="16">
        <v>0</v>
      </c>
      <c r="F25" s="26"/>
      <c r="G25" s="17">
        <v>0</v>
      </c>
      <c r="H25" s="26"/>
      <c r="I25" s="16">
        <v>0</v>
      </c>
      <c r="J25" s="27"/>
      <c r="K25" s="19">
        <f t="shared" si="0"/>
        <v>11664.826335906982</v>
      </c>
      <c r="L25" s="25"/>
      <c r="M25" s="20">
        <v>8654.9273224894205</v>
      </c>
      <c r="N25" s="27"/>
      <c r="O25" s="21">
        <f t="shared" si="1"/>
        <v>3009.8990134175619</v>
      </c>
      <c r="P25" s="18"/>
      <c r="Q25" s="22">
        <f t="shared" si="2"/>
        <v>0.34776710436337011</v>
      </c>
      <c r="R25" s="23"/>
      <c r="S25" s="24">
        <v>0</v>
      </c>
      <c r="T25" s="24"/>
      <c r="U25" s="21">
        <f t="shared" si="3"/>
        <v>3009.8990134175619</v>
      </c>
      <c r="V25" s="24"/>
      <c r="W25" s="33">
        <f t="shared" si="4"/>
        <v>0.34776710436337016</v>
      </c>
      <c r="X25" s="34"/>
      <c r="Y25" s="1"/>
      <c r="Z25" s="1"/>
      <c r="AA25" s="1"/>
      <c r="AC25" s="2"/>
      <c r="AD25" s="40"/>
    </row>
    <row r="26" spans="1:30">
      <c r="A26" s="37" t="s">
        <v>176</v>
      </c>
      <c r="B26" s="38"/>
      <c r="C26" s="16">
        <v>11294.840190887451</v>
      </c>
      <c r="D26" s="26"/>
      <c r="E26" s="16">
        <v>0</v>
      </c>
      <c r="F26" s="26"/>
      <c r="G26" s="17">
        <v>0</v>
      </c>
      <c r="H26" s="26"/>
      <c r="I26" s="16">
        <v>0</v>
      </c>
      <c r="J26" s="27"/>
      <c r="K26" s="19">
        <f t="shared" si="0"/>
        <v>11294.840190887451</v>
      </c>
      <c r="L26" s="25"/>
      <c r="M26" s="20">
        <v>8832.121241861978</v>
      </c>
      <c r="N26" s="27"/>
      <c r="O26" s="21">
        <f t="shared" si="1"/>
        <v>2462.7189490254732</v>
      </c>
      <c r="P26" s="18"/>
      <c r="Q26" s="22">
        <f t="shared" si="2"/>
        <v>0.27883663296568217</v>
      </c>
      <c r="R26" s="23"/>
      <c r="S26" s="24">
        <v>0</v>
      </c>
      <c r="T26" s="24"/>
      <c r="U26" s="21">
        <f t="shared" si="3"/>
        <v>2462.7189490254732</v>
      </c>
      <c r="V26" s="24"/>
      <c r="W26" s="33">
        <f t="shared" si="4"/>
        <v>0.27883663296568217</v>
      </c>
      <c r="X26" s="34"/>
      <c r="Y26" s="1"/>
      <c r="Z26" s="1"/>
      <c r="AA26" s="1"/>
      <c r="AC26" s="2"/>
      <c r="AD26" s="40"/>
    </row>
    <row r="27" spans="1:30">
      <c r="A27" s="37" t="s">
        <v>177</v>
      </c>
      <c r="B27" s="38"/>
      <c r="C27" s="16">
        <v>11293.858959197998</v>
      </c>
      <c r="D27" s="26"/>
      <c r="E27" s="16">
        <v>0</v>
      </c>
      <c r="F27" s="26"/>
      <c r="G27" s="17">
        <v>0</v>
      </c>
      <c r="H27" s="26"/>
      <c r="I27" s="16">
        <v>0</v>
      </c>
      <c r="J27" s="27"/>
      <c r="K27" s="19">
        <f t="shared" si="0"/>
        <v>11293.858959197998</v>
      </c>
      <c r="L27" s="25"/>
      <c r="M27" s="20">
        <v>9022.4455670166008</v>
      </c>
      <c r="N27" s="27"/>
      <c r="O27" s="21">
        <f t="shared" si="1"/>
        <v>2271.4133921813973</v>
      </c>
      <c r="P27" s="18"/>
      <c r="Q27" s="22">
        <f t="shared" si="2"/>
        <v>0.25175140989323497</v>
      </c>
      <c r="R27" s="23"/>
      <c r="S27" s="24">
        <v>0</v>
      </c>
      <c r="T27" s="24"/>
      <c r="U27" s="21">
        <f t="shared" si="3"/>
        <v>2271.4133921813973</v>
      </c>
      <c r="V27" s="24"/>
      <c r="W27" s="33">
        <f t="shared" si="4"/>
        <v>0.25175140989323497</v>
      </c>
      <c r="X27" s="34"/>
      <c r="Y27" s="1"/>
      <c r="Z27" s="1"/>
      <c r="AA27" s="1"/>
      <c r="AC27" s="2"/>
      <c r="AD27" s="40"/>
    </row>
    <row r="28" spans="1:30">
      <c r="A28" s="37" t="s">
        <v>178</v>
      </c>
      <c r="B28" s="38"/>
      <c r="C28" s="16">
        <v>11510.882656097412</v>
      </c>
      <c r="D28" s="26"/>
      <c r="E28" s="16">
        <v>0</v>
      </c>
      <c r="F28" s="26"/>
      <c r="G28" s="17">
        <v>0</v>
      </c>
      <c r="H28" s="26"/>
      <c r="I28" s="16">
        <v>0</v>
      </c>
      <c r="J28" s="27"/>
      <c r="K28" s="19">
        <f t="shared" si="0"/>
        <v>11510.882656097412</v>
      </c>
      <c r="L28" s="25"/>
      <c r="M28" s="20">
        <v>9216.9653420003269</v>
      </c>
      <c r="N28" s="27"/>
      <c r="O28" s="21">
        <f t="shared" si="1"/>
        <v>2293.9173140970852</v>
      </c>
      <c r="P28" s="18"/>
      <c r="Q28" s="22">
        <f t="shared" si="2"/>
        <v>0.24887988931064409</v>
      </c>
      <c r="R28" s="23"/>
      <c r="S28" s="24">
        <v>0</v>
      </c>
      <c r="T28" s="24"/>
      <c r="U28" s="21">
        <f t="shared" si="3"/>
        <v>2293.9173140970852</v>
      </c>
      <c r="V28" s="24"/>
      <c r="W28" s="33">
        <f t="shared" si="4"/>
        <v>0.2488798893106442</v>
      </c>
      <c r="X28" s="34"/>
      <c r="Y28" s="1"/>
      <c r="Z28" s="1"/>
      <c r="AA28" s="1"/>
      <c r="AC28" s="2"/>
      <c r="AD28" s="40"/>
    </row>
    <row r="29" spans="1:30">
      <c r="A29" s="37" t="s">
        <v>179</v>
      </c>
      <c r="B29" s="38"/>
      <c r="C29" s="16">
        <v>11628.511219024658</v>
      </c>
      <c r="D29" s="26"/>
      <c r="E29" s="16">
        <v>0</v>
      </c>
      <c r="F29" s="26"/>
      <c r="G29" s="17">
        <v>0</v>
      </c>
      <c r="H29" s="26"/>
      <c r="I29" s="16">
        <v>0</v>
      </c>
      <c r="J29" s="27"/>
      <c r="K29" s="19">
        <f t="shared" si="0"/>
        <v>11628.511219024658</v>
      </c>
      <c r="L29" s="25"/>
      <c r="M29" s="20">
        <v>9411.9781615193697</v>
      </c>
      <c r="N29" s="27"/>
      <c r="O29" s="21">
        <f t="shared" si="1"/>
        <v>2216.5330575052885</v>
      </c>
      <c r="P29" s="18"/>
      <c r="Q29" s="22">
        <f t="shared" si="2"/>
        <v>0.2355012962702705</v>
      </c>
      <c r="R29" s="23"/>
      <c r="S29" s="24">
        <v>0</v>
      </c>
      <c r="T29" s="24"/>
      <c r="U29" s="21">
        <f t="shared" si="3"/>
        <v>2216.5330575052885</v>
      </c>
      <c r="V29" s="24"/>
      <c r="W29" s="33">
        <f t="shared" si="4"/>
        <v>0.23550129627027044</v>
      </c>
      <c r="X29" s="34"/>
      <c r="Y29" s="1"/>
      <c r="Z29" s="1"/>
      <c r="AA29" s="1"/>
      <c r="AC29" s="2"/>
      <c r="AD29" s="40"/>
    </row>
    <row r="30" spans="1:30">
      <c r="A30" s="37" t="s">
        <v>180</v>
      </c>
      <c r="B30" s="38"/>
      <c r="C30" s="16">
        <v>12197.544681549072</v>
      </c>
      <c r="D30" s="26"/>
      <c r="E30" s="16">
        <v>0</v>
      </c>
      <c r="F30" s="26"/>
      <c r="G30" s="17">
        <v>0</v>
      </c>
      <c r="H30" s="26"/>
      <c r="I30" s="16">
        <v>0</v>
      </c>
      <c r="J30" s="27"/>
      <c r="K30" s="19">
        <f t="shared" si="0"/>
        <v>12197.544681549072</v>
      </c>
      <c r="L30" s="25"/>
      <c r="M30" s="20">
        <v>9379.8761183675142</v>
      </c>
      <c r="N30" s="27"/>
      <c r="O30" s="21">
        <f t="shared" si="1"/>
        <v>2817.6685631815581</v>
      </c>
      <c r="P30" s="18"/>
      <c r="Q30" s="22">
        <f t="shared" si="2"/>
        <v>0.3003950721336337</v>
      </c>
      <c r="R30" s="23"/>
      <c r="S30" s="24">
        <v>0</v>
      </c>
      <c r="T30" s="24"/>
      <c r="U30" s="21">
        <f t="shared" si="3"/>
        <v>2817.6685631815581</v>
      </c>
      <c r="V30" s="24"/>
      <c r="W30" s="33">
        <f t="shared" si="4"/>
        <v>0.30039507213363376</v>
      </c>
      <c r="X30" s="34"/>
      <c r="Y30" s="1"/>
      <c r="Z30" s="1"/>
      <c r="AA30" s="1"/>
      <c r="AC30" s="2"/>
      <c r="AD30" s="40"/>
    </row>
    <row r="31" spans="1:30">
      <c r="A31" s="28"/>
      <c r="B31" s="28"/>
      <c r="C31" s="29"/>
      <c r="D31" s="29"/>
      <c r="E31" s="29"/>
      <c r="F31" s="29"/>
      <c r="G31" s="29"/>
      <c r="H31" s="29"/>
      <c r="I31" s="29"/>
      <c r="J31" s="29"/>
      <c r="K31" s="28"/>
      <c r="L31" s="28"/>
      <c r="M31" s="29"/>
      <c r="N31" s="29"/>
      <c r="O31" s="28"/>
      <c r="P31" s="28"/>
      <c r="Q31" s="28"/>
      <c r="R31" s="28"/>
      <c r="S31" s="28"/>
      <c r="T31" s="28"/>
      <c r="U31" s="28"/>
      <c r="V31" s="28"/>
      <c r="W31" s="28"/>
    </row>
    <row r="32" spans="1:30" ht="15" customHeight="1">
      <c r="A32" s="28" t="s">
        <v>181</v>
      </c>
      <c r="B32" s="28"/>
      <c r="C32" s="29"/>
      <c r="D32" s="29"/>
      <c r="E32" s="29"/>
      <c r="F32" s="29"/>
      <c r="G32" s="29"/>
      <c r="H32" s="29"/>
      <c r="I32" s="29"/>
      <c r="J32" s="29"/>
      <c r="K32" s="28"/>
      <c r="L32" s="28"/>
      <c r="M32" s="29"/>
      <c r="N32" s="29"/>
      <c r="O32" s="28"/>
      <c r="P32" s="28"/>
      <c r="Q32" s="28"/>
      <c r="R32" s="28"/>
      <c r="S32" s="28"/>
      <c r="T32" s="28"/>
      <c r="U32" s="28"/>
      <c r="V32" s="28"/>
      <c r="W32" s="28"/>
    </row>
    <row r="33" spans="1:23" ht="15" customHeight="1">
      <c r="A33" s="28"/>
      <c r="B33" s="30"/>
      <c r="C33" s="46" t="s">
        <v>182</v>
      </c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</row>
    <row r="34" spans="1:23" ht="15" customHeight="1">
      <c r="A34" s="28"/>
      <c r="B34" s="30"/>
      <c r="C34" s="46" t="s">
        <v>183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</row>
    <row r="35" spans="1:23">
      <c r="A35" s="28"/>
      <c r="B35" s="31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</row>
  </sheetData>
  <mergeCells count="9">
    <mergeCell ref="C33:W33"/>
    <mergeCell ref="C34:W34"/>
    <mergeCell ref="C35:W35"/>
    <mergeCell ref="O8:Q8"/>
    <mergeCell ref="U8:W8"/>
    <mergeCell ref="O9:Q9"/>
    <mergeCell ref="U9:W9"/>
    <mergeCell ref="O10:Q10"/>
    <mergeCell ref="U10:W10"/>
  </mergeCells>
  <phoneticPr fontId="4" type="noConversion"/>
  <pageMargins left="0.7" right="0.7" top="0.75" bottom="0.75" header="0.3" footer="0.3"/>
  <pageSetup scale="72" fitToHeight="0" orientation="landscape" horizontalDpi="1200" verticalDpi="1200" r:id="rId1"/>
  <headerFooter>
    <oddHeader>&amp;RDEF's Response to Staff ROG 6 (55-73)
Q63b
Page &amp;P of &amp;N</oddHeader>
    <oddFooter>&amp;R20240025-STAFFROG6-00001130 through 20240025 -STAFFROG6-00001135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9FAC2-8F14-4C2D-8E37-774A59E0A697}">
  <dimension ref="A1:AD44"/>
  <sheetViews>
    <sheetView tabSelected="1" view="pageLayout" zoomScaleNormal="100" workbookViewId="0">
      <selection sqref="A1:U129"/>
    </sheetView>
  </sheetViews>
  <sheetFormatPr defaultRowHeight="14.4"/>
  <cols>
    <col min="2" max="2" width="1.33203125" customWidth="1"/>
    <col min="3" max="3" width="13.109375" bestFit="1" customWidth="1"/>
    <col min="4" max="4" width="1.88671875" customWidth="1"/>
    <col min="5" max="5" width="12.109375" bestFit="1" customWidth="1"/>
    <col min="6" max="6" width="1.6640625" customWidth="1"/>
    <col min="7" max="7" width="12.109375" bestFit="1" customWidth="1"/>
    <col min="8" max="8" width="2" customWidth="1"/>
    <col min="10" max="10" width="1.109375" customWidth="1"/>
    <col min="11" max="11" width="13.44140625" bestFit="1" customWidth="1"/>
    <col min="12" max="12" width="1.44140625" customWidth="1"/>
    <col min="13" max="13" width="16.109375" bestFit="1" customWidth="1"/>
    <col min="14" max="14" width="1.5546875" customWidth="1"/>
    <col min="15" max="15" width="10" customWidth="1"/>
    <col min="16" max="16" width="2.44140625" customWidth="1"/>
    <col min="17" max="17" width="14" customWidth="1"/>
    <col min="18" max="18" width="3.33203125" customWidth="1"/>
    <col min="19" max="19" width="12" customWidth="1"/>
    <col min="20" max="20" width="5.44140625" customWidth="1"/>
    <col min="21" max="21" width="9.33203125" customWidth="1"/>
    <col min="22" max="22" width="3.6640625" customWidth="1"/>
    <col min="23" max="23" width="13.44140625" customWidth="1"/>
    <col min="26" max="26" width="9.5546875" bestFit="1" customWidth="1"/>
    <col min="27" max="27" width="10.5546875" bestFit="1" customWidth="1"/>
  </cols>
  <sheetData>
    <row r="1" spans="1:30" ht="15.6">
      <c r="A1" s="4" t="s">
        <v>138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30" ht="15.6">
      <c r="A2" s="5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0" s="3" customFormat="1" ht="15.6">
      <c r="A3" s="4" t="s">
        <v>184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30" ht="15.6">
      <c r="A4" s="6" t="s">
        <v>140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30" ht="15.6">
      <c r="A5" s="5" t="s">
        <v>185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30" ht="15.6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ht="15.6">
      <c r="A7" s="9">
        <v>-1</v>
      </c>
      <c r="B7" s="9"/>
      <c r="C7" s="9">
        <v>-2</v>
      </c>
      <c r="D7" s="9"/>
      <c r="E7" s="9">
        <v>-3</v>
      </c>
      <c r="F7" s="9"/>
      <c r="G7" s="9">
        <v>-4</v>
      </c>
      <c r="H7" s="9"/>
      <c r="I7" s="9">
        <v>-5</v>
      </c>
      <c r="J7" s="9"/>
      <c r="K7" s="9">
        <v>-6</v>
      </c>
      <c r="L7" s="9"/>
      <c r="M7" s="9">
        <v>-7</v>
      </c>
      <c r="N7" s="9"/>
      <c r="O7" s="9">
        <v>-8</v>
      </c>
      <c r="P7" s="9"/>
      <c r="Q7" s="9">
        <v>-9</v>
      </c>
      <c r="R7" s="9"/>
      <c r="S7" s="9">
        <v>-10</v>
      </c>
      <c r="T7" s="9"/>
      <c r="U7" s="9">
        <v>-11</v>
      </c>
      <c r="V7" s="9"/>
      <c r="W7" s="9">
        <v>-12</v>
      </c>
    </row>
    <row r="8" spans="1:30" ht="20.399999999999999">
      <c r="A8" s="7"/>
      <c r="B8" s="7"/>
      <c r="C8" s="8" t="s">
        <v>142</v>
      </c>
      <c r="D8" s="8"/>
      <c r="E8" s="8" t="s">
        <v>143</v>
      </c>
      <c r="F8" s="8"/>
      <c r="G8" s="8" t="s">
        <v>144</v>
      </c>
      <c r="H8" s="8"/>
      <c r="I8" s="8"/>
      <c r="J8" s="8"/>
      <c r="K8" s="8" t="s">
        <v>142</v>
      </c>
      <c r="L8" s="8"/>
      <c r="M8" s="8" t="s">
        <v>145</v>
      </c>
      <c r="N8" s="8"/>
      <c r="O8" s="47"/>
      <c r="P8" s="47"/>
      <c r="Q8" s="47"/>
      <c r="R8" s="6"/>
      <c r="S8" s="8"/>
      <c r="T8" s="8"/>
      <c r="U8" s="47"/>
      <c r="V8" s="47"/>
      <c r="W8" s="47"/>
    </row>
    <row r="9" spans="1:30" ht="15.6">
      <c r="A9" s="7"/>
      <c r="B9" s="7"/>
      <c r="C9" s="8" t="s">
        <v>146</v>
      </c>
      <c r="D9" s="8"/>
      <c r="E9" s="8" t="s">
        <v>147</v>
      </c>
      <c r="F9" s="8"/>
      <c r="G9" s="8" t="s">
        <v>147</v>
      </c>
      <c r="H9" s="8"/>
      <c r="I9" s="8"/>
      <c r="J9" s="8"/>
      <c r="K9" s="8" t="s">
        <v>147</v>
      </c>
      <c r="L9" s="8"/>
      <c r="M9" s="8" t="s">
        <v>186</v>
      </c>
      <c r="N9" s="8"/>
      <c r="O9" s="47" t="s">
        <v>149</v>
      </c>
      <c r="P9" s="47"/>
      <c r="Q9" s="47"/>
      <c r="R9" s="6"/>
      <c r="S9" s="8" t="s">
        <v>150</v>
      </c>
      <c r="T9" s="8"/>
      <c r="U9" s="47" t="s">
        <v>149</v>
      </c>
      <c r="V9" s="47"/>
      <c r="W9" s="47"/>
    </row>
    <row r="10" spans="1:30" ht="20.399999999999999">
      <c r="A10" s="7"/>
      <c r="B10" s="7"/>
      <c r="C10" s="8" t="s">
        <v>147</v>
      </c>
      <c r="D10" s="8"/>
      <c r="E10" s="8" t="s">
        <v>151</v>
      </c>
      <c r="F10" s="8"/>
      <c r="G10" s="8" t="s">
        <v>152</v>
      </c>
      <c r="H10" s="8"/>
      <c r="I10" s="8" t="s">
        <v>153</v>
      </c>
      <c r="J10" s="8"/>
      <c r="K10" s="8" t="s">
        <v>154</v>
      </c>
      <c r="L10" s="8"/>
      <c r="M10" s="8" t="s">
        <v>155</v>
      </c>
      <c r="N10" s="8"/>
      <c r="O10" s="47" t="s">
        <v>156</v>
      </c>
      <c r="P10" s="47"/>
      <c r="Q10" s="47"/>
      <c r="R10" s="8"/>
      <c r="S10" s="8" t="s">
        <v>157</v>
      </c>
      <c r="T10" s="8"/>
      <c r="U10" s="47" t="s">
        <v>158</v>
      </c>
      <c r="V10" s="47"/>
      <c r="W10" s="47"/>
    </row>
    <row r="11" spans="1:30" ht="15.6">
      <c r="A11" s="10" t="s">
        <v>159</v>
      </c>
      <c r="B11" s="7"/>
      <c r="C11" s="11" t="s">
        <v>160</v>
      </c>
      <c r="D11" s="12"/>
      <c r="E11" s="11" t="s">
        <v>160</v>
      </c>
      <c r="F11" s="12"/>
      <c r="G11" s="11" t="s">
        <v>160</v>
      </c>
      <c r="H11" s="12"/>
      <c r="I11" s="11" t="s">
        <v>160</v>
      </c>
      <c r="J11" s="12"/>
      <c r="K11" s="11" t="s">
        <v>160</v>
      </c>
      <c r="L11" s="12"/>
      <c r="M11" s="11" t="s">
        <v>160</v>
      </c>
      <c r="N11" s="12"/>
      <c r="O11" s="11" t="s">
        <v>160</v>
      </c>
      <c r="P11" s="12"/>
      <c r="Q11" s="13" t="s">
        <v>161</v>
      </c>
      <c r="R11" s="14"/>
      <c r="S11" s="11" t="s">
        <v>160</v>
      </c>
      <c r="T11" s="12"/>
      <c r="U11" s="11" t="s">
        <v>160</v>
      </c>
      <c r="V11" s="12"/>
      <c r="W11" s="13" t="s">
        <v>161</v>
      </c>
    </row>
    <row r="12" spans="1:30">
      <c r="A12" s="32">
        <v>2023</v>
      </c>
      <c r="B12" s="15"/>
      <c r="C12" s="16" cm="1">
        <f t="array" ref="C12:C30">TRANSPOSE(August!C122:U122)</f>
        <v>10293.093991205096</v>
      </c>
      <c r="D12" s="17"/>
      <c r="E12" s="16" cm="1">
        <f t="array" ref="E12:E30">TRANSPOSE(August!C119:U119)</f>
        <v>1472.3174743652344</v>
      </c>
      <c r="F12" s="17"/>
      <c r="G12" s="17">
        <v>0</v>
      </c>
      <c r="H12" s="17"/>
      <c r="I12" s="16" cm="1">
        <f t="array" ref="I12:I30">TRANSPOSE(August!C120:U120)</f>
        <v>77.75</v>
      </c>
      <c r="J12" s="18"/>
      <c r="K12" s="19">
        <f>C12+E12+G12+I12</f>
        <v>11843.161465570331</v>
      </c>
      <c r="L12" s="18"/>
      <c r="M12" s="20" cm="1">
        <f t="array" ref="M12:M30">TRANSPOSE(August!C129:U129)</f>
        <v>8269.5863778686526</v>
      </c>
      <c r="N12" s="18"/>
      <c r="O12" s="21">
        <f>K12-M12</f>
        <v>3573.5750877016781</v>
      </c>
      <c r="P12" s="18"/>
      <c r="Q12" s="22">
        <f>K12/M12-1</f>
        <v>0.4321346829710131</v>
      </c>
      <c r="R12" s="23"/>
      <c r="S12" s="24">
        <v>0</v>
      </c>
      <c r="T12" s="24"/>
      <c r="U12" s="21">
        <f>O12-S12</f>
        <v>3573.5750877016781</v>
      </c>
      <c r="V12" s="24"/>
      <c r="W12" s="33">
        <f>U12/M12</f>
        <v>0.43213468297101304</v>
      </c>
      <c r="X12" s="34"/>
      <c r="Y12" s="1"/>
      <c r="Z12" s="1"/>
      <c r="AA12" s="1"/>
      <c r="AC12" s="2"/>
      <c r="AD12" s="40"/>
    </row>
    <row r="13" spans="1:30">
      <c r="A13" s="32">
        <v>2024</v>
      </c>
      <c r="B13" s="15"/>
      <c r="C13" s="16">
        <v>10417.917412474751</v>
      </c>
      <c r="D13" s="17"/>
      <c r="E13" s="16">
        <v>875.80877685546875</v>
      </c>
      <c r="F13" s="17"/>
      <c r="G13" s="17">
        <v>0</v>
      </c>
      <c r="H13" s="17"/>
      <c r="I13" s="16">
        <v>77.75</v>
      </c>
      <c r="J13" s="18"/>
      <c r="K13" s="19">
        <f t="shared" ref="K13:K30" si="0">C13+E13+G13+I13</f>
        <v>11371.47618933022</v>
      </c>
      <c r="L13" s="18"/>
      <c r="M13" s="20">
        <v>8898.7206410725921</v>
      </c>
      <c r="N13" s="18"/>
      <c r="O13" s="21">
        <f t="shared" ref="O13:O30" si="1">K13-M13</f>
        <v>2472.7555482576281</v>
      </c>
      <c r="P13" s="18"/>
      <c r="Q13" s="22">
        <f t="shared" ref="Q13:Q30" si="2">K13/M13-1</f>
        <v>0.277877646461276</v>
      </c>
      <c r="R13" s="23"/>
      <c r="S13" s="24">
        <v>0</v>
      </c>
      <c r="T13" s="24"/>
      <c r="U13" s="21">
        <f t="shared" ref="U13:U30" si="3">O13-S13</f>
        <v>2472.7555482576281</v>
      </c>
      <c r="V13" s="24"/>
      <c r="W13" s="33">
        <f t="shared" ref="W13:W30" si="4">U13/M13</f>
        <v>0.27787764646127588</v>
      </c>
      <c r="X13" s="34"/>
      <c r="Y13" s="1"/>
      <c r="Z13" s="1"/>
      <c r="AA13" s="1"/>
      <c r="AC13" s="2"/>
      <c r="AD13" s="40"/>
    </row>
    <row r="14" spans="1:30">
      <c r="A14" s="32">
        <v>2025</v>
      </c>
      <c r="B14" s="15"/>
      <c r="C14" s="16">
        <v>11107.396677479148</v>
      </c>
      <c r="D14" s="17"/>
      <c r="E14" s="16">
        <v>760.80877685546875</v>
      </c>
      <c r="F14" s="17"/>
      <c r="G14" s="17">
        <v>0</v>
      </c>
      <c r="H14" s="17"/>
      <c r="I14" s="16">
        <v>0</v>
      </c>
      <c r="J14" s="18"/>
      <c r="K14" s="19">
        <f t="shared" si="0"/>
        <v>11868.205454334617</v>
      </c>
      <c r="L14" s="18"/>
      <c r="M14" s="20">
        <v>8728.3949848937991</v>
      </c>
      <c r="N14" s="18"/>
      <c r="O14" s="21">
        <f t="shared" si="1"/>
        <v>3139.8104694408175</v>
      </c>
      <c r="P14" s="18"/>
      <c r="Q14" s="22">
        <f t="shared" si="2"/>
        <v>0.35972369202755794</v>
      </c>
      <c r="R14" s="23"/>
      <c r="S14" s="24">
        <v>0</v>
      </c>
      <c r="T14" s="24"/>
      <c r="U14" s="21">
        <f t="shared" si="3"/>
        <v>3139.8104694408175</v>
      </c>
      <c r="V14" s="24"/>
      <c r="W14" s="33">
        <f t="shared" si="4"/>
        <v>0.35972369202755788</v>
      </c>
      <c r="X14" s="34"/>
      <c r="Y14" s="1"/>
      <c r="Z14" s="1"/>
      <c r="AA14" s="1"/>
      <c r="AC14" s="2"/>
      <c r="AD14" s="40"/>
    </row>
    <row r="15" spans="1:30">
      <c r="A15" s="32">
        <v>2026</v>
      </c>
      <c r="B15" s="15"/>
      <c r="C15" s="16">
        <v>11040.761604428291</v>
      </c>
      <c r="D15" s="17"/>
      <c r="E15" s="16">
        <v>656.80877685546875</v>
      </c>
      <c r="F15" s="17"/>
      <c r="G15" s="17">
        <v>0</v>
      </c>
      <c r="H15" s="17"/>
      <c r="I15" s="16">
        <v>0</v>
      </c>
      <c r="J15" s="18"/>
      <c r="K15" s="19">
        <f t="shared" si="0"/>
        <v>11697.57038128376</v>
      </c>
      <c r="L15" s="18"/>
      <c r="M15" s="20">
        <v>8813.9992684427889</v>
      </c>
      <c r="N15" s="18"/>
      <c r="O15" s="21">
        <f t="shared" si="1"/>
        <v>2883.5711128409712</v>
      </c>
      <c r="P15" s="18"/>
      <c r="Q15" s="22">
        <f t="shared" si="2"/>
        <v>0.32715808397728918</v>
      </c>
      <c r="R15" s="23"/>
      <c r="S15" s="24">
        <v>0</v>
      </c>
      <c r="T15" s="24"/>
      <c r="U15" s="21">
        <f t="shared" si="3"/>
        <v>2883.5711128409712</v>
      </c>
      <c r="V15" s="24"/>
      <c r="W15" s="33">
        <f t="shared" si="4"/>
        <v>0.32715808397728918</v>
      </c>
      <c r="X15" s="34"/>
      <c r="Y15" s="1"/>
      <c r="Z15" s="1"/>
      <c r="AA15" s="1"/>
      <c r="AC15" s="2"/>
      <c r="AD15" s="40"/>
    </row>
    <row r="16" spans="1:30">
      <c r="A16" s="32">
        <v>2027</v>
      </c>
      <c r="B16" s="15"/>
      <c r="C16" s="16">
        <v>10802.049229055643</v>
      </c>
      <c r="D16" s="17"/>
      <c r="E16" s="16">
        <v>0</v>
      </c>
      <c r="F16" s="17"/>
      <c r="G16" s="17">
        <v>0</v>
      </c>
      <c r="H16" s="17"/>
      <c r="I16" s="16">
        <v>0</v>
      </c>
      <c r="J16" s="18"/>
      <c r="K16" s="19">
        <f t="shared" si="0"/>
        <v>10802.049229055643</v>
      </c>
      <c r="L16" s="18"/>
      <c r="M16" s="20">
        <v>8867.7335710652678</v>
      </c>
      <c r="N16" s="18"/>
      <c r="O16" s="21">
        <f t="shared" si="1"/>
        <v>1934.3156579903753</v>
      </c>
      <c r="P16" s="18"/>
      <c r="Q16" s="22">
        <f t="shared" si="2"/>
        <v>0.21812965426722997</v>
      </c>
      <c r="R16" s="23"/>
      <c r="S16" s="24">
        <v>0</v>
      </c>
      <c r="T16" s="24"/>
      <c r="U16" s="21">
        <f t="shared" si="3"/>
        <v>1934.3156579903753</v>
      </c>
      <c r="V16" s="24"/>
      <c r="W16" s="33">
        <f t="shared" si="4"/>
        <v>0.21812965426722994</v>
      </c>
      <c r="X16" s="34"/>
      <c r="Y16" s="1"/>
      <c r="Z16" s="1"/>
      <c r="AA16" s="1"/>
      <c r="AC16" s="2"/>
      <c r="AD16" s="40"/>
    </row>
    <row r="17" spans="1:30">
      <c r="A17" s="32">
        <v>2028</v>
      </c>
      <c r="B17" s="15"/>
      <c r="C17" s="16">
        <v>10842.535449683666</v>
      </c>
      <c r="D17" s="17"/>
      <c r="E17" s="16">
        <v>0</v>
      </c>
      <c r="F17" s="17"/>
      <c r="G17" s="17">
        <v>0</v>
      </c>
      <c r="H17" s="17"/>
      <c r="I17" s="16">
        <v>0</v>
      </c>
      <c r="J17" s="18"/>
      <c r="K17" s="19">
        <f t="shared" si="0"/>
        <v>10842.535449683666</v>
      </c>
      <c r="L17" s="18"/>
      <c r="M17" s="20">
        <v>8932.0879181925447</v>
      </c>
      <c r="N17" s="18"/>
      <c r="O17" s="21">
        <f t="shared" si="1"/>
        <v>1910.4475314911215</v>
      </c>
      <c r="P17" s="18"/>
      <c r="Q17" s="22">
        <f t="shared" si="2"/>
        <v>0.21388588524750118</v>
      </c>
      <c r="R17" s="23"/>
      <c r="S17" s="24">
        <v>0</v>
      </c>
      <c r="T17" s="24"/>
      <c r="U17" s="21">
        <f t="shared" si="3"/>
        <v>1910.4475314911215</v>
      </c>
      <c r="V17" s="24"/>
      <c r="W17" s="33">
        <f t="shared" si="4"/>
        <v>0.21388588524750107</v>
      </c>
      <c r="X17" s="34"/>
      <c r="Y17" s="1"/>
      <c r="Z17" s="1"/>
      <c r="AA17" s="1"/>
      <c r="AC17" s="2"/>
      <c r="AD17" s="40"/>
    </row>
    <row r="18" spans="1:30">
      <c r="A18" s="32">
        <v>2029</v>
      </c>
      <c r="B18" s="15"/>
      <c r="C18" s="16">
        <v>10874.859710529447</v>
      </c>
      <c r="D18" s="17"/>
      <c r="E18" s="16">
        <v>0</v>
      </c>
      <c r="F18" s="17"/>
      <c r="G18" s="17">
        <v>0</v>
      </c>
      <c r="H18" s="17"/>
      <c r="I18" s="16">
        <v>0</v>
      </c>
      <c r="J18" s="18"/>
      <c r="K18" s="19">
        <f t="shared" si="0"/>
        <v>10874.859710529447</v>
      </c>
      <c r="L18" s="18"/>
      <c r="M18" s="20">
        <v>9018.672220815024</v>
      </c>
      <c r="N18" s="18"/>
      <c r="O18" s="21">
        <f t="shared" si="1"/>
        <v>1856.1874897144226</v>
      </c>
      <c r="P18" s="18"/>
      <c r="Q18" s="22">
        <f t="shared" si="2"/>
        <v>0.20581604966531075</v>
      </c>
      <c r="R18" s="23"/>
      <c r="S18" s="24">
        <v>0</v>
      </c>
      <c r="T18" s="24"/>
      <c r="U18" s="21">
        <f t="shared" si="3"/>
        <v>1856.1874897144226</v>
      </c>
      <c r="V18" s="24"/>
      <c r="W18" s="33">
        <f t="shared" si="4"/>
        <v>0.20581604966531067</v>
      </c>
      <c r="X18" s="34"/>
      <c r="Y18" s="1"/>
      <c r="Z18" s="1"/>
      <c r="AA18" s="1"/>
      <c r="AC18" s="2"/>
      <c r="AD18" s="40"/>
    </row>
    <row r="19" spans="1:30">
      <c r="A19" s="32">
        <v>2030</v>
      </c>
      <c r="B19" s="15"/>
      <c r="C19" s="16">
        <v>10961.384341344237</v>
      </c>
      <c r="D19" s="17"/>
      <c r="E19" s="16">
        <v>0</v>
      </c>
      <c r="F19" s="17"/>
      <c r="G19" s="17">
        <v>0</v>
      </c>
      <c r="H19" s="17"/>
      <c r="I19" s="16">
        <v>0</v>
      </c>
      <c r="J19" s="18"/>
      <c r="K19" s="19">
        <f t="shared" si="0"/>
        <v>10961.384341344237</v>
      </c>
      <c r="L19" s="18"/>
      <c r="M19" s="20">
        <v>9127.5164980061854</v>
      </c>
      <c r="N19" s="18"/>
      <c r="O19" s="21">
        <f t="shared" si="1"/>
        <v>1833.8678433380519</v>
      </c>
      <c r="P19" s="18"/>
      <c r="Q19" s="22">
        <f t="shared" si="2"/>
        <v>0.20091640959932988</v>
      </c>
      <c r="R19" s="23"/>
      <c r="S19" s="24">
        <v>0</v>
      </c>
      <c r="T19" s="24"/>
      <c r="U19" s="21">
        <f t="shared" si="3"/>
        <v>1833.8678433380519</v>
      </c>
      <c r="V19" s="24"/>
      <c r="W19" s="33">
        <f t="shared" si="4"/>
        <v>0.20091640959932988</v>
      </c>
      <c r="X19" s="34"/>
      <c r="Y19" s="1"/>
      <c r="Z19" s="1"/>
      <c r="AA19" s="1"/>
      <c r="AC19" s="2"/>
      <c r="AD19" s="40"/>
    </row>
    <row r="20" spans="1:30">
      <c r="A20" s="32">
        <v>2031</v>
      </c>
      <c r="B20" s="25"/>
      <c r="C20" s="16">
        <v>11057.06391467154</v>
      </c>
      <c r="D20" s="26"/>
      <c r="E20" s="16">
        <v>0</v>
      </c>
      <c r="F20" s="26"/>
      <c r="G20" s="17">
        <v>0</v>
      </c>
      <c r="H20" s="26"/>
      <c r="I20" s="16">
        <v>0</v>
      </c>
      <c r="J20" s="27"/>
      <c r="K20" s="19">
        <f t="shared" si="0"/>
        <v>11057.06391467154</v>
      </c>
      <c r="L20" s="25"/>
      <c r="M20" s="20">
        <v>9204.7307688395176</v>
      </c>
      <c r="N20" s="27"/>
      <c r="O20" s="21">
        <f t="shared" si="1"/>
        <v>1852.3331458320226</v>
      </c>
      <c r="P20" s="18"/>
      <c r="Q20" s="22">
        <f t="shared" si="2"/>
        <v>0.20123708040464017</v>
      </c>
      <c r="R20" s="23"/>
      <c r="S20" s="24">
        <v>0</v>
      </c>
      <c r="T20" s="24"/>
      <c r="U20" s="21">
        <f t="shared" si="3"/>
        <v>1852.3331458320226</v>
      </c>
      <c r="V20" s="24"/>
      <c r="W20" s="33">
        <f t="shared" si="4"/>
        <v>0.20123708040464008</v>
      </c>
      <c r="X20" s="34"/>
      <c r="Y20" s="1"/>
      <c r="Z20" s="1"/>
      <c r="AA20" s="1"/>
      <c r="AC20" s="2"/>
      <c r="AD20" s="40"/>
    </row>
    <row r="21" spans="1:30">
      <c r="A21" s="32">
        <v>2032</v>
      </c>
      <c r="B21" s="25"/>
      <c r="C21" s="16">
        <v>11251.852955847979</v>
      </c>
      <c r="D21" s="26"/>
      <c r="E21" s="16">
        <v>0</v>
      </c>
      <c r="F21" s="26"/>
      <c r="G21" s="17">
        <v>0</v>
      </c>
      <c r="H21" s="26"/>
      <c r="I21" s="16">
        <v>0</v>
      </c>
      <c r="J21" s="27"/>
      <c r="K21" s="19">
        <f t="shared" si="0"/>
        <v>11251.852955847979</v>
      </c>
      <c r="L21" s="25"/>
      <c r="M21" s="20">
        <v>9365.915039672851</v>
      </c>
      <c r="N21" s="27"/>
      <c r="O21" s="21">
        <f t="shared" si="1"/>
        <v>1885.9379161751276</v>
      </c>
      <c r="P21" s="18"/>
      <c r="Q21" s="22">
        <f t="shared" si="2"/>
        <v>0.20136184325680184</v>
      </c>
      <c r="R21" s="23"/>
      <c r="S21" s="24">
        <v>0</v>
      </c>
      <c r="T21" s="24"/>
      <c r="U21" s="21">
        <f t="shared" si="3"/>
        <v>1885.9379161751276</v>
      </c>
      <c r="V21" s="24"/>
      <c r="W21" s="33">
        <f t="shared" si="4"/>
        <v>0.20136184325680184</v>
      </c>
      <c r="X21" s="34"/>
      <c r="Y21" s="1"/>
      <c r="Z21" s="1"/>
      <c r="AA21" s="1"/>
      <c r="AC21" s="2"/>
      <c r="AD21" s="40"/>
    </row>
    <row r="22" spans="1:30">
      <c r="A22" s="32">
        <v>2033</v>
      </c>
      <c r="B22" s="25"/>
      <c r="C22" s="16">
        <v>11706.980112373829</v>
      </c>
      <c r="D22" s="26"/>
      <c r="E22" s="16">
        <v>0</v>
      </c>
      <c r="F22" s="26"/>
      <c r="G22" s="17">
        <v>0</v>
      </c>
      <c r="H22" s="26"/>
      <c r="I22" s="16">
        <v>0</v>
      </c>
      <c r="J22" s="27"/>
      <c r="K22" s="19">
        <f t="shared" si="0"/>
        <v>11706.980112373829</v>
      </c>
      <c r="L22" s="25"/>
      <c r="M22" s="20">
        <v>9481.2494122314456</v>
      </c>
      <c r="N22" s="27"/>
      <c r="O22" s="21">
        <f t="shared" si="1"/>
        <v>2225.7307001423833</v>
      </c>
      <c r="P22" s="18"/>
      <c r="Q22" s="22">
        <f t="shared" si="2"/>
        <v>0.23475078055335641</v>
      </c>
      <c r="R22" s="23"/>
      <c r="S22" s="24">
        <v>0</v>
      </c>
      <c r="T22" s="24"/>
      <c r="U22" s="21">
        <f t="shared" si="3"/>
        <v>2225.7307001423833</v>
      </c>
      <c r="V22" s="24"/>
      <c r="W22" s="33">
        <f t="shared" si="4"/>
        <v>0.23475078055335638</v>
      </c>
      <c r="X22" s="34"/>
      <c r="Y22" s="1"/>
      <c r="Z22" s="1"/>
      <c r="AA22" s="1"/>
      <c r="AC22" s="2"/>
      <c r="AD22" s="40"/>
    </row>
    <row r="23" spans="1:30">
      <c r="A23" s="32">
        <v>2034</v>
      </c>
      <c r="B23" s="25"/>
      <c r="C23" s="16">
        <v>11613.481714814901</v>
      </c>
      <c r="D23" s="26"/>
      <c r="E23" s="16">
        <v>0</v>
      </c>
      <c r="F23" s="26"/>
      <c r="G23" s="17">
        <v>0</v>
      </c>
      <c r="H23" s="26"/>
      <c r="I23" s="16">
        <v>0</v>
      </c>
      <c r="J23" s="27"/>
      <c r="K23" s="19">
        <f t="shared" si="0"/>
        <v>11613.481714814901</v>
      </c>
      <c r="L23" s="25"/>
      <c r="M23" s="20">
        <v>9651.3338038635247</v>
      </c>
      <c r="N23" s="27"/>
      <c r="O23" s="21">
        <f t="shared" si="1"/>
        <v>1962.1479109513766</v>
      </c>
      <c r="P23" s="18"/>
      <c r="Q23" s="22">
        <f t="shared" si="2"/>
        <v>0.20330328955837262</v>
      </c>
      <c r="R23" s="23"/>
      <c r="S23" s="24">
        <v>0</v>
      </c>
      <c r="T23" s="24"/>
      <c r="U23" s="21">
        <f t="shared" si="3"/>
        <v>1962.1479109513766</v>
      </c>
      <c r="V23" s="24"/>
      <c r="W23" s="33">
        <f t="shared" si="4"/>
        <v>0.20330328955837268</v>
      </c>
      <c r="X23" s="34"/>
      <c r="Y23" s="1"/>
      <c r="Z23" s="1"/>
      <c r="AA23" s="1"/>
      <c r="AC23" s="2"/>
      <c r="AD23" s="40"/>
    </row>
    <row r="24" spans="1:30">
      <c r="A24" s="32">
        <v>2035</v>
      </c>
      <c r="B24" s="25"/>
      <c r="C24" s="16">
        <v>11836.215087637305</v>
      </c>
      <c r="D24" s="26"/>
      <c r="E24" s="16">
        <v>0</v>
      </c>
      <c r="F24" s="26"/>
      <c r="G24" s="17">
        <v>0</v>
      </c>
      <c r="H24" s="26"/>
      <c r="I24" s="16">
        <v>0</v>
      </c>
      <c r="J24" s="27"/>
      <c r="K24" s="19">
        <f t="shared" si="0"/>
        <v>11836.215087637305</v>
      </c>
      <c r="L24" s="25"/>
      <c r="M24" s="20">
        <v>9826.4980556233731</v>
      </c>
      <c r="N24" s="27"/>
      <c r="O24" s="21">
        <f t="shared" si="1"/>
        <v>2009.7170320139321</v>
      </c>
      <c r="P24" s="18"/>
      <c r="Q24" s="22">
        <f t="shared" si="2"/>
        <v>0.20452016788054417</v>
      </c>
      <c r="R24" s="23"/>
      <c r="S24" s="24">
        <v>0</v>
      </c>
      <c r="T24" s="24"/>
      <c r="U24" s="21">
        <f t="shared" si="3"/>
        <v>2009.7170320139321</v>
      </c>
      <c r="V24" s="24"/>
      <c r="W24" s="33">
        <f t="shared" si="4"/>
        <v>0.20452016788054406</v>
      </c>
      <c r="X24" s="34"/>
      <c r="Y24" s="1"/>
      <c r="Z24" s="1"/>
      <c r="AA24" s="1"/>
      <c r="AC24" s="2"/>
      <c r="AD24" s="40"/>
    </row>
    <row r="25" spans="1:30">
      <c r="A25" s="32">
        <v>2036</v>
      </c>
      <c r="B25" s="25"/>
      <c r="C25" s="16">
        <v>11532.979462176561</v>
      </c>
      <c r="D25" s="26"/>
      <c r="E25" s="16">
        <v>0</v>
      </c>
      <c r="F25" s="26"/>
      <c r="G25" s="17">
        <v>0</v>
      </c>
      <c r="H25" s="26"/>
      <c r="I25" s="16">
        <v>0</v>
      </c>
      <c r="J25" s="27"/>
      <c r="K25" s="19">
        <f t="shared" si="0"/>
        <v>11532.979462176561</v>
      </c>
      <c r="L25" s="25"/>
      <c r="M25" s="20">
        <v>9294.4823391723639</v>
      </c>
      <c r="N25" s="27"/>
      <c r="O25" s="21">
        <f t="shared" si="1"/>
        <v>2238.4971230041974</v>
      </c>
      <c r="P25" s="18"/>
      <c r="Q25" s="22">
        <f t="shared" si="2"/>
        <v>0.24084150588676323</v>
      </c>
      <c r="R25" s="23"/>
      <c r="S25" s="24">
        <v>0</v>
      </c>
      <c r="T25" s="24"/>
      <c r="U25" s="21">
        <f t="shared" si="3"/>
        <v>2238.4971230041974</v>
      </c>
      <c r="V25" s="24"/>
      <c r="W25" s="33">
        <f t="shared" si="4"/>
        <v>0.2408415058867632</v>
      </c>
      <c r="X25" s="34"/>
      <c r="Y25" s="1"/>
      <c r="Z25" s="1"/>
      <c r="AA25" s="1"/>
      <c r="AC25" s="2"/>
      <c r="AD25" s="40"/>
    </row>
    <row r="26" spans="1:30">
      <c r="A26" s="32">
        <v>2037</v>
      </c>
      <c r="B26" s="25"/>
      <c r="C26" s="16">
        <v>11526.77493648231</v>
      </c>
      <c r="D26" s="26"/>
      <c r="E26" s="16">
        <v>0</v>
      </c>
      <c r="F26" s="26"/>
      <c r="G26" s="17">
        <v>0</v>
      </c>
      <c r="H26" s="26"/>
      <c r="I26" s="16">
        <v>0</v>
      </c>
      <c r="J26" s="27"/>
      <c r="K26" s="19">
        <f t="shared" si="0"/>
        <v>11526.77493648231</v>
      </c>
      <c r="L26" s="25"/>
      <c r="M26" s="20">
        <v>9484.7066100056963</v>
      </c>
      <c r="N26" s="27"/>
      <c r="O26" s="21">
        <f t="shared" si="1"/>
        <v>2042.0683264766139</v>
      </c>
      <c r="P26" s="18"/>
      <c r="Q26" s="22">
        <f t="shared" si="2"/>
        <v>0.2153011590598255</v>
      </c>
      <c r="R26" s="23"/>
      <c r="S26" s="24">
        <v>0</v>
      </c>
      <c r="T26" s="24"/>
      <c r="U26" s="21">
        <f t="shared" si="3"/>
        <v>2042.0683264766139</v>
      </c>
      <c r="V26" s="24"/>
      <c r="W26" s="33">
        <f t="shared" si="4"/>
        <v>0.21530115905982541</v>
      </c>
      <c r="X26" s="34"/>
      <c r="Y26" s="1"/>
      <c r="Z26" s="1"/>
      <c r="AA26" s="1"/>
      <c r="AC26" s="2"/>
      <c r="AD26" s="40"/>
    </row>
    <row r="27" spans="1:30">
      <c r="A27" s="32">
        <v>2038</v>
      </c>
      <c r="B27" s="25"/>
      <c r="C27" s="16">
        <v>11784.601876676083</v>
      </c>
      <c r="D27" s="26"/>
      <c r="E27" s="16">
        <v>0</v>
      </c>
      <c r="F27" s="26"/>
      <c r="G27" s="17">
        <v>0</v>
      </c>
      <c r="H27" s="26"/>
      <c r="I27" s="16">
        <v>0</v>
      </c>
      <c r="J27" s="27"/>
      <c r="K27" s="19">
        <f t="shared" si="0"/>
        <v>11784.601876676083</v>
      </c>
      <c r="L27" s="25"/>
      <c r="M27" s="20">
        <v>9697.8209889221198</v>
      </c>
      <c r="N27" s="27"/>
      <c r="O27" s="21">
        <f t="shared" si="1"/>
        <v>2086.7808877539628</v>
      </c>
      <c r="P27" s="18"/>
      <c r="Q27" s="22">
        <f t="shared" si="2"/>
        <v>0.21518038847465903</v>
      </c>
      <c r="R27" s="23"/>
      <c r="S27" s="24">
        <v>0</v>
      </c>
      <c r="T27" s="24"/>
      <c r="U27" s="21">
        <f t="shared" si="3"/>
        <v>2086.7808877539628</v>
      </c>
      <c r="V27" s="24"/>
      <c r="W27" s="33">
        <f t="shared" si="4"/>
        <v>0.21518038847465892</v>
      </c>
      <c r="X27" s="34"/>
      <c r="Y27" s="1"/>
      <c r="Z27" s="1"/>
      <c r="AA27" s="1"/>
      <c r="AC27" s="2"/>
      <c r="AD27" s="40"/>
    </row>
    <row r="28" spans="1:30">
      <c r="A28" s="32">
        <v>2039</v>
      </c>
      <c r="B28" s="25"/>
      <c r="C28" s="16">
        <v>11908.259286135435</v>
      </c>
      <c r="D28" s="26"/>
      <c r="E28" s="16">
        <v>0</v>
      </c>
      <c r="F28" s="26"/>
      <c r="G28" s="17">
        <v>0</v>
      </c>
      <c r="H28" s="26"/>
      <c r="I28" s="16">
        <v>0</v>
      </c>
      <c r="J28" s="27"/>
      <c r="K28" s="19">
        <f t="shared" si="0"/>
        <v>11908.259286135435</v>
      </c>
      <c r="L28" s="25"/>
      <c r="M28" s="20">
        <v>9915.4052724711091</v>
      </c>
      <c r="N28" s="27"/>
      <c r="O28" s="21">
        <f t="shared" si="1"/>
        <v>1992.854013664326</v>
      </c>
      <c r="P28" s="18"/>
      <c r="Q28" s="22">
        <f t="shared" si="2"/>
        <v>0.20098563385979173</v>
      </c>
      <c r="R28" s="23"/>
      <c r="S28" s="24">
        <v>0</v>
      </c>
      <c r="T28" s="24"/>
      <c r="U28" s="21">
        <f t="shared" si="3"/>
        <v>1992.854013664326</v>
      </c>
      <c r="V28" s="24"/>
      <c r="W28" s="33">
        <f t="shared" si="4"/>
        <v>0.20098563385979165</v>
      </c>
      <c r="X28" s="34"/>
      <c r="Y28" s="1"/>
      <c r="Z28" s="1"/>
      <c r="AA28" s="1"/>
      <c r="AC28" s="2"/>
      <c r="AD28" s="40"/>
    </row>
    <row r="29" spans="1:30">
      <c r="A29" s="32">
        <v>2040</v>
      </c>
      <c r="B29" s="25"/>
      <c r="C29" s="16">
        <v>12472.147807464004</v>
      </c>
      <c r="D29" s="26"/>
      <c r="E29" s="16">
        <v>0</v>
      </c>
      <c r="F29" s="26"/>
      <c r="G29" s="17">
        <v>0</v>
      </c>
      <c r="H29" s="26"/>
      <c r="I29" s="16">
        <v>0</v>
      </c>
      <c r="J29" s="27"/>
      <c r="K29" s="19">
        <f t="shared" si="0"/>
        <v>12472.147807464004</v>
      </c>
      <c r="L29" s="25"/>
      <c r="M29" s="20">
        <v>10133.98956237793</v>
      </c>
      <c r="N29" s="27"/>
      <c r="O29" s="21">
        <f t="shared" si="1"/>
        <v>2338.1582450860733</v>
      </c>
      <c r="P29" s="18"/>
      <c r="Q29" s="22">
        <f t="shared" si="2"/>
        <v>0.23072435892043952</v>
      </c>
      <c r="R29" s="23"/>
      <c r="S29" s="24">
        <v>0</v>
      </c>
      <c r="T29" s="24"/>
      <c r="U29" s="21">
        <f t="shared" si="3"/>
        <v>2338.1582450860733</v>
      </c>
      <c r="V29" s="24"/>
      <c r="W29" s="33">
        <f t="shared" si="4"/>
        <v>0.23072435892043952</v>
      </c>
      <c r="X29" s="34"/>
      <c r="Y29" s="1"/>
      <c r="Z29" s="1"/>
      <c r="AA29" s="1"/>
      <c r="AC29" s="2"/>
      <c r="AD29" s="40"/>
    </row>
    <row r="30" spans="1:30">
      <c r="A30" s="32">
        <v>2041</v>
      </c>
      <c r="B30" s="25"/>
      <c r="C30" s="16">
        <v>12466.066492214799</v>
      </c>
      <c r="D30" s="26"/>
      <c r="E30" s="16">
        <v>0</v>
      </c>
      <c r="F30" s="26"/>
      <c r="G30" s="17">
        <v>0</v>
      </c>
      <c r="H30" s="26"/>
      <c r="I30" s="16">
        <v>0</v>
      </c>
      <c r="J30" s="27"/>
      <c r="K30" s="19">
        <f t="shared" si="0"/>
        <v>12466.066492214799</v>
      </c>
      <c r="L30" s="25"/>
      <c r="M30" s="20">
        <v>10331.903941294351</v>
      </c>
      <c r="N30" s="27"/>
      <c r="O30" s="21">
        <f t="shared" si="1"/>
        <v>2134.1625509204478</v>
      </c>
      <c r="P30" s="18"/>
      <c r="Q30" s="22">
        <f t="shared" si="2"/>
        <v>0.20656043291214399</v>
      </c>
      <c r="R30" s="23"/>
      <c r="S30" s="24">
        <v>0</v>
      </c>
      <c r="T30" s="24"/>
      <c r="U30" s="21">
        <f t="shared" si="3"/>
        <v>2134.1625509204478</v>
      </c>
      <c r="V30" s="24"/>
      <c r="W30" s="33">
        <f t="shared" si="4"/>
        <v>0.20656043291214399</v>
      </c>
      <c r="X30" s="34"/>
      <c r="Y30" s="1"/>
      <c r="Z30" s="1"/>
      <c r="AA30" s="1"/>
      <c r="AC30" s="2"/>
      <c r="AD30" s="40"/>
    </row>
    <row r="31" spans="1:30">
      <c r="A31" s="28"/>
      <c r="B31" s="28"/>
      <c r="C31" s="29"/>
      <c r="D31" s="29"/>
      <c r="E31" s="16"/>
      <c r="F31" s="29"/>
      <c r="G31" s="29"/>
      <c r="H31" s="29"/>
      <c r="I31" s="29"/>
      <c r="J31" s="29"/>
      <c r="K31" s="28"/>
      <c r="L31" s="28"/>
      <c r="M31" s="29"/>
      <c r="N31" s="29"/>
      <c r="O31" s="28"/>
      <c r="P31" s="28"/>
      <c r="Q31" s="28"/>
      <c r="R31" s="28"/>
      <c r="S31" s="28"/>
      <c r="T31" s="28"/>
      <c r="U31" s="28"/>
      <c r="V31" s="28"/>
      <c r="W31" s="28"/>
    </row>
    <row r="32" spans="1:30">
      <c r="A32" s="28" t="s">
        <v>181</v>
      </c>
      <c r="B32" s="28"/>
      <c r="C32" s="29"/>
      <c r="D32" s="29"/>
      <c r="E32" s="29"/>
      <c r="F32" s="29"/>
      <c r="G32" s="29"/>
      <c r="H32" s="29"/>
      <c r="I32" s="29"/>
      <c r="J32" s="29"/>
      <c r="K32" s="28"/>
      <c r="L32" s="28"/>
      <c r="M32" s="29"/>
      <c r="N32" s="29"/>
      <c r="O32" s="28"/>
      <c r="P32" s="28"/>
      <c r="Q32" s="28"/>
      <c r="R32" s="28"/>
      <c r="S32" s="28"/>
      <c r="T32" s="28"/>
      <c r="U32" s="28"/>
      <c r="V32" s="28"/>
      <c r="W32" s="28"/>
    </row>
    <row r="33" spans="1:23">
      <c r="A33" s="28"/>
      <c r="B33" s="30"/>
      <c r="C33" s="46" t="s">
        <v>182</v>
      </c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</row>
    <row r="34" spans="1:23">
      <c r="A34" s="28"/>
      <c r="B34" s="30"/>
      <c r="C34" s="46" t="s">
        <v>183</v>
      </c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</row>
    <row r="35" spans="1:23">
      <c r="A35" s="28"/>
      <c r="B35" s="31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</row>
    <row r="43" spans="1:23" ht="15" customHeight="1"/>
    <row r="44" spans="1:23" ht="15" customHeight="1"/>
  </sheetData>
  <mergeCells count="9">
    <mergeCell ref="C33:W33"/>
    <mergeCell ref="C34:W34"/>
    <mergeCell ref="C35:W35"/>
    <mergeCell ref="O8:Q8"/>
    <mergeCell ref="U8:W8"/>
    <mergeCell ref="O9:Q9"/>
    <mergeCell ref="U9:W9"/>
    <mergeCell ref="O10:Q10"/>
    <mergeCell ref="U10:W10"/>
  </mergeCells>
  <pageMargins left="0.7" right="0.7" top="0.75" bottom="0.75" header="0.3" footer="0.3"/>
  <pageSetup scale="72" orientation="landscape" horizontalDpi="1200" verticalDpi="1200" r:id="rId1"/>
  <headerFooter>
    <oddHeader>&amp;RDEF's Response to Staff ROG 6 (55-73)
Q63b
Page &amp;P of &amp;N</oddHeader>
    <oddFooter>&amp;R20240025-STAFFROG6-00001130 through 20240025 -STAFFROG6-00001135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9b4577-d510-4d0a-9b77-58a7ce050573">
      <Terms xmlns="http://schemas.microsoft.com/office/infopath/2007/PartnerControls"/>
    </lcf76f155ced4ddcb4097134ff3c332f>
    <TaxCatchAll xmlns="fb449c68-7da9-4414-a7d8-785e223757ce" xsi:nil="true"/>
    <Comments xmlns="1f9b4577-d510-4d0a-9b77-58a7ce05057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4EAD043515EE408A808D1623B876BF" ma:contentTypeVersion="17" ma:contentTypeDescription="Create a new document." ma:contentTypeScope="" ma:versionID="ee1357eecb535bd679445169d0e79377">
  <xsd:schema xmlns:xsd="http://www.w3.org/2001/XMLSchema" xmlns:xs="http://www.w3.org/2001/XMLSchema" xmlns:p="http://schemas.microsoft.com/office/2006/metadata/properties" xmlns:ns2="1f9b4577-d510-4d0a-9b77-58a7ce050573" xmlns:ns3="cb0cb807-e4cb-4197-a0a9-ff4221d065c9" xmlns:ns4="fb449c68-7da9-4414-a7d8-785e223757ce" targetNamespace="http://schemas.microsoft.com/office/2006/metadata/properties" ma:root="true" ma:fieldsID="d5e45ae70f718ca9b395ba1023921dba" ns2:_="" ns3:_="" ns4:_="">
    <xsd:import namespace="1f9b4577-d510-4d0a-9b77-58a7ce050573"/>
    <xsd:import namespace="cb0cb807-e4cb-4197-a0a9-ff4221d065c9"/>
    <xsd:import namespace="fb449c68-7da9-4414-a7d8-785e223757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mment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b4577-d510-4d0a-9b77-58a7ce050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f6a659c-b33e-46f9-a878-2211c7a73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Comments" ma:index="22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cb807-e4cb-4197-a0a9-ff4221d065c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449c68-7da9-4414-a7d8-785e223757c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6767940-a93d-42dc-ba06-3854c77682a6}" ma:internalName="TaxCatchAll" ma:showField="CatchAllData" ma:web="cb0cb807-e4cb-4197-a0a9-ff4221d065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A85A76-873B-460D-82F0-3BD28F46CDAB}">
  <ds:schemaRefs>
    <ds:schemaRef ds:uri="http://schemas.microsoft.com/office/2006/metadata/properties"/>
    <ds:schemaRef ds:uri="http://schemas.microsoft.com/office/infopath/2007/PartnerControls"/>
    <ds:schemaRef ds:uri="1f9b4577-d510-4d0a-9b77-58a7ce050573"/>
    <ds:schemaRef ds:uri="fb449c68-7da9-4414-a7d8-785e223757ce"/>
  </ds:schemaRefs>
</ds:datastoreItem>
</file>

<file path=customXml/itemProps2.xml><?xml version="1.0" encoding="utf-8"?>
<ds:datastoreItem xmlns:ds="http://schemas.openxmlformats.org/officeDocument/2006/customXml" ds:itemID="{2D990B63-F8D9-48FF-95DF-53747E88CA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9b4577-d510-4d0a-9b77-58a7ce050573"/>
    <ds:schemaRef ds:uri="cb0cb807-e4cb-4197-a0a9-ff4221d065c9"/>
    <ds:schemaRef ds:uri="fb449c68-7da9-4414-a7d8-785e223757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F7F3B3-59C9-47F7-9BC6-2E915312D7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January</vt:lpstr>
      <vt:lpstr>August</vt:lpstr>
      <vt:lpstr>Schedule 7.2</vt:lpstr>
      <vt:lpstr>Schedule 7.1</vt:lpstr>
      <vt:lpstr>August!Print_Area</vt:lpstr>
      <vt:lpstr>January!Print_Area</vt:lpstr>
      <vt:lpstr>'Schedule 7.1'!Print_Area</vt:lpstr>
      <vt:lpstr>'Schedule 7.2'!Print_Area</vt:lpstr>
    </vt:vector>
  </TitlesOfParts>
  <Manager/>
  <Company>Duke Energy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Tanaka Ugaz, Liliana</dc:creator>
  <cp:keywords/>
  <dc:description/>
  <cp:lastModifiedBy>Hampton, Monique</cp:lastModifiedBy>
  <cp:revision/>
  <cp:lastPrinted>2024-06-12T16:17:58Z</cp:lastPrinted>
  <dcterms:created xsi:type="dcterms:W3CDTF">2024-05-31T20:29:05Z</dcterms:created>
  <dcterms:modified xsi:type="dcterms:W3CDTF">2024-06-12T23:52:14Z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0x0101000F4EAD043515EE408A808D1623B876BF</vt:lpwstr>
  </property>
  <property fmtid="{D5CDD505-2E9C-101B-9397-08002B2CF9AE}" pid="3" name="MediaServiceImageTags">
    <vt:lpwstr/>
  </property>
</Properties>
</file>