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STAFF ROG 6 (55-73)\Attachments\64\"/>
    </mc:Choice>
  </mc:AlternateContent>
  <xr:revisionPtr revIDLastSave="0" documentId="13_ncr:1_{8BE3B44C-E215-4891-9AD9-06B523E0ADFA}" xr6:coauthVersionLast="47" xr6:coauthVersionMax="47" xr10:uidLastSave="{00000000-0000-0000-0000-000000000000}"/>
  <bookViews>
    <workbookView xWindow="-120" yWindow="-120" windowWidth="29040" windowHeight="15720" xr2:uid="{A5722306-4DE7-49A6-86B3-A4EAAD96315B}"/>
  </bookViews>
  <sheets>
    <sheet name="January" sheetId="6" r:id="rId1"/>
    <sheet name="August" sheetId="5" r:id="rId2"/>
    <sheet name="Schedule 7.1" sheetId="4" r:id="rId3"/>
    <sheet name="Schedule 7.2" sheetId="3" r:id="rId4"/>
  </sheets>
  <definedNames>
    <definedName name="_xlnm._FilterDatabase" localSheetId="1" hidden="1">August!$A$3:$C$70</definedName>
    <definedName name="_xlnm._FilterDatabase" localSheetId="0" hidden="1">January!$A$3:$D$70</definedName>
    <definedName name="_xlnm.Print_Area" localSheetId="1">August!$A$1:$AJ$133</definedName>
    <definedName name="_xlnm.Print_Area" localSheetId="0">January!$A$1:$AJ$133</definedName>
    <definedName name="_xlnm.Print_Area" localSheetId="2">'Schedule 7.1'!$A$1:$W$49</definedName>
    <definedName name="_xlnm.Print_Area" localSheetId="3">'Schedule 7.2'!$A$1:$W$49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4" l="1" a="1"/>
  <c r="C12" i="4"/>
  <c r="AD131" i="6"/>
  <c r="AC131" i="6"/>
  <c r="AB131" i="6"/>
  <c r="AA131" i="6"/>
  <c r="Z131" i="6"/>
  <c r="Y131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AJ125" i="6"/>
  <c r="AI125" i="6"/>
  <c r="AH125" i="6"/>
  <c r="AG125" i="6"/>
  <c r="AF125" i="6"/>
  <c r="AE125" i="6"/>
  <c r="AD125" i="6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AD131" i="5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O131" i="5"/>
  <c r="N131" i="5"/>
  <c r="M131" i="5"/>
  <c r="L131" i="5"/>
  <c r="K131" i="5"/>
  <c r="J131" i="5"/>
  <c r="I131" i="5"/>
  <c r="H131" i="5"/>
  <c r="G131" i="5"/>
  <c r="F131" i="5"/>
  <c r="E131" i="5"/>
  <c r="D131" i="5"/>
  <c r="C131" i="5"/>
  <c r="AJ125" i="5"/>
  <c r="AI125" i="5"/>
  <c r="AH125" i="5"/>
  <c r="AG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N125" i="5"/>
  <c r="M125" i="5"/>
  <c r="L125" i="5"/>
  <c r="K125" i="5"/>
  <c r="J125" i="5"/>
  <c r="I125" i="5"/>
  <c r="H125" i="5"/>
  <c r="G125" i="5"/>
  <c r="F125" i="5"/>
  <c r="E125" i="5"/>
  <c r="D125" i="5"/>
  <c r="C125" i="5"/>
  <c r="AJ122" i="5" l="1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D122" i="5"/>
  <c r="M133" i="6" l="1"/>
  <c r="AE132" i="5"/>
  <c r="AF132" i="5" s="1"/>
  <c r="AG132" i="5" s="1"/>
  <c r="AH132" i="5" s="1"/>
  <c r="AI132" i="5" s="1"/>
  <c r="AJ132" i="5" s="1"/>
  <c r="AJ124" i="6"/>
  <c r="AI124" i="6"/>
  <c r="AH124" i="6"/>
  <c r="AG124" i="6"/>
  <c r="AF124" i="6"/>
  <c r="AE124" i="6"/>
  <c r="AD124" i="6"/>
  <c r="AC124" i="6"/>
  <c r="AB124" i="6"/>
  <c r="AA124" i="6"/>
  <c r="Z124" i="6"/>
  <c r="Y124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AJ123" i="6"/>
  <c r="AI123" i="6"/>
  <c r="AH123" i="6"/>
  <c r="AG123" i="6"/>
  <c r="AF123" i="6"/>
  <c r="AE123" i="6"/>
  <c r="AD123" i="6"/>
  <c r="AC123" i="6"/>
  <c r="AB123" i="6"/>
  <c r="AA123" i="6"/>
  <c r="Z123" i="6"/>
  <c r="Y123" i="6"/>
  <c r="X123" i="6"/>
  <c r="W123" i="6"/>
  <c r="V123" i="6"/>
  <c r="U123" i="6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AJ122" i="6"/>
  <c r="AI122" i="6"/>
  <c r="AH122" i="6"/>
  <c r="AG122" i="6"/>
  <c r="AF122" i="6"/>
  <c r="AE122" i="6"/>
  <c r="AD122" i="6"/>
  <c r="AC122" i="6"/>
  <c r="AB122" i="6"/>
  <c r="AA122" i="6"/>
  <c r="Z122" i="6"/>
  <c r="Y122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AD133" i="5" l="1"/>
  <c r="F133" i="5"/>
  <c r="G133" i="5"/>
  <c r="H133" i="5"/>
  <c r="I133" i="5"/>
  <c r="J133" i="5"/>
  <c r="C133" i="6"/>
  <c r="K133" i="5"/>
  <c r="R133" i="5"/>
  <c r="Z133" i="5"/>
  <c r="AA133" i="5"/>
  <c r="AB133" i="5"/>
  <c r="AC133" i="5"/>
  <c r="L133" i="6"/>
  <c r="R133" i="6"/>
  <c r="S133" i="6"/>
  <c r="T133" i="6"/>
  <c r="U133" i="6"/>
  <c r="V133" i="6"/>
  <c r="W133" i="6"/>
  <c r="X133" i="6"/>
  <c r="I12" i="3" a="1"/>
  <c r="I12" i="3" s="1"/>
  <c r="Y133" i="6"/>
  <c r="AD133" i="6"/>
  <c r="AE130" i="6"/>
  <c r="AF130" i="6" s="1"/>
  <c r="AG130" i="6" s="1"/>
  <c r="N126" i="6"/>
  <c r="AH126" i="6"/>
  <c r="AE132" i="6"/>
  <c r="AF132" i="6" s="1"/>
  <c r="AG132" i="6" s="1"/>
  <c r="AH132" i="6" s="1"/>
  <c r="AI132" i="6" s="1"/>
  <c r="AJ132" i="6" s="1"/>
  <c r="O126" i="6"/>
  <c r="AI126" i="6"/>
  <c r="G126" i="6"/>
  <c r="P126" i="6"/>
  <c r="AJ126" i="6"/>
  <c r="H126" i="6"/>
  <c r="Q126" i="6"/>
  <c r="E12" i="3" a="1"/>
  <c r="E12" i="3" s="1"/>
  <c r="R126" i="6"/>
  <c r="S126" i="6"/>
  <c r="D133" i="6"/>
  <c r="E133" i="6"/>
  <c r="AA126" i="6"/>
  <c r="J133" i="6"/>
  <c r="Y133" i="5"/>
  <c r="K133" i="6"/>
  <c r="L133" i="5"/>
  <c r="M133" i="5"/>
  <c r="N133" i="5"/>
  <c r="F133" i="6"/>
  <c r="Z133" i="6"/>
  <c r="O133" i="5"/>
  <c r="G133" i="6"/>
  <c r="AA133" i="6"/>
  <c r="P133" i="5"/>
  <c r="H133" i="6"/>
  <c r="AB133" i="6"/>
  <c r="Q133" i="5"/>
  <c r="I133" i="6"/>
  <c r="AC133" i="6"/>
  <c r="N133" i="6"/>
  <c r="O133" i="6"/>
  <c r="D133" i="5"/>
  <c r="X133" i="5"/>
  <c r="P133" i="6"/>
  <c r="S133" i="5"/>
  <c r="T133" i="5"/>
  <c r="U133" i="5"/>
  <c r="AE130" i="5"/>
  <c r="V133" i="5"/>
  <c r="W133" i="5"/>
  <c r="E133" i="5"/>
  <c r="Q133" i="6"/>
  <c r="AB126" i="6"/>
  <c r="C126" i="6"/>
  <c r="I126" i="6"/>
  <c r="AC126" i="6"/>
  <c r="U126" i="6"/>
  <c r="D126" i="6"/>
  <c r="J126" i="6"/>
  <c r="V126" i="6"/>
  <c r="Y126" i="6"/>
  <c r="AE126" i="6"/>
  <c r="F126" i="6"/>
  <c r="L126" i="6"/>
  <c r="AF126" i="6"/>
  <c r="T126" i="6"/>
  <c r="W126" i="6"/>
  <c r="X126" i="6"/>
  <c r="AD126" i="6"/>
  <c r="E126" i="6"/>
  <c r="K126" i="6"/>
  <c r="Z126" i="6"/>
  <c r="M126" i="6"/>
  <c r="AG126" i="6"/>
  <c r="AJ124" i="5"/>
  <c r="AI124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Q126" i="5" s="1"/>
  <c r="P124" i="5"/>
  <c r="O124" i="5"/>
  <c r="N124" i="5"/>
  <c r="M124" i="5"/>
  <c r="L124" i="5"/>
  <c r="K124" i="5"/>
  <c r="J124" i="5"/>
  <c r="I124" i="5"/>
  <c r="H124" i="5"/>
  <c r="G124" i="5"/>
  <c r="F124" i="5"/>
  <c r="E124" i="5"/>
  <c r="D124" i="5"/>
  <c r="C124" i="5"/>
  <c r="AJ123" i="5"/>
  <c r="AI123" i="5"/>
  <c r="AH123" i="5"/>
  <c r="AH126" i="5" s="1"/>
  <c r="AG123" i="5"/>
  <c r="AG126" i="5" s="1"/>
  <c r="AF123" i="5"/>
  <c r="AF126" i="5" s="1"/>
  <c r="AE123" i="5"/>
  <c r="AE126" i="5" s="1"/>
  <c r="AD123" i="5"/>
  <c r="AD126" i="5" s="1"/>
  <c r="AC123" i="5"/>
  <c r="AB123" i="5"/>
  <c r="AA123" i="5"/>
  <c r="Z123" i="5"/>
  <c r="Y123" i="5"/>
  <c r="X123" i="5"/>
  <c r="W123" i="5"/>
  <c r="V123" i="5"/>
  <c r="U123" i="5"/>
  <c r="T123" i="5"/>
  <c r="S123" i="5"/>
  <c r="R123" i="5"/>
  <c r="Q123" i="5"/>
  <c r="P123" i="5"/>
  <c r="O123" i="5"/>
  <c r="N123" i="5"/>
  <c r="N126" i="5" s="1"/>
  <c r="M123" i="5"/>
  <c r="M126" i="5" s="1"/>
  <c r="L123" i="5"/>
  <c r="L126" i="5" s="1"/>
  <c r="K123" i="5"/>
  <c r="K126" i="5" s="1"/>
  <c r="J123" i="5"/>
  <c r="J126" i="5" s="1"/>
  <c r="I123" i="5"/>
  <c r="H123" i="5"/>
  <c r="G123" i="5"/>
  <c r="F123" i="5"/>
  <c r="E123" i="5"/>
  <c r="D123" i="5"/>
  <c r="C123" i="5"/>
  <c r="C122" i="5"/>
  <c r="C133" i="5" l="1"/>
  <c r="I12" i="4" a="1"/>
  <c r="I12" i="4" s="1"/>
  <c r="R126" i="5"/>
  <c r="S126" i="5"/>
  <c r="T126" i="5"/>
  <c r="AE133" i="6"/>
  <c r="E12" i="4" a="1"/>
  <c r="E12" i="4" s="1"/>
  <c r="C12" i="3" a="1"/>
  <c r="C12" i="3" s="1"/>
  <c r="AF133" i="6"/>
  <c r="AF130" i="5"/>
  <c r="AE133" i="5"/>
  <c r="AG133" i="6"/>
  <c r="AH130" i="6"/>
  <c r="C126" i="5"/>
  <c r="W126" i="5"/>
  <c r="D126" i="5"/>
  <c r="X126" i="5"/>
  <c r="E126" i="5"/>
  <c r="Y126" i="5"/>
  <c r="U126" i="5"/>
  <c r="AJ126" i="5"/>
  <c r="F126" i="5"/>
  <c r="G126" i="5"/>
  <c r="AA126" i="5"/>
  <c r="H126" i="5"/>
  <c r="AB126" i="5"/>
  <c r="I126" i="5"/>
  <c r="AC126" i="5"/>
  <c r="O126" i="5"/>
  <c r="V126" i="5"/>
  <c r="Z126" i="5"/>
  <c r="AI126" i="5"/>
  <c r="P126" i="5"/>
  <c r="K12" i="3" l="1"/>
  <c r="K20" i="3"/>
  <c r="K19" i="3"/>
  <c r="K40" i="3"/>
  <c r="K21" i="3"/>
  <c r="K41" i="3"/>
  <c r="K22" i="3"/>
  <c r="K28" i="3"/>
  <c r="K27" i="3"/>
  <c r="K23" i="3"/>
  <c r="K43" i="3"/>
  <c r="K45" i="3"/>
  <c r="K31" i="3"/>
  <c r="K14" i="3"/>
  <c r="K15" i="3"/>
  <c r="K17" i="3"/>
  <c r="K42" i="3"/>
  <c r="K26" i="3"/>
  <c r="K33" i="3"/>
  <c r="K13" i="3"/>
  <c r="K34" i="3"/>
  <c r="K36" i="3"/>
  <c r="K16" i="3"/>
  <c r="K37" i="3"/>
  <c r="K29" i="3"/>
  <c r="K24" i="3"/>
  <c r="K44" i="3"/>
  <c r="K25" i="3"/>
  <c r="K32" i="3"/>
  <c r="K30" i="3"/>
  <c r="K35" i="3"/>
  <c r="K38" i="3"/>
  <c r="K39" i="3"/>
  <c r="K18" i="3"/>
  <c r="AG130" i="5"/>
  <c r="AF133" i="5"/>
  <c r="AH133" i="6"/>
  <c r="AI130" i="6"/>
  <c r="AH130" i="5" l="1"/>
  <c r="AG133" i="5"/>
  <c r="AI133" i="6"/>
  <c r="AJ130" i="6"/>
  <c r="AJ133" i="6" s="1"/>
  <c r="K43" i="4"/>
  <c r="K23" i="4"/>
  <c r="K41" i="4"/>
  <c r="K20" i="4"/>
  <c r="K18" i="4"/>
  <c r="K37" i="4"/>
  <c r="K35" i="4"/>
  <c r="K33" i="4"/>
  <c r="K31" i="4"/>
  <c r="K30" i="4"/>
  <c r="K28" i="4"/>
  <c r="K27" i="4"/>
  <c r="K42" i="4"/>
  <c r="K22" i="4"/>
  <c r="K21" i="4"/>
  <c r="K40" i="4"/>
  <c r="K39" i="4"/>
  <c r="K19" i="4"/>
  <c r="K38" i="4"/>
  <c r="K17" i="4"/>
  <c r="K36" i="4"/>
  <c r="K16" i="4"/>
  <c r="K15" i="4"/>
  <c r="K34" i="4"/>
  <c r="K14" i="4"/>
  <c r="K32" i="4"/>
  <c r="K29" i="4"/>
  <c r="K26" i="4"/>
  <c r="K12" i="4"/>
  <c r="K45" i="4"/>
  <c r="K44" i="4"/>
  <c r="K25" i="4"/>
  <c r="K24" i="4"/>
  <c r="K13" i="4"/>
  <c r="AH133" i="5" l="1"/>
  <c r="AI130" i="5"/>
  <c r="M12" i="3" a="1"/>
  <c r="M12" i="3" l="1"/>
  <c r="Q36" i="3"/>
  <c r="Q39" i="3"/>
  <c r="O38" i="3"/>
  <c r="U38" i="3" s="1"/>
  <c r="W38" i="3" s="1"/>
  <c r="Q32" i="3"/>
  <c r="O43" i="3"/>
  <c r="U43" i="3" s="1"/>
  <c r="W43" i="3" s="1"/>
  <c r="O44" i="3"/>
  <c r="U44" i="3" s="1"/>
  <c r="W44" i="3" s="1"/>
  <c r="Q41" i="3"/>
  <c r="O41" i="3"/>
  <c r="U41" i="3" s="1"/>
  <c r="W41" i="3" s="1"/>
  <c r="O37" i="3"/>
  <c r="U37" i="3" s="1"/>
  <c r="W37" i="3" s="1"/>
  <c r="O31" i="3"/>
  <c r="U31" i="3" s="1"/>
  <c r="W31" i="3" s="1"/>
  <c r="Q42" i="3"/>
  <c r="Q40" i="3"/>
  <c r="O42" i="3"/>
  <c r="U42" i="3" s="1"/>
  <c r="W42" i="3" s="1"/>
  <c r="O40" i="3"/>
  <c r="U40" i="3" s="1"/>
  <c r="W40" i="3" s="1"/>
  <c r="Q34" i="3"/>
  <c r="O34" i="3"/>
  <c r="U34" i="3" s="1"/>
  <c r="W34" i="3" s="1"/>
  <c r="Q38" i="3"/>
  <c r="O39" i="3"/>
  <c r="U39" i="3" s="1"/>
  <c r="W39" i="3" s="1"/>
  <c r="Q44" i="3"/>
  <c r="Q37" i="3"/>
  <c r="Q31" i="3"/>
  <c r="Q45" i="3"/>
  <c r="O35" i="3"/>
  <c r="U35" i="3" s="1"/>
  <c r="W35" i="3" s="1"/>
  <c r="O45" i="3"/>
  <c r="U45" i="3" s="1"/>
  <c r="W45" i="3" s="1"/>
  <c r="Q35" i="3"/>
  <c r="Q33" i="3"/>
  <c r="O33" i="3"/>
  <c r="U33" i="3" s="1"/>
  <c r="W33" i="3" s="1"/>
  <c r="Q43" i="3"/>
  <c r="O32" i="3"/>
  <c r="U32" i="3" s="1"/>
  <c r="W32" i="3" s="1"/>
  <c r="O36" i="3"/>
  <c r="U36" i="3" s="1"/>
  <c r="W36" i="3" s="1"/>
  <c r="AJ130" i="5"/>
  <c r="AJ133" i="5" s="1"/>
  <c r="AI133" i="5"/>
  <c r="Q23" i="3"/>
  <c r="O23" i="3"/>
  <c r="U23" i="3" s="1"/>
  <c r="W23" i="3" s="1"/>
  <c r="Q15" i="3"/>
  <c r="O15" i="3"/>
  <c r="U15" i="3" s="1"/>
  <c r="W15" i="3" s="1"/>
  <c r="O30" i="3"/>
  <c r="U30" i="3" s="1"/>
  <c r="W30" i="3" s="1"/>
  <c r="Q30" i="3"/>
  <c r="Q19" i="3"/>
  <c r="O19" i="3"/>
  <c r="U19" i="3" s="1"/>
  <c r="W19" i="3" s="1"/>
  <c r="Q27" i="3"/>
  <c r="O27" i="3"/>
  <c r="U27" i="3" s="1"/>
  <c r="W27" i="3" s="1"/>
  <c r="Q16" i="3"/>
  <c r="O16" i="3"/>
  <c r="U16" i="3" s="1"/>
  <c r="W16" i="3" s="1"/>
  <c r="Q20" i="3"/>
  <c r="O20" i="3"/>
  <c r="U20" i="3" s="1"/>
  <c r="W20" i="3" s="1"/>
  <c r="O24" i="3"/>
  <c r="U24" i="3" s="1"/>
  <c r="W24" i="3" s="1"/>
  <c r="Q24" i="3"/>
  <c r="Q28" i="3"/>
  <c r="O28" i="3"/>
  <c r="U28" i="3" s="1"/>
  <c r="W28" i="3" s="1"/>
  <c r="Q13" i="3"/>
  <c r="O13" i="3"/>
  <c r="U13" i="3" s="1"/>
  <c r="W13" i="3" s="1"/>
  <c r="O17" i="3"/>
  <c r="U17" i="3" s="1"/>
  <c r="W17" i="3" s="1"/>
  <c r="Q17" i="3"/>
  <c r="O21" i="3"/>
  <c r="U21" i="3" s="1"/>
  <c r="W21" i="3" s="1"/>
  <c r="Q21" i="3"/>
  <c r="Q25" i="3"/>
  <c r="O25" i="3"/>
  <c r="U25" i="3" s="1"/>
  <c r="W25" i="3" s="1"/>
  <c r="Q29" i="3"/>
  <c r="O29" i="3"/>
  <c r="U29" i="3" s="1"/>
  <c r="W29" i="3" s="1"/>
  <c r="O14" i="3"/>
  <c r="U14" i="3" s="1"/>
  <c r="W14" i="3" s="1"/>
  <c r="Q14" i="3"/>
  <c r="O18" i="3"/>
  <c r="U18" i="3" s="1"/>
  <c r="W18" i="3" s="1"/>
  <c r="Q18" i="3"/>
  <c r="O22" i="3"/>
  <c r="U22" i="3" s="1"/>
  <c r="W22" i="3" s="1"/>
  <c r="Q22" i="3"/>
  <c r="O26" i="3"/>
  <c r="U26" i="3" s="1"/>
  <c r="W26" i="3" s="1"/>
  <c r="Q26" i="3"/>
  <c r="M12" i="4" l="1" a="1"/>
  <c r="Q41" i="4" s="1"/>
  <c r="Q17" i="4"/>
  <c r="O29" i="4"/>
  <c r="U29" i="4" s="1"/>
  <c r="W29" i="4" s="1"/>
  <c r="O15" i="4"/>
  <c r="U15" i="4" s="1"/>
  <c r="W15" i="4" s="1"/>
  <c r="Q38" i="4"/>
  <c r="Q32" i="4"/>
  <c r="O41" i="4"/>
  <c r="U41" i="4" s="1"/>
  <c r="W41" i="4" s="1"/>
  <c r="O32" i="4"/>
  <c r="U32" i="4" s="1"/>
  <c r="W32" i="4" s="1"/>
  <c r="Q19" i="4"/>
  <c r="O14" i="4"/>
  <c r="U14" i="4" s="1"/>
  <c r="W14" i="4" s="1"/>
  <c r="O16" i="4"/>
  <c r="U16" i="4" s="1"/>
  <c r="W16" i="4" s="1"/>
  <c r="O39" i="4"/>
  <c r="U39" i="4" s="1"/>
  <c r="W39" i="4" s="1"/>
  <c r="O19" i="4"/>
  <c r="U19" i="4" s="1"/>
  <c r="W19" i="4" s="1"/>
  <c r="Q14" i="4"/>
  <c r="Q16" i="4"/>
  <c r="Q40" i="4"/>
  <c r="Q18" i="4"/>
  <c r="O23" i="4"/>
  <c r="U23" i="4" s="1"/>
  <c r="W23" i="4" s="1"/>
  <c r="O40" i="4"/>
  <c r="U40" i="4" s="1"/>
  <c r="W40" i="4" s="1"/>
  <c r="O21" i="4"/>
  <c r="U21" i="4" s="1"/>
  <c r="W21" i="4" s="1"/>
  <c r="O18" i="4"/>
  <c r="U18" i="4" s="1"/>
  <c r="W18" i="4" s="1"/>
  <c r="Q23" i="4"/>
  <c r="Q13" i="4"/>
  <c r="Q36" i="4"/>
  <c r="Q24" i="4"/>
  <c r="Q44" i="4"/>
  <c r="O35" i="4"/>
  <c r="U35" i="4" s="1"/>
  <c r="W35" i="4" s="1"/>
  <c r="O37" i="4"/>
  <c r="U37" i="4" s="1"/>
  <c r="W37" i="4" s="1"/>
  <c r="O25" i="4"/>
  <c r="U25" i="4" s="1"/>
  <c r="W25" i="4" s="1"/>
  <c r="Q37" i="4"/>
  <c r="O45" i="4"/>
  <c r="U45" i="4" s="1"/>
  <c r="W45" i="4" s="1"/>
  <c r="O31" i="4"/>
  <c r="U31" i="4" s="1"/>
  <c r="W31" i="4" s="1"/>
  <c r="O33" i="4"/>
  <c r="U33" i="4" s="1"/>
  <c r="W33" i="4" s="1"/>
  <c r="Q29" i="4"/>
  <c r="O38" i="4"/>
  <c r="U38" i="4" s="1"/>
  <c r="W38" i="4" s="1"/>
  <c r="O22" i="4"/>
  <c r="U22" i="4" s="1"/>
  <c r="W22" i="4" s="1"/>
  <c r="Q43" i="4"/>
  <c r="O43" i="4"/>
  <c r="U43" i="4" s="1"/>
  <c r="W43" i="4" s="1"/>
  <c r="Q35" i="4"/>
  <c r="O28" i="4"/>
  <c r="U28" i="4" s="1"/>
  <c r="W28" i="4" s="1"/>
  <c r="Q34" i="4"/>
  <c r="Q20" i="4"/>
  <c r="Q15" i="4"/>
  <c r="Q22" i="4"/>
  <c r="O13" i="4"/>
  <c r="U13" i="4" s="1"/>
  <c r="W13" i="4" s="1"/>
  <c r="O36" i="4"/>
  <c r="U36" i="4" s="1"/>
  <c r="W36" i="4" s="1"/>
  <c r="O27" i="4"/>
  <c r="U27" i="4" s="1"/>
  <c r="W27" i="4" s="1"/>
  <c r="O26" i="4"/>
  <c r="U26" i="4" s="1"/>
  <c r="W26" i="4" s="1"/>
  <c r="O24" i="4"/>
  <c r="U24" i="4" s="1"/>
  <c r="W24" i="4" s="1"/>
  <c r="O42" i="4"/>
  <c r="U42" i="4" s="1"/>
  <c r="W42" i="4" s="1"/>
  <c r="Q25" i="4"/>
  <c r="Q28" i="4"/>
  <c r="Q31" i="4"/>
  <c r="Q45" i="4"/>
  <c r="O30" i="4"/>
  <c r="U30" i="4" s="1"/>
  <c r="W30" i="4" s="1"/>
  <c r="Q30" i="4"/>
  <c r="O17" i="4"/>
  <c r="U17" i="4" s="1"/>
  <c r="W17" i="4" s="1"/>
  <c r="Q12" i="3"/>
  <c r="O12" i="3"/>
  <c r="U12" i="3" s="1"/>
  <c r="W12" i="3" s="1"/>
  <c r="M12" i="4" l="1"/>
  <c r="Q42" i="4"/>
  <c r="Q33" i="4"/>
  <c r="Q21" i="4"/>
  <c r="O44" i="4"/>
  <c r="U44" i="4" s="1"/>
  <c r="W44" i="4" s="1"/>
  <c r="O20" i="4"/>
  <c r="U20" i="4" s="1"/>
  <c r="W20" i="4" s="1"/>
  <c r="Q26" i="4"/>
  <c r="Q39" i="4"/>
  <c r="O34" i="4"/>
  <c r="U34" i="4" s="1"/>
  <c r="W34" i="4" s="1"/>
  <c r="Q27" i="4"/>
  <c r="O12" i="4"/>
  <c r="U12" i="4" s="1"/>
  <c r="W12" i="4" s="1"/>
  <c r="Q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<sst xmlns="http://schemas.openxmlformats.org/spreadsheetml/2006/main" count="652" uniqueCount="209">
  <si>
    <t>AC</t>
  </si>
  <si>
    <t>HEAT</t>
  </si>
  <si>
    <t>INTER</t>
  </si>
  <si>
    <t>Standby</t>
  </si>
  <si>
    <t>Voltage Red</t>
  </si>
  <si>
    <t>WaterHtr_PP</t>
  </si>
  <si>
    <t>Crystal 4</t>
  </si>
  <si>
    <t>Crystal 5</t>
  </si>
  <si>
    <t>Anclote 1</t>
  </si>
  <si>
    <t>Anclote 2</t>
  </si>
  <si>
    <t>Bartow CC 1 0</t>
  </si>
  <si>
    <t>Bartow CC 1 PAG</t>
  </si>
  <si>
    <t>Citrus CC 1</t>
  </si>
  <si>
    <t>Citrus CC 1 Duct</t>
  </si>
  <si>
    <t>Citrus CC 2</t>
  </si>
  <si>
    <t>Citrus CC 2 Duct</t>
  </si>
  <si>
    <t>Hines CC 1</t>
  </si>
  <si>
    <t>Hines CC 2</t>
  </si>
  <si>
    <t>Hines CC 3</t>
  </si>
  <si>
    <t>Hines CC 4</t>
  </si>
  <si>
    <t>Osprey 1 0</t>
  </si>
  <si>
    <t>OspreyAcq</t>
  </si>
  <si>
    <t>OspreyAcqDF</t>
  </si>
  <si>
    <t>Tigerbay 1</t>
  </si>
  <si>
    <t>BARTOW_P 1</t>
  </si>
  <si>
    <t>BARTOW_P 2</t>
  </si>
  <si>
    <t>BARTOW_P 3</t>
  </si>
  <si>
    <t>BARTOW_P 4</t>
  </si>
  <si>
    <t>BAYBORO_P 1</t>
  </si>
  <si>
    <t>BAYBORO_P 2</t>
  </si>
  <si>
    <t>BAYBORO_P 3</t>
  </si>
  <si>
    <t>BAYBORO_P 4</t>
  </si>
  <si>
    <t>DEBARY 10</t>
  </si>
  <si>
    <t>DEBARY 2</t>
  </si>
  <si>
    <t>DEBARY 3</t>
  </si>
  <si>
    <t>DEBARY 4</t>
  </si>
  <si>
    <t>DEBARY 5</t>
  </si>
  <si>
    <t>DEBARY 6</t>
  </si>
  <si>
    <t>DEBARY 7</t>
  </si>
  <si>
    <t>DEBARY 8</t>
  </si>
  <si>
    <t>DEBARY 9</t>
  </si>
  <si>
    <t>Gen 190MW CT</t>
  </si>
  <si>
    <t>INT CITY 1</t>
  </si>
  <si>
    <t>INT CITY 10</t>
  </si>
  <si>
    <t>INT CITY 11</t>
  </si>
  <si>
    <t>INT CITY 12</t>
  </si>
  <si>
    <t>INT CITY 13</t>
  </si>
  <si>
    <t>INT CITY 14</t>
  </si>
  <si>
    <t>INT CITY 2</t>
  </si>
  <si>
    <t>INT CITY 3</t>
  </si>
  <si>
    <t>INT CITY 4</t>
  </si>
  <si>
    <t>INT CITY 5</t>
  </si>
  <si>
    <t>INT CITY 6</t>
  </si>
  <si>
    <t>INT CITY 7</t>
  </si>
  <si>
    <t>INT CITY 8</t>
  </si>
  <si>
    <t>INT CITY 9</t>
  </si>
  <si>
    <t>SUWANNEE_P 1</t>
  </si>
  <si>
    <t>SUWANNEE_P 2</t>
  </si>
  <si>
    <t>SUWANNEE_P 3</t>
  </si>
  <si>
    <t>U OF FL 1</t>
  </si>
  <si>
    <t>NSG Vand CT 1</t>
  </si>
  <si>
    <t>NSG Vand CT 2</t>
  </si>
  <si>
    <t>NSG Vand CT 3</t>
  </si>
  <si>
    <t>NSG Vand CT 4</t>
  </si>
  <si>
    <t>Shady Hills 1</t>
  </si>
  <si>
    <t>Shady Hills 2</t>
  </si>
  <si>
    <t>Shady Hills 3</t>
  </si>
  <si>
    <t>Battery 4 Hours</t>
  </si>
  <si>
    <t>Solar 3rdParty Block 1</t>
  </si>
  <si>
    <t>Solar 3rdParty Block 2</t>
  </si>
  <si>
    <t>Solar 3rdParty Block 3</t>
  </si>
  <si>
    <t>Solar DEF Bay Ranch</t>
  </si>
  <si>
    <t>Solar DEF Bay Trail</t>
  </si>
  <si>
    <t>Solar DEF Charlie Creek</t>
  </si>
  <si>
    <t>Solar DEF Columbia</t>
  </si>
  <si>
    <t>Solar DEF County Line</t>
  </si>
  <si>
    <t>Solar DEF Debary</t>
  </si>
  <si>
    <t>Solar DEF Duette</t>
  </si>
  <si>
    <t>Solar DEF Falmouth</t>
  </si>
  <si>
    <t>Solar DEF Fort Green</t>
  </si>
  <si>
    <t>Solar DEF Hamilton</t>
  </si>
  <si>
    <t>Solar DEF Hardeetown</t>
  </si>
  <si>
    <t>Solar DEF High Spring</t>
  </si>
  <si>
    <t>Solar DEF Hildreth</t>
  </si>
  <si>
    <t>Solar DEF Lake Placid</t>
  </si>
  <si>
    <t>Solar DEF Mule Creek</t>
  </si>
  <si>
    <t>Solar DEF NEW 1</t>
  </si>
  <si>
    <t>Solar DEF NEW 1 PTC</t>
  </si>
  <si>
    <t>Solar DEF NEW 2</t>
  </si>
  <si>
    <t>Solar DEF NEW 2 PTC</t>
  </si>
  <si>
    <t>Solar DEF Osc Perry Suw</t>
  </si>
  <si>
    <t>Solar DEF Sandy Creek</t>
  </si>
  <si>
    <t>Solar DEF Santa Fe</t>
  </si>
  <si>
    <t>Solar DEF St Pete Pier</t>
  </si>
  <si>
    <t>Solar DEF Trenton</t>
  </si>
  <si>
    <t>Solar DEF Twin Rivers</t>
  </si>
  <si>
    <t>Solar DEF Winquepin</t>
  </si>
  <si>
    <t>Solar+Storage DEF NEW 1</t>
  </si>
  <si>
    <t>Solar+Storage DEF NEW 1 PTC + ITC</t>
  </si>
  <si>
    <t>As Avail</t>
  </si>
  <si>
    <t>Mulberry</t>
  </si>
  <si>
    <t>Orange Cogen</t>
  </si>
  <si>
    <t>Orlando Cogen</t>
  </si>
  <si>
    <t>As Avail PCS</t>
  </si>
  <si>
    <t>Pasco County</t>
  </si>
  <si>
    <t>Pinellas County</t>
  </si>
  <si>
    <t>10-MSW</t>
  </si>
  <si>
    <t>09-COGEN</t>
  </si>
  <si>
    <t>04-PPA</t>
  </si>
  <si>
    <t>03-Peaker</t>
  </si>
  <si>
    <t>01-Steam</t>
  </si>
  <si>
    <t>02-CC</t>
  </si>
  <si>
    <t>00-DR</t>
  </si>
  <si>
    <t>05-Nuclear</t>
  </si>
  <si>
    <t>06-Solar</t>
  </si>
  <si>
    <t>07-SPS</t>
  </si>
  <si>
    <t>08-Battery</t>
  </si>
  <si>
    <t>DUKE ENERGY FLORIDA</t>
  </si>
  <si>
    <t>SCHEDULE 7.1</t>
  </si>
  <si>
    <t>FORECAST OF CAPACITY, DEMAND AND SCHEDULED MAINTENANCE</t>
  </si>
  <si>
    <t>AT TIME OF SUMMER PEAK</t>
  </si>
  <si>
    <t>TOTAL</t>
  </si>
  <si>
    <t>FIRM</t>
  </si>
  <si>
    <t>SYSTEM FIRM</t>
  </si>
  <si>
    <t>INSTALLED</t>
  </si>
  <si>
    <t>CAPACITY</t>
  </si>
  <si>
    <t>SUMMER PEAK</t>
  </si>
  <si>
    <t>RESERVE MARGIN</t>
  </si>
  <si>
    <t>SCHEDULED</t>
  </si>
  <si>
    <t>IMPORT</t>
  </si>
  <si>
    <t>EXPORT</t>
  </si>
  <si>
    <t>AVAILABLE</t>
  </si>
  <si>
    <t>DEMAND</t>
  </si>
  <si>
    <t>BEFORE  MAINTENANCE</t>
  </si>
  <si>
    <t>MAINTENANCE</t>
  </si>
  <si>
    <t>AFTER MAINTENANCE</t>
  </si>
  <si>
    <t>YEAR</t>
  </si>
  <si>
    <t>MW</t>
  </si>
  <si>
    <t>% OF PEAK</t>
  </si>
  <si>
    <t>Notes:</t>
  </si>
  <si>
    <t>a. FIRM Capacity Import includes Cogeneration, Utility and Independent Power Producers, and Short Term Purchase Contracts.</t>
  </si>
  <si>
    <t>b. QF includes Firm Renewables</t>
  </si>
  <si>
    <r>
      <t>FIRM</t>
    </r>
    <r>
      <rPr>
        <vertAlign val="superscript"/>
        <sz val="14"/>
        <color indexed="8"/>
        <rFont val="CG Times"/>
      </rPr>
      <t>a</t>
    </r>
  </si>
  <si>
    <r>
      <t>QF</t>
    </r>
    <r>
      <rPr>
        <vertAlign val="superscript"/>
        <sz val="14"/>
        <color indexed="8"/>
        <rFont val="CG Times"/>
      </rPr>
      <t>b</t>
    </r>
  </si>
  <si>
    <t>SCHEDULE 7.2</t>
  </si>
  <si>
    <t>AT TIME OF WINTER PEAK</t>
  </si>
  <si>
    <t>WINTER PEAK</t>
  </si>
  <si>
    <t>2022/23</t>
  </si>
  <si>
    <t>2023/24</t>
  </si>
  <si>
    <t>2024/25</t>
  </si>
  <si>
    <t>2025/26</t>
  </si>
  <si>
    <t>2026/27</t>
  </si>
  <si>
    <t>2027/28</t>
  </si>
  <si>
    <t>2028/29</t>
  </si>
  <si>
    <t>2029/30</t>
  </si>
  <si>
    <t>2030/31</t>
  </si>
  <si>
    <t>2031/32</t>
  </si>
  <si>
    <t>Demand Response</t>
  </si>
  <si>
    <t>Demand Response / 1.2</t>
  </si>
  <si>
    <t>Demand Response as a Resource</t>
  </si>
  <si>
    <t>Firm Demand</t>
  </si>
  <si>
    <t>Non Firm Demand</t>
  </si>
  <si>
    <t>Demand Response as a Resource / 1.2</t>
  </si>
  <si>
    <t>2032/33</t>
  </si>
  <si>
    <t>2033/34</t>
  </si>
  <si>
    <t>2034/35</t>
  </si>
  <si>
    <t>2035/36</t>
  </si>
  <si>
    <t>2037/38</t>
  </si>
  <si>
    <t>2036/37</t>
  </si>
  <si>
    <t>2038/39</t>
  </si>
  <si>
    <t>2039/40</t>
  </si>
  <si>
    <t>2040/24</t>
  </si>
  <si>
    <t>2041/42</t>
  </si>
  <si>
    <t>2042/43</t>
  </si>
  <si>
    <t>2043/44</t>
  </si>
  <si>
    <t>2044/45</t>
  </si>
  <si>
    <t>2045/46</t>
  </si>
  <si>
    <t>2046/47</t>
  </si>
  <si>
    <t>2047/48</t>
  </si>
  <si>
    <t>2048/49</t>
  </si>
  <si>
    <t>2049/50</t>
  </si>
  <si>
    <t>2050/51</t>
  </si>
  <si>
    <t>2051/52</t>
  </si>
  <si>
    <t>2052/53</t>
  </si>
  <si>
    <t>2053/54</t>
  </si>
  <si>
    <t>2054/55</t>
  </si>
  <si>
    <t>2055/56</t>
  </si>
  <si>
    <t>Firm Capacity (MW)</t>
  </si>
  <si>
    <t>Resource</t>
  </si>
  <si>
    <t>Gen 190MW CT H2</t>
  </si>
  <si>
    <t>DEF Nuclear Natrium</t>
  </si>
  <si>
    <t>DEF Nuclear Natrium PTC</t>
  </si>
  <si>
    <t>DEF Nuclear Natrium - Storage</t>
  </si>
  <si>
    <t>DEF Nuclear Natrium - Storage PTC</t>
  </si>
  <si>
    <t>Solar 3rdParty Block 4</t>
  </si>
  <si>
    <t>Battery 2 Hours</t>
  </si>
  <si>
    <t>New DEF OnShore Wind</t>
  </si>
  <si>
    <t>11-Wind</t>
  </si>
  <si>
    <t>New DEF OnShore Wind PTC</t>
  </si>
  <si>
    <t>Total</t>
  </si>
  <si>
    <t>PPAs + COGEN</t>
  </si>
  <si>
    <t>MSW</t>
  </si>
  <si>
    <t>Total Installed Capacity</t>
  </si>
  <si>
    <t>Solar 5</t>
  </si>
  <si>
    <t>BA</t>
  </si>
  <si>
    <t>Solar DEF NEW 5</t>
  </si>
  <si>
    <t>Solar DEF NEW 5 PTC</t>
  </si>
  <si>
    <t>Group Totals</t>
  </si>
  <si>
    <t>DEF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</si>
</sst>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_)"/>
    <numFmt numFmtId="166" formatCode="0_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8"/>
      <name val="CG Times"/>
      <family val="1"/>
    </font>
    <font>
      <sz val="12"/>
      <color indexed="8"/>
      <name val="CG Times"/>
      <family val="1"/>
    </font>
    <font>
      <sz val="11"/>
      <color indexed="8"/>
      <name val="CG Times"/>
      <family val="1"/>
    </font>
    <font>
      <sz val="11"/>
      <name val="Times New Roman"/>
      <family val="1"/>
    </font>
    <font>
      <sz val="10"/>
      <color indexed="8"/>
      <name val="CG Times"/>
      <family val="1"/>
    </font>
    <font>
      <vertAlign val="superscript"/>
      <sz val="14"/>
      <color indexed="8"/>
      <name val="CG Times"/>
    </font>
    <font>
      <u/>
      <sz val="12"/>
      <color indexed="8"/>
      <name val="CG Times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49" fontId="4" fillId="0" borderId="0" xfId="0" applyNumberFormat="1" applyFont="1" applyAlignment="1">
      <alignment horizontal="centerContinuous"/>
    </xf>
    <xf numFmtId="165" fontId="5" fillId="0" borderId="0" xfId="0" applyNumberFormat="1" applyFont="1" applyAlignment="1">
      <alignment horizontal="centerContinuous"/>
    </xf>
    <xf numFmtId="49" fontId="5" fillId="0" borderId="0" xfId="0" applyNumberFormat="1" applyFont="1" applyAlignment="1">
      <alignment horizontal="centerContinuous"/>
    </xf>
    <xf numFmtId="165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37" fontId="5" fillId="0" borderId="0" xfId="0" applyNumberFormat="1" applyFont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9" fontId="5" fillId="0" borderId="1" xfId="0" applyNumberFormat="1" applyFont="1" applyBorder="1" applyAlignment="1">
      <alignment horizontal="center"/>
    </xf>
    <xf numFmtId="9" fontId="5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3" fontId="6" fillId="0" borderId="0" xfId="0" applyNumberFormat="1" applyFont="1" applyAlignment="1" applyProtection="1">
      <alignment horizontal="center" wrapText="1"/>
      <protection locked="0"/>
    </xf>
    <xf numFmtId="166" fontId="6" fillId="0" borderId="0" xfId="0" applyNumberFormat="1" applyFont="1" applyAlignment="1" applyProtection="1">
      <alignment horizontal="center"/>
      <protection locked="0"/>
    </xf>
    <xf numFmtId="166" fontId="6" fillId="0" borderId="0" xfId="0" applyNumberFormat="1" applyFont="1" applyAlignment="1">
      <alignment horizontal="center"/>
    </xf>
    <xf numFmtId="3" fontId="6" fillId="0" borderId="0" xfId="1" applyNumberFormat="1" applyFont="1" applyFill="1" applyAlignment="1">
      <alignment horizontal="center" wrapText="1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9" fontId="6" fillId="0" borderId="0" xfId="2" applyFont="1" applyFill="1" applyAlignment="1">
      <alignment horizontal="center" wrapText="1"/>
    </xf>
    <xf numFmtId="9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165" fontId="6" fillId="0" borderId="0" xfId="0" applyNumberFormat="1" applyFont="1"/>
    <xf numFmtId="37" fontId="6" fillId="0" borderId="0" xfId="0" applyNumberFormat="1" applyFont="1" applyAlignment="1" applyProtection="1">
      <alignment horizontal="right"/>
      <protection locked="0"/>
    </xf>
    <xf numFmtId="37" fontId="6" fillId="0" borderId="0" xfId="0" applyNumberFormat="1" applyFont="1" applyAlignment="1">
      <alignment horizontal="right"/>
    </xf>
    <xf numFmtId="165" fontId="8" fillId="0" borderId="0" xfId="0" applyNumberFormat="1" applyFont="1" applyProtection="1">
      <protection locked="0"/>
    </xf>
    <xf numFmtId="37" fontId="8" fillId="0" borderId="0" xfId="0" applyNumberFormat="1" applyFont="1" applyAlignment="1" applyProtection="1">
      <alignment horizontal="right"/>
      <protection locked="0"/>
    </xf>
    <xf numFmtId="165" fontId="8" fillId="0" borderId="0" xfId="0" applyNumberFormat="1" applyFont="1" applyAlignment="1" applyProtection="1">
      <alignment vertical="center"/>
      <protection locked="0"/>
    </xf>
    <xf numFmtId="165" fontId="8" fillId="0" borderId="0" xfId="0" applyNumberFormat="1" applyFont="1" applyAlignment="1" applyProtection="1">
      <alignment vertical="top"/>
      <protection locked="0"/>
    </xf>
    <xf numFmtId="166" fontId="6" fillId="0" borderId="0" xfId="0" applyNumberFormat="1" applyFont="1" applyAlignment="1">
      <alignment horizontal="center" wrapText="1"/>
    </xf>
    <xf numFmtId="9" fontId="6" fillId="0" borderId="0" xfId="0" applyNumberFormat="1" applyFont="1" applyAlignment="1">
      <alignment horizontal="center" wrapText="1"/>
    </xf>
    <xf numFmtId="2" fontId="0" fillId="0" borderId="0" xfId="0" applyNumberFormat="1"/>
    <xf numFmtId="49" fontId="10" fillId="0" borderId="0" xfId="0" applyNumberFormat="1" applyFont="1" applyAlignment="1">
      <alignment horizontal="center"/>
    </xf>
    <xf numFmtId="165" fontId="10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 wrapText="1"/>
    </xf>
    <xf numFmtId="1" fontId="6" fillId="0" borderId="0" xfId="0" applyNumberFormat="1" applyFont="1" applyAlignment="1">
      <alignment horizontal="center"/>
    </xf>
    <xf numFmtId="0" fontId="2" fillId="0" borderId="0" xfId="0" applyFont="1" applyFill="1"/>
    <xf numFmtId="0" fontId="0" fillId="0" borderId="0" xfId="0" applyFill="1"/>
    <xf numFmtId="49" fontId="2" fillId="0" borderId="0" xfId="0" applyNumberFormat="1" applyFont="1" applyFill="1" applyAlignment="1">
      <alignment horizontal="left"/>
    </xf>
    <xf numFmtId="14" fontId="2" fillId="0" borderId="0" xfId="0" applyNumberFormat="1" applyFont="1" applyFill="1" applyAlignment="1">
      <alignment horizontal="center"/>
    </xf>
    <xf numFmtId="3" fontId="0" fillId="0" borderId="0" xfId="0" applyNumberFormat="1" applyFill="1"/>
    <xf numFmtId="3" fontId="0" fillId="0" borderId="1" xfId="0" applyNumberFormat="1" applyFill="1" applyBorder="1"/>
    <xf numFmtId="0" fontId="0" fillId="0" borderId="1" xfId="0" applyFill="1" applyBorder="1"/>
    <xf numFmtId="164" fontId="0" fillId="0" borderId="0" xfId="1" applyNumberFormat="1" applyFont="1" applyFill="1"/>
    <xf numFmtId="164" fontId="0" fillId="0" borderId="0" xfId="0" applyNumberFormat="1" applyFill="1"/>
    <xf numFmtId="37" fontId="8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0" applyNumberFormat="1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E98BE-90DA-4CBA-B29D-73F39289228E}">
  <dimension ref="A1:AJ265"/>
  <sheetViews>
    <sheetView tabSelected="1" view="pageLayout" topLeftCell="D69" zoomScaleNormal="100" workbookViewId="0">
      <selection sqref="A1:AJ133"/>
    </sheetView>
  </sheetViews>
  <sheetFormatPr defaultColWidth="8.85546875" defaultRowHeight="15"/>
  <cols>
    <col min="1" max="1" width="31.140625" style="40" bestFit="1" customWidth="1"/>
    <col min="2" max="30" width="10.28515625" style="40" bestFit="1" customWidth="1"/>
    <col min="31" max="36" width="8.7109375" style="40" bestFit="1" customWidth="1"/>
    <col min="37" max="16384" width="8.85546875" style="40"/>
  </cols>
  <sheetData>
    <row r="1" spans="1:36">
      <c r="A1" s="39" t="s">
        <v>187</v>
      </c>
    </row>
    <row r="3" spans="1:36">
      <c r="A3" s="41" t="s">
        <v>203</v>
      </c>
    </row>
    <row r="4" spans="1:36">
      <c r="A4" s="39" t="s">
        <v>188</v>
      </c>
      <c r="B4" s="39" t="s">
        <v>204</v>
      </c>
      <c r="C4" s="42">
        <v>44927</v>
      </c>
      <c r="D4" s="42">
        <v>45292</v>
      </c>
      <c r="E4" s="42">
        <v>45658</v>
      </c>
      <c r="F4" s="42">
        <v>46023</v>
      </c>
      <c r="G4" s="42">
        <v>46388</v>
      </c>
      <c r="H4" s="42">
        <v>46753</v>
      </c>
      <c r="I4" s="42">
        <v>47119</v>
      </c>
      <c r="J4" s="42">
        <v>47484</v>
      </c>
      <c r="K4" s="42">
        <v>47849</v>
      </c>
      <c r="L4" s="42">
        <v>48214</v>
      </c>
      <c r="M4" s="42">
        <v>48580</v>
      </c>
      <c r="N4" s="42">
        <v>48945</v>
      </c>
      <c r="O4" s="42">
        <v>49310</v>
      </c>
      <c r="P4" s="42">
        <v>49675</v>
      </c>
      <c r="Q4" s="42">
        <v>50041</v>
      </c>
      <c r="R4" s="42">
        <v>50406</v>
      </c>
      <c r="S4" s="42">
        <v>50771</v>
      </c>
      <c r="T4" s="42">
        <v>51136</v>
      </c>
      <c r="U4" s="42">
        <v>51502</v>
      </c>
      <c r="V4" s="42">
        <v>51867</v>
      </c>
      <c r="W4" s="42">
        <v>52232</v>
      </c>
      <c r="X4" s="42">
        <v>52597</v>
      </c>
      <c r="Y4" s="42">
        <v>52963</v>
      </c>
      <c r="Z4" s="42">
        <v>53328</v>
      </c>
      <c r="AA4" s="42">
        <v>53693</v>
      </c>
      <c r="AB4" s="42">
        <v>54058</v>
      </c>
      <c r="AC4" s="42">
        <v>54424</v>
      </c>
      <c r="AD4" s="42">
        <v>54789</v>
      </c>
      <c r="AE4" s="42">
        <v>55154</v>
      </c>
      <c r="AF4" s="42">
        <v>55519</v>
      </c>
      <c r="AG4" s="42">
        <v>55885</v>
      </c>
      <c r="AH4" s="42">
        <v>56250</v>
      </c>
      <c r="AI4" s="42">
        <v>56615</v>
      </c>
      <c r="AJ4" s="42">
        <v>56980</v>
      </c>
    </row>
    <row r="5" spans="1:36">
      <c r="A5" s="43" t="s">
        <v>0</v>
      </c>
      <c r="B5" s="40" t="s">
        <v>112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</row>
    <row r="6" spans="1:36">
      <c r="A6" s="43" t="s">
        <v>1</v>
      </c>
      <c r="B6" s="40" t="s">
        <v>112</v>
      </c>
      <c r="C6" s="43">
        <v>604.25494384765625</v>
      </c>
      <c r="D6" s="43">
        <v>617.741455078125</v>
      </c>
      <c r="E6" s="43">
        <v>632.83135986328125</v>
      </c>
      <c r="F6" s="43">
        <v>633.77447509765625</v>
      </c>
      <c r="G6" s="43">
        <v>634.7176513671875</v>
      </c>
      <c r="H6" s="43">
        <v>635.66070556640625</v>
      </c>
      <c r="I6" s="43">
        <v>636.60382080078125</v>
      </c>
      <c r="J6" s="43">
        <v>637.5469970703125</v>
      </c>
      <c r="K6" s="43">
        <v>638.4901123046875</v>
      </c>
      <c r="L6" s="43">
        <v>639.43316650390625</v>
      </c>
      <c r="M6" s="43">
        <v>640.3763427734375</v>
      </c>
      <c r="N6" s="43">
        <v>641.3194580078125</v>
      </c>
      <c r="O6" s="43">
        <v>642.26251220703125</v>
      </c>
      <c r="P6" s="43">
        <v>643.2056884765625</v>
      </c>
      <c r="Q6" s="43">
        <v>644.1488037109375</v>
      </c>
      <c r="R6" s="43">
        <v>645.09185791015625</v>
      </c>
      <c r="S6" s="43">
        <v>646.0350341796875</v>
      </c>
      <c r="T6" s="43">
        <v>646.9781494140625</v>
      </c>
      <c r="U6" s="43">
        <v>647.92120361328125</v>
      </c>
      <c r="V6" s="43">
        <v>648.8643798828125</v>
      </c>
      <c r="W6" s="43">
        <v>649.8074951171875</v>
      </c>
      <c r="X6" s="43">
        <v>650.75054931640625</v>
      </c>
      <c r="Y6" s="43">
        <v>651.6937255859375</v>
      </c>
      <c r="Z6" s="43">
        <v>652.6368408203125</v>
      </c>
      <c r="AA6" s="43">
        <v>653.5799560546875</v>
      </c>
      <c r="AB6" s="43">
        <v>654.5230712890625</v>
      </c>
      <c r="AC6" s="43">
        <v>655.4661865234375</v>
      </c>
      <c r="AD6" s="43">
        <v>656.4093017578125</v>
      </c>
      <c r="AE6" s="43">
        <v>656.4093017578125</v>
      </c>
      <c r="AF6" s="43">
        <v>656.4093017578125</v>
      </c>
      <c r="AG6" s="43">
        <v>656.4093017578125</v>
      </c>
      <c r="AH6" s="43">
        <v>656.4093017578125</v>
      </c>
      <c r="AI6" s="43">
        <v>656.4093017578125</v>
      </c>
      <c r="AJ6" s="43">
        <v>656.4093017578125</v>
      </c>
    </row>
    <row r="7" spans="1:36">
      <c r="A7" s="43" t="s">
        <v>2</v>
      </c>
      <c r="B7" s="40" t="s">
        <v>112</v>
      </c>
      <c r="C7" s="43">
        <v>379.52993774414063</v>
      </c>
      <c r="D7" s="43">
        <v>379.52993774414063</v>
      </c>
      <c r="E7" s="43">
        <v>379.52993774414063</v>
      </c>
      <c r="F7" s="43">
        <v>379.52993774414063</v>
      </c>
      <c r="G7" s="43">
        <v>379.52993774414063</v>
      </c>
      <c r="H7" s="43">
        <v>379.52993774414063</v>
      </c>
      <c r="I7" s="43">
        <v>379.52993774414063</v>
      </c>
      <c r="J7" s="43">
        <v>379.52993774414063</v>
      </c>
      <c r="K7" s="43">
        <v>379.52993774414063</v>
      </c>
      <c r="L7" s="43">
        <v>379.52993774414063</v>
      </c>
      <c r="M7" s="43">
        <v>379.52993774414063</v>
      </c>
      <c r="N7" s="43">
        <v>379.52993774414063</v>
      </c>
      <c r="O7" s="43">
        <v>379.52993774414063</v>
      </c>
      <c r="P7" s="43">
        <v>379.52993774414063</v>
      </c>
      <c r="Q7" s="43">
        <v>379.52993774414063</v>
      </c>
      <c r="R7" s="43">
        <v>379.52993774414063</v>
      </c>
      <c r="S7" s="43">
        <v>379.52993774414063</v>
      </c>
      <c r="T7" s="43">
        <v>379.52993774414063</v>
      </c>
      <c r="U7" s="43">
        <v>379.52993774414063</v>
      </c>
      <c r="V7" s="43">
        <v>379.52993774414063</v>
      </c>
      <c r="W7" s="43">
        <v>379.52993774414063</v>
      </c>
      <c r="X7" s="43">
        <v>379.52993774414063</v>
      </c>
      <c r="Y7" s="43">
        <v>379.52993774414063</v>
      </c>
      <c r="Z7" s="43">
        <v>379.52993774414063</v>
      </c>
      <c r="AA7" s="43">
        <v>379.52993774414063</v>
      </c>
      <c r="AB7" s="43">
        <v>379.52993774414063</v>
      </c>
      <c r="AC7" s="43">
        <v>379.52993774414063</v>
      </c>
      <c r="AD7" s="43">
        <v>379.52993774414063</v>
      </c>
      <c r="AE7" s="43">
        <v>379.52993774414063</v>
      </c>
      <c r="AF7" s="43">
        <v>379.52993774414063</v>
      </c>
      <c r="AG7" s="43">
        <v>379.52993774414063</v>
      </c>
      <c r="AH7" s="43">
        <v>379.52993774414063</v>
      </c>
      <c r="AI7" s="43">
        <v>379.52993774414063</v>
      </c>
      <c r="AJ7" s="43">
        <v>379.52993774414063</v>
      </c>
    </row>
    <row r="8" spans="1:36">
      <c r="A8" s="43" t="s">
        <v>3</v>
      </c>
      <c r="B8" s="40" t="s">
        <v>112</v>
      </c>
      <c r="C8" s="43">
        <v>102.58216857910156</v>
      </c>
      <c r="D8" s="43">
        <v>106.42900848388672</v>
      </c>
      <c r="E8" s="43">
        <v>110.27583312988281</v>
      </c>
      <c r="F8" s="43">
        <v>114.12266540527344</v>
      </c>
      <c r="G8" s="43">
        <v>117.96949005126953</v>
      </c>
      <c r="H8" s="43">
        <v>121.81632995605469</v>
      </c>
      <c r="I8" s="43">
        <v>125.66315460205078</v>
      </c>
      <c r="J8" s="43">
        <v>129.50999450683594</v>
      </c>
      <c r="K8" s="43">
        <v>133.3568115234375</v>
      </c>
      <c r="L8" s="43">
        <v>137.20365905761719</v>
      </c>
      <c r="M8" s="43">
        <v>141.05049133300781</v>
      </c>
      <c r="N8" s="43">
        <v>144.89730834960938</v>
      </c>
      <c r="O8" s="43">
        <v>148.74415588378906</v>
      </c>
      <c r="P8" s="43">
        <v>152.59097290039063</v>
      </c>
      <c r="Q8" s="43">
        <v>156.43780517578125</v>
      </c>
      <c r="R8" s="43">
        <v>160.28463745117188</v>
      </c>
      <c r="S8" s="43">
        <v>164.1314697265625</v>
      </c>
      <c r="T8" s="43">
        <v>167.97830200195313</v>
      </c>
      <c r="U8" s="43">
        <v>171.82513427734375</v>
      </c>
      <c r="V8" s="43">
        <v>175.67196655273438</v>
      </c>
      <c r="W8" s="43">
        <v>179.518798828125</v>
      </c>
      <c r="X8" s="43">
        <v>183.36563110351563</v>
      </c>
      <c r="Y8" s="43">
        <v>187.21246337890625</v>
      </c>
      <c r="Z8" s="43">
        <v>191.05928039550781</v>
      </c>
      <c r="AA8" s="43">
        <v>194.9061279296875</v>
      </c>
      <c r="AB8" s="43">
        <v>198.75296020507813</v>
      </c>
      <c r="AC8" s="43">
        <v>202.59977722167969</v>
      </c>
      <c r="AD8" s="43">
        <v>206.44660949707031</v>
      </c>
      <c r="AE8" s="43">
        <v>206.44660949707031</v>
      </c>
      <c r="AF8" s="43">
        <v>206.44660949707031</v>
      </c>
      <c r="AG8" s="43">
        <v>206.44660949707031</v>
      </c>
      <c r="AH8" s="43">
        <v>206.44660949707031</v>
      </c>
      <c r="AI8" s="43">
        <v>206.44660949707031</v>
      </c>
      <c r="AJ8" s="43">
        <v>206.44660949707031</v>
      </c>
    </row>
    <row r="9" spans="1:36">
      <c r="A9" s="43" t="s">
        <v>4</v>
      </c>
      <c r="B9" s="40" t="s">
        <v>112</v>
      </c>
      <c r="C9" s="43">
        <v>119.56591033935547</v>
      </c>
      <c r="D9" s="43">
        <v>135.68865966796875</v>
      </c>
      <c r="E9" s="43">
        <v>135.85050964355469</v>
      </c>
      <c r="F9" s="43">
        <v>136.30531311035156</v>
      </c>
      <c r="G9" s="43">
        <v>136.74406433105469</v>
      </c>
      <c r="H9" s="43">
        <v>137.17695617675781</v>
      </c>
      <c r="I9" s="43">
        <v>138.25559997558594</v>
      </c>
      <c r="J9" s="43">
        <v>139.67056274414063</v>
      </c>
      <c r="K9" s="43">
        <v>141.34065246582031</v>
      </c>
      <c r="L9" s="43">
        <v>143.34750366210938</v>
      </c>
      <c r="M9" s="43">
        <v>145.27920532226563</v>
      </c>
      <c r="N9" s="43">
        <v>147.6568603515625</v>
      </c>
      <c r="O9" s="43">
        <v>150.25621032714844</v>
      </c>
      <c r="P9" s="43">
        <v>147.99435424804688</v>
      </c>
      <c r="Q9" s="43">
        <v>150.75480651855469</v>
      </c>
      <c r="R9" s="43">
        <v>153.70695495605469</v>
      </c>
      <c r="S9" s="43">
        <v>156.72421264648438</v>
      </c>
      <c r="T9" s="43">
        <v>159.75</v>
      </c>
      <c r="U9" s="43">
        <v>159.32565307617188</v>
      </c>
      <c r="V9" s="43">
        <v>165.88859558105469</v>
      </c>
      <c r="W9" s="43">
        <v>169.137451171875</v>
      </c>
      <c r="X9" s="43">
        <v>172.35404968261719</v>
      </c>
      <c r="Y9" s="43">
        <v>177.91365051269531</v>
      </c>
      <c r="Z9" s="43">
        <v>174.9283447265625</v>
      </c>
      <c r="AA9" s="43">
        <v>178.22340393066406</v>
      </c>
      <c r="AB9" s="43">
        <v>185.122802734375</v>
      </c>
      <c r="AC9" s="43">
        <v>190.58235168457031</v>
      </c>
      <c r="AD9" s="43">
        <v>197.41665649414063</v>
      </c>
      <c r="AE9" s="43">
        <v>197.41665649414063</v>
      </c>
      <c r="AF9" s="43">
        <v>197.41665649414063</v>
      </c>
      <c r="AG9" s="43">
        <v>197.41665649414063</v>
      </c>
      <c r="AH9" s="43">
        <v>197.41665649414063</v>
      </c>
      <c r="AI9" s="43">
        <v>197.41665649414063</v>
      </c>
      <c r="AJ9" s="43">
        <v>197.41665649414063</v>
      </c>
    </row>
    <row r="10" spans="1:36">
      <c r="A10" s="43" t="s">
        <v>5</v>
      </c>
      <c r="B10" s="40" t="s">
        <v>112</v>
      </c>
      <c r="C10" s="43">
        <v>164.5850830078125</v>
      </c>
      <c r="D10" s="43">
        <v>168.25851440429688</v>
      </c>
      <c r="E10" s="43">
        <v>172.36865234375</v>
      </c>
      <c r="F10" s="43">
        <v>172.62554931640625</v>
      </c>
      <c r="G10" s="43">
        <v>172.88241577148438</v>
      </c>
      <c r="H10" s="43">
        <v>173.13929748535156</v>
      </c>
      <c r="I10" s="43">
        <v>173.39617919921875</v>
      </c>
      <c r="J10" s="43">
        <v>173.653076171875</v>
      </c>
      <c r="K10" s="43">
        <v>173.90995788574219</v>
      </c>
      <c r="L10" s="43">
        <v>174.16683959960938</v>
      </c>
      <c r="M10" s="43">
        <v>174.4237060546875</v>
      </c>
      <c r="N10" s="43">
        <v>174.68060302734375</v>
      </c>
      <c r="O10" s="43">
        <v>174.93748474121094</v>
      </c>
      <c r="P10" s="43">
        <v>175.19436645507813</v>
      </c>
      <c r="Q10" s="43">
        <v>175.45124816894531</v>
      </c>
      <c r="R10" s="43">
        <v>175.70814514160156</v>
      </c>
      <c r="S10" s="43">
        <v>175.96502685546875</v>
      </c>
      <c r="T10" s="43">
        <v>176.22189331054688</v>
      </c>
      <c r="U10" s="43">
        <v>176.47877502441406</v>
      </c>
      <c r="V10" s="43">
        <v>176.73567199707031</v>
      </c>
      <c r="W10" s="43">
        <v>176.9925537109375</v>
      </c>
      <c r="X10" s="43">
        <v>177.24943542480469</v>
      </c>
      <c r="Y10" s="43">
        <v>177.50631713867188</v>
      </c>
      <c r="Z10" s="43">
        <v>177.76321411132813</v>
      </c>
      <c r="AA10" s="43">
        <v>178.02008056640625</v>
      </c>
      <c r="AB10" s="43">
        <v>178.27696228027344</v>
      </c>
      <c r="AC10" s="43">
        <v>178.53384399414063</v>
      </c>
      <c r="AD10" s="43">
        <v>178.79074096679688</v>
      </c>
      <c r="AE10" s="43">
        <v>178.79074096679688</v>
      </c>
      <c r="AF10" s="43">
        <v>178.79074096679688</v>
      </c>
      <c r="AG10" s="43">
        <v>178.79074096679688</v>
      </c>
      <c r="AH10" s="43">
        <v>178.79074096679688</v>
      </c>
      <c r="AI10" s="43">
        <v>178.79074096679688</v>
      </c>
      <c r="AJ10" s="43">
        <v>178.79074096679688</v>
      </c>
    </row>
    <row r="11" spans="1:36">
      <c r="A11" s="43" t="s">
        <v>6</v>
      </c>
      <c r="B11" s="43" t="s">
        <v>110</v>
      </c>
      <c r="C11" s="43">
        <v>721</v>
      </c>
      <c r="D11" s="43">
        <v>721</v>
      </c>
      <c r="E11" s="43">
        <v>721</v>
      </c>
      <c r="F11" s="43">
        <v>721</v>
      </c>
      <c r="G11" s="43">
        <v>721</v>
      </c>
      <c r="H11" s="43">
        <v>721</v>
      </c>
      <c r="I11" s="43">
        <v>721</v>
      </c>
      <c r="J11" s="43">
        <v>721</v>
      </c>
      <c r="K11" s="43">
        <v>721</v>
      </c>
      <c r="L11" s="43">
        <v>721</v>
      </c>
      <c r="M11" s="43">
        <v>721</v>
      </c>
      <c r="N11" s="43">
        <v>721</v>
      </c>
      <c r="O11" s="43"/>
      <c r="P11" s="43"/>
      <c r="Q11" s="43"/>
      <c r="R11" s="43"/>
      <c r="S11" s="43"/>
      <c r="T11" s="43"/>
      <c r="U11" s="43"/>
      <c r="V11" s="43"/>
      <c r="W11" s="43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</row>
    <row r="12" spans="1:36">
      <c r="A12" s="43" t="s">
        <v>7</v>
      </c>
      <c r="B12" s="43" t="s">
        <v>110</v>
      </c>
      <c r="C12" s="43">
        <v>721</v>
      </c>
      <c r="D12" s="43">
        <v>721</v>
      </c>
      <c r="E12" s="43">
        <v>721</v>
      </c>
      <c r="F12" s="43">
        <v>721</v>
      </c>
      <c r="G12" s="43">
        <v>721</v>
      </c>
      <c r="H12" s="43">
        <v>721</v>
      </c>
      <c r="I12" s="43">
        <v>721</v>
      </c>
      <c r="J12" s="43">
        <v>721</v>
      </c>
      <c r="K12" s="43">
        <v>721</v>
      </c>
      <c r="L12" s="43">
        <v>721</v>
      </c>
      <c r="M12" s="43">
        <v>721</v>
      </c>
      <c r="N12" s="43">
        <v>721</v>
      </c>
      <c r="O12" s="43"/>
      <c r="P12" s="43"/>
      <c r="Q12" s="43"/>
      <c r="R12" s="43"/>
      <c r="S12" s="43"/>
      <c r="T12" s="43"/>
      <c r="U12" s="43"/>
      <c r="V12" s="43"/>
      <c r="W12" s="43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</row>
    <row r="13" spans="1:36">
      <c r="A13" s="43" t="s">
        <v>8</v>
      </c>
      <c r="B13" s="43" t="s">
        <v>110</v>
      </c>
      <c r="C13" s="43">
        <v>521</v>
      </c>
      <c r="D13" s="43">
        <v>521</v>
      </c>
      <c r="E13" s="43">
        <v>521</v>
      </c>
      <c r="F13" s="43">
        <v>521</v>
      </c>
      <c r="G13" s="43">
        <v>521</v>
      </c>
      <c r="H13" s="43">
        <v>521</v>
      </c>
      <c r="I13" s="43">
        <v>521</v>
      </c>
      <c r="J13" s="43">
        <v>521</v>
      </c>
      <c r="K13" s="43">
        <v>521</v>
      </c>
      <c r="L13" s="43">
        <v>521</v>
      </c>
      <c r="M13" s="43">
        <v>521</v>
      </c>
      <c r="N13" s="43">
        <v>521</v>
      </c>
      <c r="O13" s="43">
        <v>521</v>
      </c>
      <c r="P13" s="43">
        <v>521</v>
      </c>
      <c r="Q13" s="43">
        <v>521</v>
      </c>
      <c r="R13" s="43">
        <v>521</v>
      </c>
      <c r="S13" s="43">
        <v>521</v>
      </c>
      <c r="T13" s="43">
        <v>521</v>
      </c>
      <c r="U13" s="43">
        <v>521</v>
      </c>
      <c r="V13" s="43">
        <v>521</v>
      </c>
      <c r="W13" s="43"/>
    </row>
    <row r="14" spans="1:36">
      <c r="A14" s="43" t="s">
        <v>9</v>
      </c>
      <c r="B14" s="43" t="s">
        <v>110</v>
      </c>
      <c r="C14" s="43">
        <v>514</v>
      </c>
      <c r="D14" s="43">
        <v>514</v>
      </c>
      <c r="E14" s="43">
        <v>514</v>
      </c>
      <c r="F14" s="43">
        <v>514</v>
      </c>
      <c r="G14" s="43">
        <v>514</v>
      </c>
      <c r="H14" s="43">
        <v>514</v>
      </c>
      <c r="I14" s="43">
        <v>514</v>
      </c>
      <c r="J14" s="43">
        <v>514</v>
      </c>
      <c r="K14" s="43">
        <v>514</v>
      </c>
      <c r="L14" s="43">
        <v>514</v>
      </c>
      <c r="M14" s="43">
        <v>514</v>
      </c>
      <c r="N14" s="43">
        <v>514</v>
      </c>
      <c r="O14" s="43">
        <v>514</v>
      </c>
      <c r="P14" s="43">
        <v>514</v>
      </c>
      <c r="Q14" s="43">
        <v>514</v>
      </c>
      <c r="R14" s="43">
        <v>514</v>
      </c>
      <c r="S14" s="43">
        <v>514</v>
      </c>
      <c r="T14" s="43">
        <v>514</v>
      </c>
      <c r="U14" s="43">
        <v>514</v>
      </c>
      <c r="V14" s="43">
        <v>514</v>
      </c>
      <c r="W14" s="43"/>
    </row>
    <row r="15" spans="1:36">
      <c r="A15" s="43" t="s">
        <v>10</v>
      </c>
      <c r="B15" s="43" t="s">
        <v>111</v>
      </c>
      <c r="C15" s="43">
        <v>1194</v>
      </c>
      <c r="D15" s="43">
        <v>1194</v>
      </c>
      <c r="E15" s="43">
        <v>1294</v>
      </c>
      <c r="F15" s="43">
        <v>1294</v>
      </c>
      <c r="G15" s="43">
        <v>1294</v>
      </c>
      <c r="H15" s="43">
        <v>1294</v>
      </c>
      <c r="I15" s="43">
        <v>1294</v>
      </c>
      <c r="J15" s="43">
        <v>1294</v>
      </c>
      <c r="K15" s="43">
        <v>1294</v>
      </c>
      <c r="L15" s="43">
        <v>1294</v>
      </c>
      <c r="M15" s="43">
        <v>1294</v>
      </c>
      <c r="N15" s="43">
        <v>1294</v>
      </c>
      <c r="O15" s="43">
        <v>1294</v>
      </c>
      <c r="P15" s="43">
        <v>1294</v>
      </c>
      <c r="Q15" s="43">
        <v>1294</v>
      </c>
      <c r="R15" s="43">
        <v>1294</v>
      </c>
      <c r="S15" s="43">
        <v>1294</v>
      </c>
      <c r="T15" s="43">
        <v>1294</v>
      </c>
      <c r="U15" s="43">
        <v>1294</v>
      </c>
      <c r="V15" s="43">
        <v>1294</v>
      </c>
      <c r="W15" s="43">
        <v>1294</v>
      </c>
      <c r="X15" s="43">
        <v>1294</v>
      </c>
      <c r="Y15" s="43">
        <v>1294</v>
      </c>
      <c r="Z15" s="43">
        <v>1294</v>
      </c>
      <c r="AA15" s="43">
        <v>1294</v>
      </c>
      <c r="AB15" s="43">
        <v>1294</v>
      </c>
      <c r="AC15" s="43">
        <v>1294</v>
      </c>
      <c r="AD15" s="43"/>
      <c r="AE15" s="43"/>
      <c r="AF15" s="43"/>
      <c r="AG15" s="43"/>
      <c r="AH15" s="43"/>
      <c r="AI15" s="43"/>
      <c r="AJ15" s="43"/>
    </row>
    <row r="16" spans="1:36">
      <c r="A16" s="43" t="s">
        <v>11</v>
      </c>
      <c r="B16" s="43" t="s">
        <v>111</v>
      </c>
      <c r="C16" s="43">
        <v>65</v>
      </c>
      <c r="D16" s="43">
        <v>65</v>
      </c>
      <c r="E16" s="43">
        <v>65</v>
      </c>
      <c r="F16" s="43">
        <v>65</v>
      </c>
      <c r="G16" s="43">
        <v>65</v>
      </c>
      <c r="H16" s="43">
        <v>65</v>
      </c>
      <c r="I16" s="43">
        <v>65</v>
      </c>
      <c r="J16" s="43">
        <v>65</v>
      </c>
      <c r="K16" s="43">
        <v>65</v>
      </c>
      <c r="L16" s="43">
        <v>65</v>
      </c>
      <c r="M16" s="43">
        <v>65</v>
      </c>
      <c r="N16" s="43">
        <v>65</v>
      </c>
      <c r="O16" s="43">
        <v>65</v>
      </c>
      <c r="P16" s="43">
        <v>65</v>
      </c>
      <c r="Q16" s="43">
        <v>65</v>
      </c>
      <c r="R16" s="43">
        <v>65</v>
      </c>
      <c r="S16" s="43">
        <v>65</v>
      </c>
      <c r="T16" s="43">
        <v>65</v>
      </c>
      <c r="U16" s="43">
        <v>65</v>
      </c>
      <c r="V16" s="43">
        <v>65</v>
      </c>
      <c r="W16" s="43">
        <v>65</v>
      </c>
      <c r="X16" s="43">
        <v>65</v>
      </c>
      <c r="Y16" s="43">
        <v>65</v>
      </c>
      <c r="Z16" s="43">
        <v>65</v>
      </c>
      <c r="AA16" s="43">
        <v>65</v>
      </c>
      <c r="AB16" s="43">
        <v>65</v>
      </c>
      <c r="AC16" s="43">
        <v>65</v>
      </c>
      <c r="AD16" s="43"/>
      <c r="AE16" s="43"/>
      <c r="AF16" s="43"/>
      <c r="AG16" s="43"/>
      <c r="AH16" s="43"/>
      <c r="AI16" s="43"/>
      <c r="AJ16" s="43"/>
    </row>
    <row r="17" spans="1:36">
      <c r="A17" s="43" t="s">
        <v>12</v>
      </c>
      <c r="B17" s="43" t="s">
        <v>111</v>
      </c>
      <c r="C17" s="43">
        <v>864.24945068359375</v>
      </c>
      <c r="D17" s="43">
        <v>864.24945068359375</v>
      </c>
      <c r="E17" s="43">
        <v>864.24945068359375</v>
      </c>
      <c r="F17" s="43">
        <v>886.24945068359375</v>
      </c>
      <c r="G17" s="43">
        <v>886.24945068359375</v>
      </c>
      <c r="H17" s="43">
        <v>886.24945068359375</v>
      </c>
      <c r="I17" s="43">
        <v>886.24945068359375</v>
      </c>
      <c r="J17" s="43">
        <v>886.24945068359375</v>
      </c>
      <c r="K17" s="43">
        <v>886.24945068359375</v>
      </c>
      <c r="L17" s="43">
        <v>886.24945068359375</v>
      </c>
      <c r="M17" s="43">
        <v>886.24945068359375</v>
      </c>
      <c r="N17" s="43">
        <v>886.24945068359375</v>
      </c>
      <c r="O17" s="43">
        <v>886.24945068359375</v>
      </c>
      <c r="P17" s="43">
        <v>886.24945068359375</v>
      </c>
      <c r="Q17" s="43">
        <v>886.24945068359375</v>
      </c>
      <c r="R17" s="43">
        <v>886.24945068359375</v>
      </c>
      <c r="S17" s="43">
        <v>886.24945068359375</v>
      </c>
      <c r="T17" s="43">
        <v>886.24945068359375</v>
      </c>
      <c r="U17" s="43">
        <v>886.24945068359375</v>
      </c>
      <c r="V17" s="43">
        <v>886.24945068359375</v>
      </c>
      <c r="W17" s="43">
        <v>886.24945068359375</v>
      </c>
      <c r="X17" s="43">
        <v>886.24945068359375</v>
      </c>
      <c r="Y17" s="43">
        <v>886.24945068359375</v>
      </c>
      <c r="Z17" s="43">
        <v>886.24945068359375</v>
      </c>
      <c r="AA17" s="43">
        <v>886.24945068359375</v>
      </c>
      <c r="AB17" s="43">
        <v>886.24945068359375</v>
      </c>
      <c r="AC17" s="43">
        <v>886.24945068359375</v>
      </c>
      <c r="AD17" s="43">
        <v>886.24945068359375</v>
      </c>
      <c r="AE17" s="43">
        <v>886.24945068359375</v>
      </c>
      <c r="AF17" s="43">
        <v>886.24945068359375</v>
      </c>
      <c r="AG17" s="43">
        <v>886.24945068359375</v>
      </c>
      <c r="AH17" s="43">
        <v>886.24945068359375</v>
      </c>
      <c r="AI17" s="43">
        <v>886.24945068359375</v>
      </c>
      <c r="AJ17" s="43">
        <v>886.24945068359375</v>
      </c>
    </row>
    <row r="18" spans="1:36">
      <c r="A18" s="43" t="s">
        <v>13</v>
      </c>
      <c r="B18" s="43" t="s">
        <v>111</v>
      </c>
      <c r="C18" s="43">
        <v>60.750530242919922</v>
      </c>
      <c r="D18" s="43">
        <v>60.750530242919922</v>
      </c>
      <c r="E18" s="43">
        <v>60.750530242919922</v>
      </c>
      <c r="F18" s="43">
        <v>60.750530242919922</v>
      </c>
      <c r="G18" s="43">
        <v>60.750530242919922</v>
      </c>
      <c r="H18" s="43">
        <v>60.750530242919922</v>
      </c>
      <c r="I18" s="43">
        <v>60.750530242919922</v>
      </c>
      <c r="J18" s="43">
        <v>60.750530242919922</v>
      </c>
      <c r="K18" s="43">
        <v>60.750530242919922</v>
      </c>
      <c r="L18" s="43">
        <v>60.750530242919922</v>
      </c>
      <c r="M18" s="43">
        <v>60.750530242919922</v>
      </c>
      <c r="N18" s="43">
        <v>60.750530242919922</v>
      </c>
      <c r="O18" s="43">
        <v>60.750530242919922</v>
      </c>
      <c r="P18" s="43">
        <v>60.750530242919922</v>
      </c>
      <c r="Q18" s="43">
        <v>60.750530242919922</v>
      </c>
      <c r="R18" s="43">
        <v>60.750530242919922</v>
      </c>
      <c r="S18" s="43">
        <v>60.750530242919922</v>
      </c>
      <c r="T18" s="43">
        <v>60.750530242919922</v>
      </c>
      <c r="U18" s="43">
        <v>60.750530242919922</v>
      </c>
      <c r="V18" s="43">
        <v>60.750530242919922</v>
      </c>
      <c r="W18" s="43">
        <v>60.750530242919922</v>
      </c>
      <c r="X18" s="43">
        <v>60.750530242919922</v>
      </c>
      <c r="Y18" s="43">
        <v>60.750530242919922</v>
      </c>
      <c r="Z18" s="43">
        <v>60.750530242919922</v>
      </c>
      <c r="AA18" s="43">
        <v>60.750530242919922</v>
      </c>
      <c r="AB18" s="43">
        <v>60.750530242919922</v>
      </c>
      <c r="AC18" s="43">
        <v>60.750530242919922</v>
      </c>
      <c r="AD18" s="43">
        <v>60.750530242919922</v>
      </c>
      <c r="AE18" s="43">
        <v>60.750530242919922</v>
      </c>
      <c r="AF18" s="43">
        <v>60.750530242919922</v>
      </c>
      <c r="AG18" s="43">
        <v>60.750530242919922</v>
      </c>
      <c r="AH18" s="43">
        <v>60.750530242919922</v>
      </c>
      <c r="AI18" s="43">
        <v>60.750530242919922</v>
      </c>
      <c r="AJ18" s="43">
        <v>60.750530242919922</v>
      </c>
    </row>
    <row r="19" spans="1:36">
      <c r="A19" s="43" t="s">
        <v>14</v>
      </c>
      <c r="B19" s="43" t="s">
        <v>111</v>
      </c>
      <c r="C19" s="43">
        <v>868.8851318359375</v>
      </c>
      <c r="D19" s="43">
        <v>868.8851318359375</v>
      </c>
      <c r="E19" s="43">
        <v>868.8851318359375</v>
      </c>
      <c r="F19" s="43">
        <v>868.8851318359375</v>
      </c>
      <c r="G19" s="43">
        <v>890.8851318359375</v>
      </c>
      <c r="H19" s="43">
        <v>890.8851318359375</v>
      </c>
      <c r="I19" s="43">
        <v>890.8851318359375</v>
      </c>
      <c r="J19" s="43">
        <v>890.8851318359375</v>
      </c>
      <c r="K19" s="43">
        <v>890.8851318359375</v>
      </c>
      <c r="L19" s="43">
        <v>890.8851318359375</v>
      </c>
      <c r="M19" s="43">
        <v>890.8851318359375</v>
      </c>
      <c r="N19" s="43">
        <v>890.8851318359375</v>
      </c>
      <c r="O19" s="43">
        <v>890.8851318359375</v>
      </c>
      <c r="P19" s="43">
        <v>890.8851318359375</v>
      </c>
      <c r="Q19" s="43">
        <v>890.8851318359375</v>
      </c>
      <c r="R19" s="43">
        <v>890.8851318359375</v>
      </c>
      <c r="S19" s="43">
        <v>890.8851318359375</v>
      </c>
      <c r="T19" s="43">
        <v>890.8851318359375</v>
      </c>
      <c r="U19" s="43">
        <v>890.8851318359375</v>
      </c>
      <c r="V19" s="43">
        <v>890.8851318359375</v>
      </c>
      <c r="W19" s="43">
        <v>890.8851318359375</v>
      </c>
      <c r="X19" s="43">
        <v>890.8851318359375</v>
      </c>
      <c r="Y19" s="43">
        <v>890.8851318359375</v>
      </c>
      <c r="Z19" s="43">
        <v>890.8851318359375</v>
      </c>
      <c r="AA19" s="43">
        <v>890.8851318359375</v>
      </c>
      <c r="AB19" s="43">
        <v>890.8851318359375</v>
      </c>
      <c r="AC19" s="43">
        <v>890.8851318359375</v>
      </c>
      <c r="AD19" s="43">
        <v>890.8851318359375</v>
      </c>
      <c r="AE19" s="43">
        <v>890.8851318359375</v>
      </c>
      <c r="AF19" s="43">
        <v>890.8851318359375</v>
      </c>
      <c r="AG19" s="43">
        <v>890.8851318359375</v>
      </c>
      <c r="AH19" s="43">
        <v>890.8851318359375</v>
      </c>
      <c r="AI19" s="43">
        <v>890.8851318359375</v>
      </c>
      <c r="AJ19" s="43">
        <v>890.8851318359375</v>
      </c>
    </row>
    <row r="20" spans="1:36">
      <c r="A20" s="43" t="s">
        <v>15</v>
      </c>
      <c r="B20" s="43" t="s">
        <v>111</v>
      </c>
      <c r="C20" s="43">
        <v>60.114849090576172</v>
      </c>
      <c r="D20" s="43">
        <v>60.114849090576172</v>
      </c>
      <c r="E20" s="43">
        <v>60.114849090576172</v>
      </c>
      <c r="F20" s="43">
        <v>60.114849090576172</v>
      </c>
      <c r="G20" s="43">
        <v>60.114849090576172</v>
      </c>
      <c r="H20" s="43">
        <v>60.114849090576172</v>
      </c>
      <c r="I20" s="43">
        <v>60.114849090576172</v>
      </c>
      <c r="J20" s="43">
        <v>60.114849090576172</v>
      </c>
      <c r="K20" s="43">
        <v>60.114849090576172</v>
      </c>
      <c r="L20" s="43">
        <v>60.114849090576172</v>
      </c>
      <c r="M20" s="43">
        <v>60.114849090576172</v>
      </c>
      <c r="N20" s="43">
        <v>60.114849090576172</v>
      </c>
      <c r="O20" s="43">
        <v>60.114849090576172</v>
      </c>
      <c r="P20" s="43">
        <v>60.114849090576172</v>
      </c>
      <c r="Q20" s="43">
        <v>60.114849090576172</v>
      </c>
      <c r="R20" s="43">
        <v>60.114849090576172</v>
      </c>
      <c r="S20" s="43">
        <v>60.114849090576172</v>
      </c>
      <c r="T20" s="43">
        <v>60.114849090576172</v>
      </c>
      <c r="U20" s="43">
        <v>60.114849090576172</v>
      </c>
      <c r="V20" s="43">
        <v>60.114849090576172</v>
      </c>
      <c r="W20" s="43">
        <v>60.114849090576172</v>
      </c>
      <c r="X20" s="43">
        <v>60.114849090576172</v>
      </c>
      <c r="Y20" s="43">
        <v>60.114849090576172</v>
      </c>
      <c r="Z20" s="43">
        <v>60.114849090576172</v>
      </c>
      <c r="AA20" s="43">
        <v>60.114849090576172</v>
      </c>
      <c r="AB20" s="43">
        <v>60.114849090576172</v>
      </c>
      <c r="AC20" s="43">
        <v>60.114849090576172</v>
      </c>
      <c r="AD20" s="43">
        <v>60.114849090576172</v>
      </c>
      <c r="AE20" s="43">
        <v>60.114849090576172</v>
      </c>
      <c r="AF20" s="43">
        <v>60.114849090576172</v>
      </c>
      <c r="AG20" s="43">
        <v>60.114849090576172</v>
      </c>
      <c r="AH20" s="43">
        <v>60.114849090576172</v>
      </c>
      <c r="AI20" s="43">
        <v>60.114849090576172</v>
      </c>
      <c r="AJ20" s="43">
        <v>60.114849090576172</v>
      </c>
    </row>
    <row r="21" spans="1:36">
      <c r="A21" s="43" t="s">
        <v>16</v>
      </c>
      <c r="B21" s="43" t="s">
        <v>111</v>
      </c>
      <c r="C21" s="43">
        <v>521</v>
      </c>
      <c r="D21" s="43">
        <v>521</v>
      </c>
      <c r="E21" s="43">
        <v>521</v>
      </c>
      <c r="F21" s="43">
        <v>521</v>
      </c>
      <c r="G21" s="43">
        <v>521</v>
      </c>
      <c r="H21" s="43">
        <v>521</v>
      </c>
      <c r="I21" s="43">
        <v>521</v>
      </c>
      <c r="J21" s="43">
        <v>521</v>
      </c>
      <c r="K21" s="43">
        <v>521</v>
      </c>
      <c r="L21" s="43">
        <v>521</v>
      </c>
      <c r="M21" s="43">
        <v>521</v>
      </c>
      <c r="N21" s="43">
        <v>521</v>
      </c>
      <c r="O21" s="43">
        <v>521</v>
      </c>
      <c r="P21" s="43">
        <v>521</v>
      </c>
      <c r="Q21" s="43">
        <v>521</v>
      </c>
      <c r="R21" s="43">
        <v>521</v>
      </c>
      <c r="S21" s="43">
        <v>521</v>
      </c>
      <c r="T21" s="43"/>
      <c r="U21" s="43"/>
      <c r="V21" s="43"/>
      <c r="W21" s="43"/>
    </row>
    <row r="22" spans="1:36">
      <c r="A22" s="43" t="s">
        <v>17</v>
      </c>
      <c r="B22" s="43" t="s">
        <v>111</v>
      </c>
      <c r="C22" s="43">
        <v>549</v>
      </c>
      <c r="D22" s="43">
        <v>549</v>
      </c>
      <c r="E22" s="43">
        <v>549</v>
      </c>
      <c r="F22" s="43">
        <v>614</v>
      </c>
      <c r="G22" s="43">
        <v>614</v>
      </c>
      <c r="H22" s="43">
        <v>614</v>
      </c>
      <c r="I22" s="43">
        <v>614</v>
      </c>
      <c r="J22" s="43">
        <v>614</v>
      </c>
      <c r="K22" s="43">
        <v>614</v>
      </c>
      <c r="L22" s="43">
        <v>614</v>
      </c>
      <c r="M22" s="43">
        <v>614</v>
      </c>
      <c r="N22" s="43">
        <v>614</v>
      </c>
      <c r="O22" s="43">
        <v>614</v>
      </c>
      <c r="P22" s="43">
        <v>614</v>
      </c>
      <c r="Q22" s="43">
        <v>614</v>
      </c>
      <c r="R22" s="43">
        <v>614</v>
      </c>
      <c r="S22" s="43">
        <v>614</v>
      </c>
      <c r="T22" s="43">
        <v>614</v>
      </c>
      <c r="U22" s="43">
        <v>614</v>
      </c>
      <c r="V22" s="43">
        <v>614</v>
      </c>
      <c r="W22" s="43">
        <v>614</v>
      </c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</row>
    <row r="23" spans="1:36">
      <c r="A23" s="43" t="s">
        <v>18</v>
      </c>
      <c r="B23" s="43" t="s">
        <v>111</v>
      </c>
      <c r="C23" s="43">
        <v>555</v>
      </c>
      <c r="D23" s="43">
        <v>555</v>
      </c>
      <c r="E23" s="43">
        <v>555</v>
      </c>
      <c r="F23" s="43">
        <v>555</v>
      </c>
      <c r="G23" s="43">
        <v>620</v>
      </c>
      <c r="H23" s="43">
        <v>620</v>
      </c>
      <c r="I23" s="43">
        <v>620</v>
      </c>
      <c r="J23" s="43">
        <v>620</v>
      </c>
      <c r="K23" s="43">
        <v>620</v>
      </c>
      <c r="L23" s="43">
        <v>620</v>
      </c>
      <c r="M23" s="43">
        <v>620</v>
      </c>
      <c r="N23" s="43">
        <v>620</v>
      </c>
      <c r="O23" s="43">
        <v>620</v>
      </c>
      <c r="P23" s="43">
        <v>620</v>
      </c>
      <c r="Q23" s="43">
        <v>620</v>
      </c>
      <c r="R23" s="43">
        <v>620</v>
      </c>
      <c r="S23" s="43">
        <v>620</v>
      </c>
      <c r="T23" s="43">
        <v>620</v>
      </c>
      <c r="U23" s="43">
        <v>620</v>
      </c>
      <c r="V23" s="43">
        <v>620</v>
      </c>
      <c r="W23" s="43">
        <v>620</v>
      </c>
      <c r="X23" s="43">
        <v>620</v>
      </c>
      <c r="Y23" s="43">
        <v>620</v>
      </c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</row>
    <row r="24" spans="1:36">
      <c r="A24" s="43" t="s">
        <v>19</v>
      </c>
      <c r="B24" s="43" t="s">
        <v>111</v>
      </c>
      <c r="C24" s="43">
        <v>544</v>
      </c>
      <c r="D24" s="43">
        <v>544</v>
      </c>
      <c r="E24" s="43">
        <v>544</v>
      </c>
      <c r="F24" s="43">
        <v>544</v>
      </c>
      <c r="G24" s="43">
        <v>544</v>
      </c>
      <c r="H24" s="43">
        <v>596</v>
      </c>
      <c r="I24" s="43">
        <v>596</v>
      </c>
      <c r="J24" s="43">
        <v>596</v>
      </c>
      <c r="K24" s="43">
        <v>596</v>
      </c>
      <c r="L24" s="43">
        <v>596</v>
      </c>
      <c r="M24" s="43">
        <v>596</v>
      </c>
      <c r="N24" s="43">
        <v>596</v>
      </c>
      <c r="O24" s="43">
        <v>596</v>
      </c>
      <c r="P24" s="43">
        <v>596</v>
      </c>
      <c r="Q24" s="43">
        <v>596</v>
      </c>
      <c r="R24" s="43">
        <v>596</v>
      </c>
      <c r="S24" s="43">
        <v>596</v>
      </c>
      <c r="T24" s="43">
        <v>596</v>
      </c>
      <c r="U24" s="43">
        <v>596</v>
      </c>
      <c r="V24" s="43">
        <v>596</v>
      </c>
      <c r="W24" s="43">
        <v>596</v>
      </c>
      <c r="X24" s="43">
        <v>596</v>
      </c>
      <c r="Y24" s="43">
        <v>596</v>
      </c>
      <c r="Z24" s="43">
        <v>596</v>
      </c>
      <c r="AA24" s="43">
        <v>596</v>
      </c>
      <c r="AB24" s="43"/>
      <c r="AC24" s="43"/>
      <c r="AD24" s="43"/>
      <c r="AE24" s="43"/>
      <c r="AF24" s="43"/>
      <c r="AG24" s="43"/>
      <c r="AH24" s="43"/>
      <c r="AI24" s="43"/>
      <c r="AJ24" s="43"/>
    </row>
    <row r="25" spans="1:36">
      <c r="A25" s="43" t="s">
        <v>20</v>
      </c>
      <c r="B25" s="43" t="s">
        <v>111</v>
      </c>
      <c r="C25" s="43">
        <v>245</v>
      </c>
      <c r="D25" s="43">
        <v>245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</row>
    <row r="26" spans="1:36">
      <c r="A26" s="43" t="s">
        <v>21</v>
      </c>
      <c r="B26" s="43" t="s">
        <v>111</v>
      </c>
      <c r="C26" s="43"/>
      <c r="D26" s="43"/>
      <c r="E26" s="43">
        <v>602.75006103515625</v>
      </c>
      <c r="F26" s="43">
        <v>602.75006103515625</v>
      </c>
      <c r="G26" s="43">
        <v>602.75006103515625</v>
      </c>
      <c r="H26" s="43">
        <v>602.75006103515625</v>
      </c>
      <c r="I26" s="43">
        <v>602.75006103515625</v>
      </c>
      <c r="J26" s="43">
        <v>602.75006103515625</v>
      </c>
      <c r="K26" s="43">
        <v>602.75006103515625</v>
      </c>
      <c r="L26" s="43">
        <v>602.75006103515625</v>
      </c>
      <c r="M26" s="43">
        <v>602.75006103515625</v>
      </c>
      <c r="N26" s="43">
        <v>602.75006103515625</v>
      </c>
      <c r="O26" s="43">
        <v>602.75006103515625</v>
      </c>
      <c r="P26" s="43">
        <v>602.75006103515625</v>
      </c>
      <c r="Q26" s="43">
        <v>602.75006103515625</v>
      </c>
      <c r="R26" s="43">
        <v>602.75006103515625</v>
      </c>
      <c r="S26" s="43">
        <v>602.75006103515625</v>
      </c>
      <c r="T26" s="43">
        <v>602.75006103515625</v>
      </c>
      <c r="U26" s="43">
        <v>602.75006103515625</v>
      </c>
      <c r="V26" s="43">
        <v>602.75006103515625</v>
      </c>
      <c r="W26" s="43">
        <v>602.75006103515625</v>
      </c>
      <c r="X26" s="43">
        <v>602.75006103515625</v>
      </c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</row>
    <row r="27" spans="1:36">
      <c r="A27" s="43" t="s">
        <v>22</v>
      </c>
      <c r="B27" s="43" t="s">
        <v>111</v>
      </c>
      <c r="C27" s="43"/>
      <c r="D27" s="43"/>
      <c r="E27" s="43">
        <v>42.24993896484375</v>
      </c>
      <c r="F27" s="43">
        <v>42.24993896484375</v>
      </c>
      <c r="G27" s="43">
        <v>42.24993896484375</v>
      </c>
      <c r="H27" s="43">
        <v>42.24993896484375</v>
      </c>
      <c r="I27" s="43">
        <v>42.24993896484375</v>
      </c>
      <c r="J27" s="43">
        <v>42.24993896484375</v>
      </c>
      <c r="K27" s="43">
        <v>42.24993896484375</v>
      </c>
      <c r="L27" s="43">
        <v>42.24993896484375</v>
      </c>
      <c r="M27" s="43">
        <v>42.24993896484375</v>
      </c>
      <c r="N27" s="43">
        <v>42.24993896484375</v>
      </c>
      <c r="O27" s="43">
        <v>42.24993896484375</v>
      </c>
      <c r="P27" s="43">
        <v>42.24993896484375</v>
      </c>
      <c r="Q27" s="43">
        <v>42.24993896484375</v>
      </c>
      <c r="R27" s="43">
        <v>42.24993896484375</v>
      </c>
      <c r="S27" s="43">
        <v>42.24993896484375</v>
      </c>
      <c r="T27" s="43">
        <v>42.24993896484375</v>
      </c>
      <c r="U27" s="43">
        <v>42.24993896484375</v>
      </c>
      <c r="V27" s="43">
        <v>42.24993896484375</v>
      </c>
      <c r="W27" s="43">
        <v>42.24993896484375</v>
      </c>
      <c r="X27" s="43">
        <v>42.24993896484375</v>
      </c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</row>
    <row r="28" spans="1:36">
      <c r="A28" s="43" t="s">
        <v>23</v>
      </c>
      <c r="B28" s="43" t="s">
        <v>111</v>
      </c>
      <c r="C28" s="43">
        <v>230</v>
      </c>
      <c r="D28" s="43">
        <v>230</v>
      </c>
      <c r="E28" s="43">
        <v>230</v>
      </c>
      <c r="F28" s="43">
        <v>252</v>
      </c>
      <c r="G28" s="43">
        <v>252</v>
      </c>
      <c r="H28" s="43">
        <v>252</v>
      </c>
      <c r="I28" s="43">
        <v>252</v>
      </c>
      <c r="J28" s="43">
        <v>252</v>
      </c>
      <c r="K28" s="43">
        <v>252</v>
      </c>
      <c r="L28" s="43">
        <v>252</v>
      </c>
      <c r="M28" s="43">
        <v>252</v>
      </c>
      <c r="N28" s="43">
        <v>252</v>
      </c>
      <c r="O28" s="43">
        <v>252</v>
      </c>
      <c r="P28" s="43"/>
      <c r="Q28" s="43"/>
      <c r="R28" s="43"/>
      <c r="S28" s="43"/>
      <c r="T28" s="43"/>
      <c r="U28" s="43"/>
      <c r="V28" s="43"/>
      <c r="W28" s="43"/>
    </row>
    <row r="29" spans="1:36">
      <c r="A29" s="43" t="s">
        <v>24</v>
      </c>
      <c r="B29" s="43" t="s">
        <v>109</v>
      </c>
      <c r="C29" s="43">
        <v>50</v>
      </c>
      <c r="D29" s="43">
        <v>50</v>
      </c>
      <c r="E29" s="43">
        <v>50</v>
      </c>
      <c r="F29" s="43">
        <v>50</v>
      </c>
      <c r="G29" s="43">
        <v>50</v>
      </c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</row>
    <row r="30" spans="1:36">
      <c r="A30" s="43" t="s">
        <v>25</v>
      </c>
      <c r="B30" s="43" t="s">
        <v>109</v>
      </c>
      <c r="C30" s="43">
        <v>53</v>
      </c>
      <c r="D30" s="43">
        <v>53</v>
      </c>
      <c r="E30" s="43">
        <v>53</v>
      </c>
      <c r="F30" s="43">
        <v>53</v>
      </c>
      <c r="G30" s="43">
        <v>53</v>
      </c>
      <c r="H30" s="43">
        <v>53</v>
      </c>
      <c r="I30" s="43">
        <v>53</v>
      </c>
      <c r="J30" s="43">
        <v>53</v>
      </c>
      <c r="K30" s="43">
        <v>53</v>
      </c>
      <c r="L30" s="43">
        <v>53</v>
      </c>
      <c r="M30" s="43">
        <v>53</v>
      </c>
      <c r="N30" s="43">
        <v>53</v>
      </c>
      <c r="O30" s="43"/>
      <c r="P30" s="43"/>
      <c r="Q30" s="43"/>
      <c r="R30" s="43"/>
      <c r="S30" s="43"/>
      <c r="T30" s="43"/>
      <c r="U30" s="43"/>
      <c r="V30" s="43"/>
      <c r="W30" s="43"/>
    </row>
    <row r="31" spans="1:36">
      <c r="A31" s="43" t="s">
        <v>26</v>
      </c>
      <c r="B31" s="43" t="s">
        <v>109</v>
      </c>
      <c r="C31" s="43">
        <v>51</v>
      </c>
      <c r="D31" s="43">
        <v>51</v>
      </c>
      <c r="E31" s="43">
        <v>51</v>
      </c>
      <c r="F31" s="43">
        <v>51</v>
      </c>
      <c r="G31" s="43">
        <v>51</v>
      </c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</row>
    <row r="32" spans="1:36">
      <c r="A32" s="43" t="s">
        <v>27</v>
      </c>
      <c r="B32" s="43" t="s">
        <v>109</v>
      </c>
      <c r="C32" s="43">
        <v>58</v>
      </c>
      <c r="D32" s="43">
        <v>58</v>
      </c>
      <c r="E32" s="43">
        <v>58</v>
      </c>
      <c r="F32" s="43">
        <v>58</v>
      </c>
      <c r="G32" s="43">
        <v>58</v>
      </c>
      <c r="H32" s="43">
        <v>58</v>
      </c>
      <c r="I32" s="43">
        <v>58</v>
      </c>
      <c r="J32" s="43">
        <v>58</v>
      </c>
      <c r="K32" s="43">
        <v>58</v>
      </c>
      <c r="L32" s="43">
        <v>58</v>
      </c>
      <c r="M32" s="43">
        <v>58</v>
      </c>
      <c r="N32" s="43">
        <v>58</v>
      </c>
      <c r="O32" s="43"/>
      <c r="P32" s="43"/>
      <c r="Q32" s="43"/>
      <c r="R32" s="43"/>
      <c r="S32" s="43"/>
      <c r="T32" s="43"/>
      <c r="U32" s="43"/>
      <c r="V32" s="43"/>
      <c r="W32" s="43"/>
    </row>
    <row r="33" spans="1:36">
      <c r="A33" s="43" t="s">
        <v>28</v>
      </c>
      <c r="B33" s="43" t="s">
        <v>109</v>
      </c>
      <c r="C33" s="43">
        <v>58</v>
      </c>
      <c r="D33" s="43">
        <v>58</v>
      </c>
      <c r="E33" s="43">
        <v>58</v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36">
      <c r="A34" s="43" t="s">
        <v>29</v>
      </c>
      <c r="B34" s="43" t="s">
        <v>109</v>
      </c>
      <c r="C34" s="43">
        <v>55</v>
      </c>
      <c r="D34" s="43">
        <v>55</v>
      </c>
      <c r="E34" s="43">
        <v>55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</row>
    <row r="35" spans="1:36">
      <c r="A35" s="43" t="s">
        <v>30</v>
      </c>
      <c r="B35" s="43" t="s">
        <v>109</v>
      </c>
      <c r="C35" s="43">
        <v>57</v>
      </c>
      <c r="D35" s="43">
        <v>57</v>
      </c>
      <c r="E35" s="43">
        <v>57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</row>
    <row r="36" spans="1:36">
      <c r="A36" s="43" t="s">
        <v>31</v>
      </c>
      <c r="B36" s="43" t="s">
        <v>109</v>
      </c>
      <c r="C36" s="43">
        <v>56</v>
      </c>
      <c r="D36" s="43">
        <v>56</v>
      </c>
      <c r="E36" s="43">
        <v>56</v>
      </c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</row>
    <row r="37" spans="1:36">
      <c r="A37" s="43" t="s">
        <v>32</v>
      </c>
      <c r="B37" s="43" t="s">
        <v>109</v>
      </c>
      <c r="C37" s="43">
        <v>88</v>
      </c>
      <c r="D37" s="43">
        <v>88</v>
      </c>
      <c r="E37" s="43">
        <v>88</v>
      </c>
      <c r="F37" s="43">
        <v>88</v>
      </c>
      <c r="G37" s="43">
        <v>88</v>
      </c>
      <c r="H37" s="43">
        <v>88</v>
      </c>
      <c r="I37" s="43">
        <v>88</v>
      </c>
      <c r="J37" s="43">
        <v>88</v>
      </c>
      <c r="K37" s="43">
        <v>88</v>
      </c>
      <c r="L37" s="43">
        <v>88</v>
      </c>
      <c r="M37" s="43">
        <v>88</v>
      </c>
      <c r="N37" s="43">
        <v>88</v>
      </c>
      <c r="O37" s="43">
        <v>88</v>
      </c>
      <c r="P37" s="43">
        <v>88</v>
      </c>
      <c r="Q37" s="43"/>
      <c r="R37" s="43"/>
      <c r="S37" s="43"/>
      <c r="T37" s="43"/>
      <c r="U37" s="43"/>
      <c r="V37" s="43"/>
    </row>
    <row r="38" spans="1:36">
      <c r="A38" s="43" t="s">
        <v>33</v>
      </c>
      <c r="B38" s="43" t="s">
        <v>109</v>
      </c>
      <c r="C38" s="43">
        <v>57</v>
      </c>
      <c r="D38" s="43">
        <v>57</v>
      </c>
      <c r="E38" s="43">
        <v>57</v>
      </c>
      <c r="F38" s="43">
        <v>57</v>
      </c>
      <c r="G38" s="43">
        <v>57</v>
      </c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</row>
    <row r="39" spans="1:36">
      <c r="A39" s="43" t="s">
        <v>34</v>
      </c>
      <c r="B39" s="43" t="s">
        <v>109</v>
      </c>
      <c r="C39" s="43">
        <v>59</v>
      </c>
      <c r="D39" s="43">
        <v>59</v>
      </c>
      <c r="E39" s="43">
        <v>59</v>
      </c>
      <c r="F39" s="43">
        <v>59</v>
      </c>
      <c r="G39" s="43">
        <v>59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1:36">
      <c r="A40" s="43" t="s">
        <v>35</v>
      </c>
      <c r="B40" s="43" t="s">
        <v>109</v>
      </c>
      <c r="C40" s="43">
        <v>59</v>
      </c>
      <c r="D40" s="43">
        <v>59</v>
      </c>
      <c r="E40" s="43">
        <v>59</v>
      </c>
      <c r="F40" s="43">
        <v>59</v>
      </c>
      <c r="G40" s="43">
        <v>59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</row>
    <row r="41" spans="1:36">
      <c r="A41" s="43" t="s">
        <v>36</v>
      </c>
      <c r="B41" s="43" t="s">
        <v>109</v>
      </c>
      <c r="C41" s="43">
        <v>58</v>
      </c>
      <c r="D41" s="43">
        <v>58</v>
      </c>
      <c r="E41" s="43">
        <v>58</v>
      </c>
      <c r="F41" s="43">
        <v>58</v>
      </c>
      <c r="G41" s="43">
        <v>58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</row>
    <row r="42" spans="1:36">
      <c r="A42" s="43" t="s">
        <v>37</v>
      </c>
      <c r="B42" s="43" t="s">
        <v>109</v>
      </c>
      <c r="C42" s="43">
        <v>59</v>
      </c>
      <c r="D42" s="43">
        <v>59</v>
      </c>
      <c r="E42" s="43">
        <v>59</v>
      </c>
      <c r="F42" s="43">
        <v>59</v>
      </c>
      <c r="G42" s="43">
        <v>59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</row>
    <row r="43" spans="1:36">
      <c r="A43" s="43" t="s">
        <v>38</v>
      </c>
      <c r="B43" s="43" t="s">
        <v>109</v>
      </c>
      <c r="C43" s="43">
        <v>93</v>
      </c>
      <c r="D43" s="43">
        <v>93</v>
      </c>
      <c r="E43" s="43">
        <v>93</v>
      </c>
      <c r="F43" s="43">
        <v>93</v>
      </c>
      <c r="G43" s="43">
        <v>93</v>
      </c>
      <c r="H43" s="43">
        <v>93</v>
      </c>
      <c r="I43" s="43">
        <v>93</v>
      </c>
      <c r="J43" s="43">
        <v>93</v>
      </c>
      <c r="K43" s="43">
        <v>93</v>
      </c>
      <c r="L43" s="43">
        <v>93</v>
      </c>
      <c r="M43" s="43">
        <v>93</v>
      </c>
      <c r="N43" s="43">
        <v>93</v>
      </c>
      <c r="O43" s="43">
        <v>93</v>
      </c>
      <c r="P43" s="43">
        <v>93</v>
      </c>
      <c r="Q43" s="43"/>
      <c r="R43" s="43"/>
      <c r="S43" s="43"/>
      <c r="T43" s="43"/>
      <c r="U43" s="43"/>
      <c r="V43" s="43"/>
    </row>
    <row r="44" spans="1:36">
      <c r="A44" s="43" t="s">
        <v>39</v>
      </c>
      <c r="B44" s="43" t="s">
        <v>109</v>
      </c>
      <c r="C44" s="43">
        <v>94</v>
      </c>
      <c r="D44" s="43">
        <v>94</v>
      </c>
      <c r="E44" s="43">
        <v>94</v>
      </c>
      <c r="F44" s="43">
        <v>94</v>
      </c>
      <c r="G44" s="43">
        <v>94</v>
      </c>
      <c r="H44" s="43">
        <v>94</v>
      </c>
      <c r="I44" s="43">
        <v>94</v>
      </c>
      <c r="J44" s="43">
        <v>94</v>
      </c>
      <c r="K44" s="43">
        <v>94</v>
      </c>
      <c r="L44" s="43">
        <v>94</v>
      </c>
      <c r="M44" s="43">
        <v>94</v>
      </c>
      <c r="N44" s="43">
        <v>94</v>
      </c>
      <c r="O44" s="43">
        <v>94</v>
      </c>
      <c r="P44" s="43">
        <v>94</v>
      </c>
      <c r="Q44" s="43"/>
      <c r="R44" s="43"/>
      <c r="S44" s="43"/>
      <c r="T44" s="43"/>
      <c r="U44" s="43"/>
      <c r="V44" s="43"/>
    </row>
    <row r="45" spans="1:36">
      <c r="A45" s="43" t="s">
        <v>40</v>
      </c>
      <c r="B45" s="43" t="s">
        <v>109</v>
      </c>
      <c r="C45" s="43">
        <v>94</v>
      </c>
      <c r="D45" s="43">
        <v>94</v>
      </c>
      <c r="E45" s="43">
        <v>94</v>
      </c>
      <c r="F45" s="43">
        <v>94</v>
      </c>
      <c r="G45" s="43">
        <v>94</v>
      </c>
      <c r="H45" s="43">
        <v>94</v>
      </c>
      <c r="I45" s="43">
        <v>94</v>
      </c>
      <c r="J45" s="43">
        <v>94</v>
      </c>
      <c r="K45" s="43">
        <v>94</v>
      </c>
      <c r="L45" s="43">
        <v>94</v>
      </c>
      <c r="M45" s="43">
        <v>94</v>
      </c>
      <c r="N45" s="43">
        <v>94</v>
      </c>
      <c r="O45" s="43">
        <v>94</v>
      </c>
      <c r="P45" s="43">
        <v>94</v>
      </c>
      <c r="Q45" s="43"/>
      <c r="R45" s="43"/>
      <c r="S45" s="43"/>
      <c r="T45" s="43"/>
      <c r="U45" s="43"/>
      <c r="V45" s="43"/>
    </row>
    <row r="46" spans="1:36">
      <c r="A46" s="43" t="s">
        <v>41</v>
      </c>
      <c r="B46" s="43" t="s">
        <v>109</v>
      </c>
      <c r="C46" s="43"/>
      <c r="D46" s="43"/>
      <c r="E46" s="43"/>
      <c r="F46" s="43"/>
      <c r="G46" s="43"/>
      <c r="H46" s="43"/>
      <c r="I46" s="43"/>
      <c r="J46" s="43">
        <v>234.60000610351563</v>
      </c>
      <c r="K46" s="43">
        <v>234.60000610351563</v>
      </c>
      <c r="L46" s="43">
        <v>234.60000610351563</v>
      </c>
      <c r="M46" s="43">
        <v>234.60000610351563</v>
      </c>
      <c r="N46" s="43">
        <v>234.60000610351563</v>
      </c>
      <c r="O46" s="43">
        <v>1407.60009765625</v>
      </c>
      <c r="P46" s="43">
        <v>1407.60009765625</v>
      </c>
      <c r="Q46" s="43">
        <v>1407.60009765625</v>
      </c>
      <c r="R46" s="43">
        <v>1407.60009765625</v>
      </c>
      <c r="S46" s="43">
        <v>1407.60009765625</v>
      </c>
      <c r="T46" s="43">
        <v>1407.60009765625</v>
      </c>
      <c r="U46" s="43">
        <v>1407.60009765625</v>
      </c>
      <c r="V46" s="43">
        <v>1407.60009765625</v>
      </c>
      <c r="W46" s="43">
        <v>1407.60009765625</v>
      </c>
      <c r="X46" s="43">
        <v>1407.60009765625</v>
      </c>
      <c r="Y46" s="43">
        <v>1407.60009765625</v>
      </c>
      <c r="Z46" s="43">
        <v>1407.60009765625</v>
      </c>
      <c r="AA46" s="43">
        <v>1407.60009765625</v>
      </c>
      <c r="AB46" s="43">
        <v>1407.60009765625</v>
      </c>
      <c r="AC46" s="43">
        <v>1407.60009765625</v>
      </c>
      <c r="AD46" s="43">
        <v>1407.60009765625</v>
      </c>
      <c r="AE46" s="43">
        <v>1407.60009765625</v>
      </c>
      <c r="AF46" s="43">
        <v>1407.60009765625</v>
      </c>
      <c r="AG46" s="43">
        <v>1407.60009765625</v>
      </c>
      <c r="AH46" s="43">
        <v>1407.60009765625</v>
      </c>
      <c r="AI46" s="43">
        <v>1407.60009765625</v>
      </c>
      <c r="AJ46" s="43">
        <v>1407.60009765625</v>
      </c>
    </row>
    <row r="47" spans="1:36">
      <c r="A47" s="43" t="s">
        <v>189</v>
      </c>
      <c r="B47" s="43" t="s">
        <v>109</v>
      </c>
      <c r="W47" s="43"/>
      <c r="X47" s="43">
        <v>934.4000244140625</v>
      </c>
      <c r="Y47" s="43">
        <v>934.4000244140625</v>
      </c>
      <c r="Z47" s="43">
        <v>1168</v>
      </c>
      <c r="AA47" s="43">
        <v>1168</v>
      </c>
      <c r="AB47" s="43">
        <v>2102.400146484375</v>
      </c>
      <c r="AC47" s="43">
        <v>2102.400146484375</v>
      </c>
      <c r="AD47" s="43">
        <v>3737.60009765625</v>
      </c>
      <c r="AE47" s="43">
        <v>3737.60009765625</v>
      </c>
      <c r="AF47" s="43">
        <v>3737.60009765625</v>
      </c>
      <c r="AG47" s="43">
        <v>3737.60009765625</v>
      </c>
      <c r="AH47" s="43">
        <v>3737.60009765625</v>
      </c>
      <c r="AI47" s="43">
        <v>3737.60009765625</v>
      </c>
      <c r="AJ47" s="43">
        <v>3737.60009765625</v>
      </c>
    </row>
    <row r="48" spans="1:36">
      <c r="A48" s="43" t="s">
        <v>42</v>
      </c>
      <c r="B48" s="43" t="s">
        <v>109</v>
      </c>
      <c r="C48" s="43">
        <v>61</v>
      </c>
      <c r="D48" s="43">
        <v>61</v>
      </c>
      <c r="E48" s="43">
        <v>61</v>
      </c>
      <c r="F48" s="43">
        <v>61</v>
      </c>
      <c r="G48" s="43">
        <v>61</v>
      </c>
      <c r="H48" s="43">
        <v>61</v>
      </c>
      <c r="I48" s="43">
        <v>61</v>
      </c>
      <c r="J48" s="43">
        <v>61</v>
      </c>
      <c r="K48" s="43">
        <v>61</v>
      </c>
      <c r="L48" s="43">
        <v>61</v>
      </c>
      <c r="M48" s="43">
        <v>61</v>
      </c>
      <c r="N48" s="43">
        <v>61</v>
      </c>
      <c r="O48" s="43"/>
      <c r="P48" s="43"/>
      <c r="Q48" s="43"/>
      <c r="R48" s="43"/>
      <c r="S48" s="43"/>
      <c r="T48" s="43"/>
      <c r="U48" s="43"/>
      <c r="V48" s="43"/>
      <c r="W48" s="43"/>
    </row>
    <row r="49" spans="1:36">
      <c r="A49" s="43" t="s">
        <v>43</v>
      </c>
      <c r="B49" s="43" t="s">
        <v>109</v>
      </c>
      <c r="C49" s="43">
        <v>86</v>
      </c>
      <c r="D49" s="43">
        <v>86</v>
      </c>
      <c r="E49" s="43">
        <v>86</v>
      </c>
      <c r="F49" s="43">
        <v>86</v>
      </c>
      <c r="G49" s="43">
        <v>86</v>
      </c>
      <c r="H49" s="43">
        <v>86</v>
      </c>
      <c r="I49" s="43">
        <v>86</v>
      </c>
      <c r="J49" s="43">
        <v>86</v>
      </c>
      <c r="K49" s="43">
        <v>86</v>
      </c>
      <c r="L49" s="43">
        <v>86</v>
      </c>
      <c r="M49" s="43">
        <v>86</v>
      </c>
      <c r="N49" s="43">
        <v>86</v>
      </c>
      <c r="O49" s="43">
        <v>86</v>
      </c>
      <c r="P49" s="43">
        <v>86</v>
      </c>
      <c r="Q49" s="43">
        <v>86</v>
      </c>
      <c r="R49" s="43">
        <v>86</v>
      </c>
      <c r="S49" s="43"/>
      <c r="T49" s="43"/>
      <c r="U49" s="43"/>
      <c r="V49" s="43"/>
      <c r="W49" s="43"/>
    </row>
    <row r="50" spans="1:36">
      <c r="A50" s="43" t="s">
        <v>44</v>
      </c>
      <c r="B50" s="43" t="s">
        <v>109</v>
      </c>
      <c r="C50" s="43">
        <v>161</v>
      </c>
      <c r="D50" s="43">
        <v>161</v>
      </c>
      <c r="E50" s="43">
        <v>161</v>
      </c>
      <c r="F50" s="43">
        <v>161</v>
      </c>
      <c r="G50" s="43">
        <v>161</v>
      </c>
      <c r="H50" s="43">
        <v>161</v>
      </c>
      <c r="I50" s="43">
        <v>161</v>
      </c>
      <c r="J50" s="43">
        <v>161</v>
      </c>
      <c r="K50" s="43">
        <v>161</v>
      </c>
      <c r="L50" s="43">
        <v>161</v>
      </c>
      <c r="M50" s="43">
        <v>161</v>
      </c>
      <c r="N50" s="43">
        <v>161</v>
      </c>
      <c r="O50" s="43">
        <v>161</v>
      </c>
      <c r="P50" s="43">
        <v>161</v>
      </c>
      <c r="Q50" s="43">
        <v>161</v>
      </c>
      <c r="R50" s="43">
        <v>161</v>
      </c>
      <c r="S50" s="43">
        <v>161</v>
      </c>
      <c r="T50" s="43">
        <v>161</v>
      </c>
      <c r="U50" s="43">
        <v>161</v>
      </c>
      <c r="V50" s="43">
        <v>161</v>
      </c>
      <c r="W50" s="43">
        <v>161</v>
      </c>
      <c r="X50" s="43">
        <v>161</v>
      </c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</row>
    <row r="51" spans="1:36">
      <c r="A51" s="43" t="s">
        <v>45</v>
      </c>
      <c r="B51" s="43" t="s">
        <v>109</v>
      </c>
      <c r="C51" s="43">
        <v>89</v>
      </c>
      <c r="D51" s="43">
        <v>89</v>
      </c>
      <c r="E51" s="43">
        <v>89</v>
      </c>
      <c r="F51" s="43">
        <v>89</v>
      </c>
      <c r="G51" s="43">
        <v>89</v>
      </c>
      <c r="H51" s="43">
        <v>89</v>
      </c>
      <c r="I51" s="43">
        <v>89</v>
      </c>
      <c r="J51" s="43">
        <v>89</v>
      </c>
      <c r="K51" s="43">
        <v>89</v>
      </c>
      <c r="L51" s="43">
        <v>89</v>
      </c>
      <c r="M51" s="43">
        <v>89</v>
      </c>
      <c r="N51" s="43">
        <v>89</v>
      </c>
      <c r="O51" s="43">
        <v>89</v>
      </c>
      <c r="P51" s="43">
        <v>89</v>
      </c>
      <c r="Q51" s="43">
        <v>89</v>
      </c>
      <c r="R51" s="43">
        <v>89</v>
      </c>
      <c r="S51" s="43">
        <v>89</v>
      </c>
      <c r="T51" s="43">
        <v>89</v>
      </c>
      <c r="U51" s="43">
        <v>89</v>
      </c>
      <c r="V51" s="43">
        <v>89</v>
      </c>
      <c r="W51" s="43">
        <v>89</v>
      </c>
      <c r="X51" s="43">
        <v>89</v>
      </c>
      <c r="Y51" s="43">
        <v>89</v>
      </c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</row>
    <row r="52" spans="1:36">
      <c r="A52" s="43" t="s">
        <v>46</v>
      </c>
      <c r="B52" s="43" t="s">
        <v>109</v>
      </c>
      <c r="C52" s="43">
        <v>91</v>
      </c>
      <c r="D52" s="43">
        <v>91</v>
      </c>
      <c r="E52" s="43">
        <v>91</v>
      </c>
      <c r="F52" s="43">
        <v>91</v>
      </c>
      <c r="G52" s="43">
        <v>91</v>
      </c>
      <c r="H52" s="43">
        <v>91</v>
      </c>
      <c r="I52" s="43">
        <v>91</v>
      </c>
      <c r="J52" s="43">
        <v>91</v>
      </c>
      <c r="K52" s="43">
        <v>91</v>
      </c>
      <c r="L52" s="43">
        <v>91</v>
      </c>
      <c r="M52" s="43">
        <v>91</v>
      </c>
      <c r="N52" s="43">
        <v>91</v>
      </c>
      <c r="O52" s="43">
        <v>91</v>
      </c>
      <c r="P52" s="43">
        <v>91</v>
      </c>
      <c r="Q52" s="43">
        <v>91</v>
      </c>
      <c r="R52" s="43">
        <v>91</v>
      </c>
      <c r="S52" s="43">
        <v>91</v>
      </c>
      <c r="T52" s="43">
        <v>91</v>
      </c>
      <c r="U52" s="43">
        <v>91</v>
      </c>
      <c r="V52" s="43">
        <v>91</v>
      </c>
      <c r="W52" s="43">
        <v>91</v>
      </c>
      <c r="X52" s="43">
        <v>91</v>
      </c>
      <c r="Y52" s="43">
        <v>91</v>
      </c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</row>
    <row r="53" spans="1:36">
      <c r="A53" s="43" t="s">
        <v>47</v>
      </c>
      <c r="B53" s="43" t="s">
        <v>109</v>
      </c>
      <c r="C53" s="43">
        <v>90</v>
      </c>
      <c r="D53" s="43">
        <v>90</v>
      </c>
      <c r="E53" s="43">
        <v>90</v>
      </c>
      <c r="F53" s="43">
        <v>90</v>
      </c>
      <c r="G53" s="43">
        <v>90</v>
      </c>
      <c r="H53" s="43">
        <v>90</v>
      </c>
      <c r="I53" s="43">
        <v>90</v>
      </c>
      <c r="J53" s="43">
        <v>90</v>
      </c>
      <c r="K53" s="43">
        <v>90</v>
      </c>
      <c r="L53" s="43">
        <v>90</v>
      </c>
      <c r="M53" s="43">
        <v>90</v>
      </c>
      <c r="N53" s="43">
        <v>90</v>
      </c>
      <c r="O53" s="43">
        <v>90</v>
      </c>
      <c r="P53" s="43">
        <v>90</v>
      </c>
      <c r="Q53" s="43">
        <v>90</v>
      </c>
      <c r="R53" s="43">
        <v>90</v>
      </c>
      <c r="S53" s="43">
        <v>90</v>
      </c>
      <c r="T53" s="43">
        <v>90</v>
      </c>
      <c r="U53" s="43">
        <v>90</v>
      </c>
      <c r="V53" s="43">
        <v>90</v>
      </c>
      <c r="W53" s="43">
        <v>90</v>
      </c>
      <c r="X53" s="43">
        <v>90</v>
      </c>
      <c r="Y53" s="43">
        <v>90</v>
      </c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</row>
    <row r="54" spans="1:36">
      <c r="A54" s="43" t="s">
        <v>48</v>
      </c>
      <c r="B54" s="43" t="s">
        <v>109</v>
      </c>
      <c r="C54" s="43">
        <v>60</v>
      </c>
      <c r="D54" s="43">
        <v>60</v>
      </c>
      <c r="E54" s="43">
        <v>60</v>
      </c>
      <c r="F54" s="43">
        <v>60</v>
      </c>
      <c r="G54" s="43">
        <v>60</v>
      </c>
      <c r="H54" s="43">
        <v>60</v>
      </c>
      <c r="I54" s="43">
        <v>60</v>
      </c>
      <c r="J54" s="43">
        <v>60</v>
      </c>
      <c r="K54" s="43">
        <v>60</v>
      </c>
      <c r="L54" s="43">
        <v>60</v>
      </c>
      <c r="M54" s="43">
        <v>60</v>
      </c>
      <c r="N54" s="43">
        <v>60</v>
      </c>
      <c r="O54" s="43"/>
      <c r="P54" s="43"/>
      <c r="Q54" s="43"/>
      <c r="R54" s="43"/>
      <c r="S54" s="43"/>
      <c r="T54" s="43"/>
      <c r="U54" s="43"/>
      <c r="V54" s="43"/>
      <c r="W54" s="43"/>
    </row>
    <row r="55" spans="1:36">
      <c r="A55" s="43" t="s">
        <v>49</v>
      </c>
      <c r="B55" s="43" t="s">
        <v>109</v>
      </c>
      <c r="C55" s="43">
        <v>61</v>
      </c>
      <c r="D55" s="43">
        <v>61</v>
      </c>
      <c r="E55" s="43">
        <v>61</v>
      </c>
      <c r="F55" s="43">
        <v>61</v>
      </c>
      <c r="G55" s="43">
        <v>61</v>
      </c>
      <c r="H55" s="43">
        <v>61</v>
      </c>
      <c r="I55" s="43">
        <v>61</v>
      </c>
      <c r="J55" s="43">
        <v>61</v>
      </c>
      <c r="K55" s="43">
        <v>61</v>
      </c>
      <c r="L55" s="43">
        <v>61</v>
      </c>
      <c r="M55" s="43">
        <v>61</v>
      </c>
      <c r="N55" s="43">
        <v>61</v>
      </c>
      <c r="O55" s="43"/>
      <c r="P55" s="43"/>
      <c r="Q55" s="43"/>
      <c r="R55" s="43"/>
      <c r="S55" s="43"/>
      <c r="T55" s="43"/>
      <c r="U55" s="43"/>
      <c r="V55" s="43"/>
      <c r="W55" s="43"/>
    </row>
    <row r="56" spans="1:36">
      <c r="A56" s="43" t="s">
        <v>50</v>
      </c>
      <c r="B56" s="43" t="s">
        <v>109</v>
      </c>
      <c r="C56" s="43">
        <v>62</v>
      </c>
      <c r="D56" s="43">
        <v>62</v>
      </c>
      <c r="E56" s="43">
        <v>62</v>
      </c>
      <c r="F56" s="43">
        <v>62</v>
      </c>
      <c r="G56" s="43">
        <v>62</v>
      </c>
      <c r="H56" s="43">
        <v>62</v>
      </c>
      <c r="I56" s="43">
        <v>62</v>
      </c>
      <c r="J56" s="43">
        <v>62</v>
      </c>
      <c r="K56" s="43">
        <v>62</v>
      </c>
      <c r="L56" s="43">
        <v>62</v>
      </c>
      <c r="M56" s="43">
        <v>62</v>
      </c>
      <c r="N56" s="43">
        <v>62</v>
      </c>
      <c r="O56" s="43"/>
      <c r="P56" s="43"/>
      <c r="Q56" s="43"/>
      <c r="R56" s="43"/>
      <c r="S56" s="43"/>
      <c r="T56" s="43"/>
      <c r="U56" s="43"/>
      <c r="V56" s="43"/>
      <c r="W56" s="43"/>
    </row>
    <row r="57" spans="1:36">
      <c r="A57" s="43" t="s">
        <v>51</v>
      </c>
      <c r="B57" s="43" t="s">
        <v>109</v>
      </c>
      <c r="C57" s="43">
        <v>59</v>
      </c>
      <c r="D57" s="43">
        <v>59</v>
      </c>
      <c r="E57" s="43">
        <v>59</v>
      </c>
      <c r="F57" s="43">
        <v>59</v>
      </c>
      <c r="G57" s="43">
        <v>59</v>
      </c>
      <c r="H57" s="43">
        <v>59</v>
      </c>
      <c r="I57" s="43">
        <v>59</v>
      </c>
      <c r="J57" s="43">
        <v>59</v>
      </c>
      <c r="K57" s="43">
        <v>59</v>
      </c>
      <c r="L57" s="43">
        <v>59</v>
      </c>
      <c r="M57" s="43">
        <v>59</v>
      </c>
      <c r="N57" s="43">
        <v>59</v>
      </c>
      <c r="O57" s="43"/>
      <c r="P57" s="43"/>
      <c r="Q57" s="43"/>
      <c r="R57" s="43"/>
      <c r="S57" s="43"/>
      <c r="T57" s="43"/>
      <c r="U57" s="43"/>
      <c r="V57" s="43"/>
      <c r="W57" s="43"/>
    </row>
    <row r="58" spans="1:36">
      <c r="A58" s="43" t="s">
        <v>52</v>
      </c>
      <c r="B58" s="43" t="s">
        <v>109</v>
      </c>
      <c r="C58" s="43">
        <v>60</v>
      </c>
      <c r="D58" s="43">
        <v>60</v>
      </c>
      <c r="E58" s="43">
        <v>60</v>
      </c>
      <c r="F58" s="43">
        <v>60</v>
      </c>
      <c r="G58" s="43">
        <v>60</v>
      </c>
      <c r="H58" s="43">
        <v>60</v>
      </c>
      <c r="I58" s="43">
        <v>60</v>
      </c>
      <c r="J58" s="43">
        <v>60</v>
      </c>
      <c r="K58" s="43">
        <v>60</v>
      </c>
      <c r="L58" s="43">
        <v>60</v>
      </c>
      <c r="M58" s="43">
        <v>60</v>
      </c>
      <c r="N58" s="43">
        <v>60</v>
      </c>
      <c r="O58" s="43"/>
      <c r="P58" s="43"/>
      <c r="Q58" s="43"/>
      <c r="R58" s="43"/>
      <c r="S58" s="43"/>
      <c r="T58" s="43"/>
      <c r="U58" s="43"/>
      <c r="V58" s="43"/>
      <c r="W58" s="43"/>
    </row>
    <row r="59" spans="1:36">
      <c r="A59" s="43" t="s">
        <v>53</v>
      </c>
      <c r="B59" s="43" t="s">
        <v>109</v>
      </c>
      <c r="C59" s="43">
        <v>90</v>
      </c>
      <c r="D59" s="43">
        <v>90</v>
      </c>
      <c r="E59" s="43">
        <v>90</v>
      </c>
      <c r="F59" s="43">
        <v>90</v>
      </c>
      <c r="G59" s="43">
        <v>90</v>
      </c>
      <c r="H59" s="43">
        <v>90</v>
      </c>
      <c r="I59" s="43">
        <v>90</v>
      </c>
      <c r="J59" s="43">
        <v>90</v>
      </c>
      <c r="K59" s="43">
        <v>90</v>
      </c>
      <c r="L59" s="43">
        <v>90</v>
      </c>
      <c r="M59" s="43">
        <v>90</v>
      </c>
      <c r="N59" s="43">
        <v>90</v>
      </c>
      <c r="O59" s="43">
        <v>90</v>
      </c>
      <c r="P59" s="43">
        <v>90</v>
      </c>
      <c r="Q59" s="43">
        <v>90</v>
      </c>
      <c r="R59" s="43">
        <v>90</v>
      </c>
      <c r="S59" s="43"/>
      <c r="T59" s="43"/>
      <c r="U59" s="43"/>
      <c r="V59" s="43"/>
      <c r="W59" s="43"/>
    </row>
    <row r="60" spans="1:36">
      <c r="A60" s="43" t="s">
        <v>54</v>
      </c>
      <c r="B60" s="43" t="s">
        <v>109</v>
      </c>
      <c r="C60" s="43">
        <v>88</v>
      </c>
      <c r="D60" s="43">
        <v>88</v>
      </c>
      <c r="E60" s="43">
        <v>88</v>
      </c>
      <c r="F60" s="43">
        <v>88</v>
      </c>
      <c r="G60" s="43">
        <v>88</v>
      </c>
      <c r="H60" s="43">
        <v>88</v>
      </c>
      <c r="I60" s="43">
        <v>88</v>
      </c>
      <c r="J60" s="43">
        <v>88</v>
      </c>
      <c r="K60" s="43">
        <v>88</v>
      </c>
      <c r="L60" s="43">
        <v>88</v>
      </c>
      <c r="M60" s="43">
        <v>88</v>
      </c>
      <c r="N60" s="43">
        <v>88</v>
      </c>
      <c r="O60" s="43">
        <v>88</v>
      </c>
      <c r="P60" s="43">
        <v>88</v>
      </c>
      <c r="Q60" s="43">
        <v>88</v>
      </c>
      <c r="R60" s="43">
        <v>88</v>
      </c>
      <c r="S60" s="43"/>
      <c r="T60" s="43"/>
      <c r="U60" s="43"/>
      <c r="V60" s="43"/>
      <c r="W60" s="43"/>
    </row>
    <row r="61" spans="1:36">
      <c r="A61" s="43" t="s">
        <v>55</v>
      </c>
      <c r="B61" s="43" t="s">
        <v>109</v>
      </c>
      <c r="C61" s="43">
        <v>88</v>
      </c>
      <c r="D61" s="43">
        <v>88</v>
      </c>
      <c r="E61" s="43">
        <v>88</v>
      </c>
      <c r="F61" s="43">
        <v>88</v>
      </c>
      <c r="G61" s="43">
        <v>88</v>
      </c>
      <c r="H61" s="43">
        <v>88</v>
      </c>
      <c r="I61" s="43">
        <v>88</v>
      </c>
      <c r="J61" s="43">
        <v>88</v>
      </c>
      <c r="K61" s="43">
        <v>88</v>
      </c>
      <c r="L61" s="43">
        <v>88</v>
      </c>
      <c r="M61" s="43">
        <v>88</v>
      </c>
      <c r="N61" s="43">
        <v>88</v>
      </c>
      <c r="O61" s="43">
        <v>88</v>
      </c>
      <c r="P61" s="43">
        <v>88</v>
      </c>
      <c r="Q61" s="43">
        <v>88</v>
      </c>
      <c r="R61" s="43">
        <v>88</v>
      </c>
      <c r="S61" s="43"/>
      <c r="T61" s="43"/>
      <c r="U61" s="43"/>
      <c r="V61" s="43"/>
      <c r="W61" s="43"/>
    </row>
    <row r="62" spans="1:36">
      <c r="A62" s="43" t="s">
        <v>56</v>
      </c>
      <c r="B62" s="43" t="s">
        <v>109</v>
      </c>
      <c r="C62" s="43">
        <v>65</v>
      </c>
      <c r="D62" s="43">
        <v>65</v>
      </c>
      <c r="E62" s="43">
        <v>65</v>
      </c>
      <c r="F62" s="43">
        <v>65</v>
      </c>
      <c r="G62" s="43">
        <v>65</v>
      </c>
      <c r="H62" s="43">
        <v>65</v>
      </c>
      <c r="I62" s="43">
        <v>65</v>
      </c>
      <c r="J62" s="43">
        <v>65</v>
      </c>
      <c r="K62" s="43">
        <v>65</v>
      </c>
      <c r="L62" s="43">
        <v>65</v>
      </c>
      <c r="M62" s="43">
        <v>65</v>
      </c>
      <c r="N62" s="43">
        <v>65</v>
      </c>
      <c r="O62" s="43"/>
      <c r="P62" s="43"/>
      <c r="Q62" s="43"/>
      <c r="R62" s="43"/>
      <c r="S62" s="43"/>
      <c r="T62" s="43"/>
      <c r="U62" s="43"/>
      <c r="V62" s="43"/>
      <c r="W62" s="43"/>
    </row>
    <row r="63" spans="1:36">
      <c r="A63" s="43" t="s">
        <v>57</v>
      </c>
      <c r="B63" s="43" t="s">
        <v>109</v>
      </c>
      <c r="C63" s="43">
        <v>64</v>
      </c>
      <c r="D63" s="43">
        <v>64</v>
      </c>
      <c r="E63" s="43">
        <v>64</v>
      </c>
      <c r="F63" s="43">
        <v>64</v>
      </c>
      <c r="G63" s="43">
        <v>64</v>
      </c>
      <c r="H63" s="43">
        <v>64</v>
      </c>
      <c r="I63" s="43">
        <v>64</v>
      </c>
      <c r="J63" s="43">
        <v>64</v>
      </c>
      <c r="K63" s="43">
        <v>64</v>
      </c>
      <c r="L63" s="43">
        <v>64</v>
      </c>
      <c r="M63" s="43">
        <v>64</v>
      </c>
      <c r="N63" s="43">
        <v>64</v>
      </c>
      <c r="O63" s="43"/>
      <c r="P63" s="43"/>
      <c r="Q63" s="43"/>
      <c r="R63" s="43"/>
      <c r="S63" s="43"/>
      <c r="T63" s="43"/>
      <c r="U63" s="43"/>
      <c r="V63" s="43"/>
      <c r="W63" s="43"/>
    </row>
    <row r="64" spans="1:36">
      <c r="A64" s="43" t="s">
        <v>58</v>
      </c>
      <c r="B64" s="43" t="s">
        <v>109</v>
      </c>
      <c r="C64" s="43">
        <v>65</v>
      </c>
      <c r="D64" s="43">
        <v>65</v>
      </c>
      <c r="E64" s="43">
        <v>65</v>
      </c>
      <c r="F64" s="43">
        <v>65</v>
      </c>
      <c r="G64" s="43">
        <v>65</v>
      </c>
      <c r="H64" s="43">
        <v>65</v>
      </c>
      <c r="I64" s="43">
        <v>65</v>
      </c>
      <c r="J64" s="43">
        <v>65</v>
      </c>
      <c r="K64" s="43">
        <v>65</v>
      </c>
      <c r="L64" s="43">
        <v>65</v>
      </c>
      <c r="M64" s="43">
        <v>65</v>
      </c>
      <c r="N64" s="43">
        <v>65</v>
      </c>
      <c r="O64" s="43"/>
      <c r="P64" s="43"/>
      <c r="Q64" s="43"/>
      <c r="R64" s="43"/>
      <c r="S64" s="43"/>
      <c r="T64" s="43"/>
      <c r="U64" s="43"/>
      <c r="V64" s="43"/>
      <c r="W64" s="43"/>
    </row>
    <row r="65" spans="1:36">
      <c r="A65" s="43" t="s">
        <v>59</v>
      </c>
      <c r="B65" s="43" t="s">
        <v>109</v>
      </c>
      <c r="C65" s="43">
        <v>50</v>
      </c>
      <c r="D65" s="43">
        <v>50</v>
      </c>
      <c r="E65" s="43">
        <v>50</v>
      </c>
      <c r="F65" s="43">
        <v>50</v>
      </c>
      <c r="G65" s="43">
        <v>50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36">
      <c r="A66" s="43" t="s">
        <v>60</v>
      </c>
      <c r="B66" s="40" t="s">
        <v>108</v>
      </c>
      <c r="C66" s="43">
        <v>175.30607604980469</v>
      </c>
      <c r="D66" s="43">
        <v>175.30607604980469</v>
      </c>
      <c r="E66" s="43">
        <v>175.30607604980469</v>
      </c>
      <c r="F66" s="43">
        <v>175.30607604980469</v>
      </c>
      <c r="G66" s="43">
        <v>175.30607604980469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</row>
    <row r="67" spans="1:36">
      <c r="A67" s="43" t="s">
        <v>61</v>
      </c>
      <c r="B67" s="40" t="s">
        <v>108</v>
      </c>
      <c r="C67" s="43">
        <v>175.30607604980469</v>
      </c>
      <c r="D67" s="43">
        <v>175.30607604980469</v>
      </c>
      <c r="E67" s="43">
        <v>175.30607604980469</v>
      </c>
      <c r="F67" s="43">
        <v>175.30607604980469</v>
      </c>
      <c r="G67" s="43">
        <v>175.30607604980469</v>
      </c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</row>
    <row r="68" spans="1:36">
      <c r="A68" s="43" t="s">
        <v>62</v>
      </c>
      <c r="B68" s="40" t="s">
        <v>108</v>
      </c>
      <c r="C68" s="43">
        <v>175.30607604980469</v>
      </c>
      <c r="D68" s="43">
        <v>175.30607604980469</v>
      </c>
      <c r="E68" s="43">
        <v>175.30607604980469</v>
      </c>
      <c r="F68" s="43">
        <v>175.30607604980469</v>
      </c>
      <c r="G68" s="43">
        <v>175.30607604980469</v>
      </c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</row>
    <row r="69" spans="1:36">
      <c r="A69" s="43" t="s">
        <v>63</v>
      </c>
      <c r="B69" s="40" t="s">
        <v>108</v>
      </c>
      <c r="C69" s="43">
        <v>175.30607604980469</v>
      </c>
      <c r="D69" s="43">
        <v>175.30607604980469</v>
      </c>
      <c r="E69" s="43">
        <v>175.30607604980469</v>
      </c>
      <c r="F69" s="43">
        <v>175.30607604980469</v>
      </c>
      <c r="G69" s="43">
        <v>175.30607604980469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</row>
    <row r="70" spans="1:36">
      <c r="A70" s="43" t="s">
        <v>64</v>
      </c>
      <c r="B70" s="40" t="s">
        <v>108</v>
      </c>
      <c r="C70" s="43">
        <v>174.38424682617188</v>
      </c>
      <c r="D70" s="43">
        <v>174.38424682617188</v>
      </c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</row>
    <row r="71" spans="1:36">
      <c r="A71" s="43" t="s">
        <v>65</v>
      </c>
      <c r="B71" s="40" t="s">
        <v>108</v>
      </c>
      <c r="C71" s="43">
        <v>174.38424682617188</v>
      </c>
      <c r="D71" s="43">
        <v>174.38424682617188</v>
      </c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</row>
    <row r="72" spans="1:36">
      <c r="A72" s="43" t="s">
        <v>66</v>
      </c>
      <c r="B72" s="40" t="s">
        <v>108</v>
      </c>
      <c r="C72" s="43">
        <v>174.38424682617188</v>
      </c>
      <c r="D72" s="43">
        <v>174.38424682617188</v>
      </c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</row>
    <row r="73" spans="1:36">
      <c r="A73" s="43" t="s">
        <v>190</v>
      </c>
      <c r="B73" s="43" t="s">
        <v>113</v>
      </c>
      <c r="W73" s="43"/>
      <c r="X73" s="43"/>
      <c r="Y73" s="43"/>
      <c r="Z73" s="43"/>
      <c r="AA73" s="43"/>
      <c r="AB73" s="43"/>
      <c r="AC73" s="43">
        <v>1000</v>
      </c>
      <c r="AD73" s="43">
        <v>1000</v>
      </c>
      <c r="AE73" s="43">
        <v>2000</v>
      </c>
      <c r="AF73" s="43">
        <v>2000</v>
      </c>
      <c r="AG73" s="43">
        <v>3000</v>
      </c>
      <c r="AH73" s="43">
        <v>3000</v>
      </c>
      <c r="AI73" s="43">
        <v>4500</v>
      </c>
      <c r="AJ73" s="43">
        <v>4500</v>
      </c>
    </row>
    <row r="74" spans="1:36">
      <c r="A74" s="43" t="s">
        <v>191</v>
      </c>
      <c r="B74" s="43" t="s">
        <v>113</v>
      </c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>
        <v>1000</v>
      </c>
      <c r="T74" s="43">
        <v>1000</v>
      </c>
      <c r="U74" s="43">
        <v>2000</v>
      </c>
      <c r="V74" s="43">
        <v>2000</v>
      </c>
      <c r="W74" s="43">
        <v>3000</v>
      </c>
      <c r="X74" s="43">
        <v>3000</v>
      </c>
      <c r="Y74" s="43">
        <v>4500</v>
      </c>
      <c r="Z74" s="43">
        <v>4500</v>
      </c>
      <c r="AA74" s="43">
        <v>6000</v>
      </c>
      <c r="AB74" s="43">
        <v>6000</v>
      </c>
      <c r="AC74" s="43">
        <v>6500</v>
      </c>
      <c r="AD74" s="43">
        <v>6500</v>
      </c>
      <c r="AE74" s="43">
        <v>7000</v>
      </c>
      <c r="AF74" s="43">
        <v>7000</v>
      </c>
      <c r="AG74" s="43">
        <v>6000</v>
      </c>
      <c r="AH74" s="43">
        <v>6000</v>
      </c>
      <c r="AI74" s="43">
        <v>4500</v>
      </c>
      <c r="AJ74" s="43">
        <v>4500</v>
      </c>
    </row>
    <row r="75" spans="1:36">
      <c r="A75" s="43" t="s">
        <v>192</v>
      </c>
      <c r="B75" s="43" t="s">
        <v>113</v>
      </c>
      <c r="W75" s="43"/>
      <c r="X75" s="43"/>
      <c r="Y75" s="43"/>
      <c r="Z75" s="43"/>
      <c r="AA75" s="43"/>
      <c r="AB75" s="43"/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</row>
    <row r="76" spans="1:36">
      <c r="A76" s="43" t="s">
        <v>193</v>
      </c>
      <c r="B76" s="43" t="s">
        <v>113</v>
      </c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0</v>
      </c>
      <c r="AH76" s="43">
        <v>0</v>
      </c>
      <c r="AI76" s="43">
        <v>0</v>
      </c>
      <c r="AJ76" s="43">
        <v>0</v>
      </c>
    </row>
    <row r="77" spans="1:36">
      <c r="A77" s="43" t="s">
        <v>68</v>
      </c>
      <c r="B77" s="43" t="s">
        <v>114</v>
      </c>
      <c r="C77" s="43"/>
      <c r="D77" s="43"/>
      <c r="E77" s="43">
        <v>0</v>
      </c>
      <c r="F77" s="43">
        <v>0</v>
      </c>
      <c r="G77" s="43">
        <v>0</v>
      </c>
      <c r="H77" s="43">
        <v>0</v>
      </c>
      <c r="I77" s="43">
        <v>0</v>
      </c>
      <c r="J77" s="43">
        <v>0</v>
      </c>
      <c r="K77" s="43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43">
        <v>0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43">
        <v>0</v>
      </c>
      <c r="AF77" s="43">
        <v>0</v>
      </c>
      <c r="AG77" s="43">
        <v>0</v>
      </c>
      <c r="AH77" s="43">
        <v>0</v>
      </c>
      <c r="AI77" s="43">
        <v>0</v>
      </c>
      <c r="AJ77" s="43">
        <v>0</v>
      </c>
    </row>
    <row r="78" spans="1:36">
      <c r="A78" s="43" t="s">
        <v>69</v>
      </c>
      <c r="B78" s="43" t="s">
        <v>114</v>
      </c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>
        <v>0</v>
      </c>
      <c r="N78" s="43">
        <v>0</v>
      </c>
      <c r="O78" s="43">
        <v>0</v>
      </c>
      <c r="P78" s="43">
        <v>0</v>
      </c>
      <c r="Q78" s="43">
        <v>0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43">
        <v>0</v>
      </c>
      <c r="AF78" s="43">
        <v>0</v>
      </c>
      <c r="AG78" s="43">
        <v>0</v>
      </c>
      <c r="AH78" s="43">
        <v>0</v>
      </c>
      <c r="AI78" s="43">
        <v>0</v>
      </c>
      <c r="AJ78" s="43">
        <v>0</v>
      </c>
    </row>
    <row r="79" spans="1:36">
      <c r="A79" s="43" t="s">
        <v>70</v>
      </c>
      <c r="B79" s="43" t="s">
        <v>114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43">
        <v>0</v>
      </c>
      <c r="AF79" s="43">
        <v>0</v>
      </c>
      <c r="AG79" s="43">
        <v>0</v>
      </c>
      <c r="AH79" s="43">
        <v>0</v>
      </c>
      <c r="AI79" s="43">
        <v>0</v>
      </c>
      <c r="AJ79" s="43">
        <v>0</v>
      </c>
    </row>
    <row r="80" spans="1:36">
      <c r="A80" s="43" t="s">
        <v>194</v>
      </c>
      <c r="B80" s="43" t="s">
        <v>114</v>
      </c>
      <c r="W80" s="43"/>
      <c r="X80" s="43"/>
      <c r="Y80" s="43"/>
      <c r="Z80" s="43"/>
      <c r="AA80" s="43"/>
      <c r="AB80" s="43"/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</row>
    <row r="81" spans="1:36">
      <c r="A81" s="43" t="s">
        <v>71</v>
      </c>
      <c r="B81" s="43" t="s">
        <v>114</v>
      </c>
      <c r="C81" s="43"/>
      <c r="D81" s="43">
        <v>0</v>
      </c>
      <c r="E81" s="43">
        <v>0</v>
      </c>
      <c r="F81" s="43">
        <v>0</v>
      </c>
      <c r="G81" s="43">
        <v>0</v>
      </c>
      <c r="H81" s="43">
        <v>0</v>
      </c>
      <c r="I81" s="43">
        <v>0</v>
      </c>
      <c r="J81" s="43">
        <v>0</v>
      </c>
      <c r="K81" s="43">
        <v>0</v>
      </c>
      <c r="L81" s="43">
        <v>0</v>
      </c>
      <c r="M81" s="43">
        <v>0</v>
      </c>
      <c r="N81" s="43">
        <v>0</v>
      </c>
      <c r="O81" s="43">
        <v>0</v>
      </c>
      <c r="P81" s="43">
        <v>0</v>
      </c>
      <c r="Q81" s="43">
        <v>0</v>
      </c>
      <c r="R81" s="43">
        <v>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43">
        <v>0</v>
      </c>
      <c r="AF81" s="43">
        <v>0</v>
      </c>
      <c r="AG81" s="43">
        <v>0</v>
      </c>
      <c r="AH81" s="43">
        <v>0</v>
      </c>
      <c r="AI81" s="43">
        <v>0</v>
      </c>
      <c r="AJ81" s="43">
        <v>0</v>
      </c>
    </row>
    <row r="82" spans="1:36">
      <c r="A82" s="43" t="s">
        <v>72</v>
      </c>
      <c r="B82" s="43" t="s">
        <v>114</v>
      </c>
      <c r="C82" s="43">
        <v>0</v>
      </c>
      <c r="D82" s="43">
        <v>0</v>
      </c>
      <c r="E82" s="43">
        <v>0</v>
      </c>
      <c r="F82" s="43">
        <v>0</v>
      </c>
      <c r="G82" s="43">
        <v>0</v>
      </c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  <c r="N82" s="43">
        <v>0</v>
      </c>
      <c r="O82" s="43">
        <v>0</v>
      </c>
      <c r="P82" s="43">
        <v>0</v>
      </c>
      <c r="Q82" s="43">
        <v>0</v>
      </c>
      <c r="R82" s="43">
        <v>0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43">
        <v>0</v>
      </c>
      <c r="AF82" s="43">
        <v>0</v>
      </c>
      <c r="AG82" s="43">
        <v>0</v>
      </c>
      <c r="AH82" s="43">
        <v>0</v>
      </c>
      <c r="AI82" s="43">
        <v>0</v>
      </c>
      <c r="AJ82" s="43">
        <v>0</v>
      </c>
    </row>
    <row r="83" spans="1:36">
      <c r="A83" s="43" t="s">
        <v>73</v>
      </c>
      <c r="B83" s="43" t="s">
        <v>114</v>
      </c>
      <c r="C83" s="43">
        <v>0</v>
      </c>
      <c r="D83" s="43">
        <v>0</v>
      </c>
      <c r="E83" s="43">
        <v>0</v>
      </c>
      <c r="F83" s="43">
        <v>0</v>
      </c>
      <c r="G83" s="43">
        <v>0</v>
      </c>
      <c r="H83" s="43">
        <v>0</v>
      </c>
      <c r="I83" s="43">
        <v>0</v>
      </c>
      <c r="J83" s="43">
        <v>0</v>
      </c>
      <c r="K83" s="43">
        <v>0</v>
      </c>
      <c r="L83" s="43">
        <v>0</v>
      </c>
      <c r="M83" s="43">
        <v>0</v>
      </c>
      <c r="N83" s="43">
        <v>0</v>
      </c>
      <c r="O83" s="43">
        <v>0</v>
      </c>
      <c r="P83" s="43">
        <v>0</v>
      </c>
      <c r="Q83" s="43">
        <v>0</v>
      </c>
      <c r="R83" s="43">
        <v>0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43">
        <v>0</v>
      </c>
      <c r="AF83" s="43">
        <v>0</v>
      </c>
      <c r="AG83" s="43">
        <v>0</v>
      </c>
      <c r="AH83" s="43">
        <v>0</v>
      </c>
      <c r="AI83" s="43">
        <v>0</v>
      </c>
      <c r="AJ83" s="43">
        <v>0</v>
      </c>
    </row>
    <row r="84" spans="1:36">
      <c r="A84" s="43" t="s">
        <v>74</v>
      </c>
      <c r="B84" s="43" t="s">
        <v>114</v>
      </c>
      <c r="C84" s="43">
        <v>0</v>
      </c>
      <c r="D84" s="43">
        <v>0</v>
      </c>
      <c r="E84" s="43">
        <v>0</v>
      </c>
      <c r="F84" s="43">
        <v>0</v>
      </c>
      <c r="G84" s="43">
        <v>0</v>
      </c>
      <c r="H84" s="43">
        <v>0</v>
      </c>
      <c r="I84" s="43"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43">
        <v>0</v>
      </c>
      <c r="R84" s="43">
        <v>0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43">
        <v>0</v>
      </c>
      <c r="AF84" s="43">
        <v>0</v>
      </c>
      <c r="AG84" s="43">
        <v>0</v>
      </c>
      <c r="AH84" s="43">
        <v>0</v>
      </c>
      <c r="AI84" s="43">
        <v>0</v>
      </c>
      <c r="AJ84" s="43">
        <v>0</v>
      </c>
    </row>
    <row r="85" spans="1:36">
      <c r="A85" s="43" t="s">
        <v>75</v>
      </c>
      <c r="B85" s="43" t="s">
        <v>114</v>
      </c>
      <c r="C85" s="43"/>
      <c r="D85" s="43"/>
      <c r="E85" s="43"/>
      <c r="F85" s="43">
        <v>0</v>
      </c>
      <c r="G85" s="43">
        <v>0</v>
      </c>
      <c r="H85" s="43">
        <v>0</v>
      </c>
      <c r="I85" s="43">
        <v>0</v>
      </c>
      <c r="J85" s="43">
        <v>0</v>
      </c>
      <c r="K85" s="43">
        <v>0</v>
      </c>
      <c r="L85" s="43">
        <v>0</v>
      </c>
      <c r="M85" s="43">
        <v>0</v>
      </c>
      <c r="N85" s="43">
        <v>0</v>
      </c>
      <c r="O85" s="43">
        <v>0</v>
      </c>
      <c r="P85" s="43">
        <v>0</v>
      </c>
      <c r="Q85" s="43">
        <v>0</v>
      </c>
      <c r="R85" s="43">
        <v>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43">
        <v>0</v>
      </c>
      <c r="AF85" s="43">
        <v>0</v>
      </c>
      <c r="AG85" s="43">
        <v>0</v>
      </c>
      <c r="AH85" s="43">
        <v>0</v>
      </c>
      <c r="AI85" s="43">
        <v>0</v>
      </c>
      <c r="AJ85" s="43">
        <v>0</v>
      </c>
    </row>
    <row r="86" spans="1:36">
      <c r="A86" s="43" t="s">
        <v>76</v>
      </c>
      <c r="B86" s="43" t="s">
        <v>114</v>
      </c>
      <c r="C86" s="43">
        <v>0</v>
      </c>
      <c r="D86" s="43">
        <v>0</v>
      </c>
      <c r="E86" s="43">
        <v>0</v>
      </c>
      <c r="F86" s="43">
        <v>0</v>
      </c>
      <c r="G86" s="43">
        <v>0</v>
      </c>
      <c r="H86" s="43">
        <v>0</v>
      </c>
      <c r="I86" s="43">
        <v>0</v>
      </c>
      <c r="J86" s="43">
        <v>0</v>
      </c>
      <c r="K86" s="43">
        <v>0</v>
      </c>
      <c r="L86" s="43">
        <v>0</v>
      </c>
      <c r="M86" s="43">
        <v>0</v>
      </c>
      <c r="N86" s="43">
        <v>0</v>
      </c>
      <c r="O86" s="43">
        <v>0</v>
      </c>
      <c r="P86" s="43">
        <v>0</v>
      </c>
      <c r="Q86" s="43">
        <v>0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43">
        <v>0</v>
      </c>
      <c r="AF86" s="43">
        <v>0</v>
      </c>
      <c r="AG86" s="43">
        <v>0</v>
      </c>
      <c r="AH86" s="43">
        <v>0</v>
      </c>
      <c r="AI86" s="43">
        <v>0</v>
      </c>
      <c r="AJ86" s="43">
        <v>0</v>
      </c>
    </row>
    <row r="87" spans="1:36">
      <c r="A87" s="43" t="s">
        <v>77</v>
      </c>
      <c r="B87" s="43" t="s">
        <v>114</v>
      </c>
      <c r="C87" s="43">
        <v>0</v>
      </c>
      <c r="D87" s="43">
        <v>0</v>
      </c>
      <c r="E87" s="43">
        <v>0</v>
      </c>
      <c r="F87" s="43">
        <v>0</v>
      </c>
      <c r="G87" s="43">
        <v>0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43">
        <v>0</v>
      </c>
      <c r="N87" s="43">
        <v>0</v>
      </c>
      <c r="O87" s="43">
        <v>0</v>
      </c>
      <c r="P87" s="43">
        <v>0</v>
      </c>
      <c r="Q87" s="43">
        <v>0</v>
      </c>
      <c r="R87" s="43">
        <v>0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43">
        <v>0</v>
      </c>
      <c r="AF87" s="43">
        <v>0</v>
      </c>
      <c r="AG87" s="43">
        <v>0</v>
      </c>
      <c r="AH87" s="43">
        <v>0</v>
      </c>
      <c r="AI87" s="43">
        <v>0</v>
      </c>
      <c r="AJ87" s="43">
        <v>0</v>
      </c>
    </row>
    <row r="88" spans="1:36">
      <c r="A88" s="43" t="s">
        <v>78</v>
      </c>
      <c r="B88" s="43" t="s">
        <v>114</v>
      </c>
      <c r="C88" s="43"/>
      <c r="D88" s="43"/>
      <c r="E88" s="43">
        <v>0</v>
      </c>
      <c r="F88" s="43">
        <v>0</v>
      </c>
      <c r="G88" s="43">
        <v>0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43">
        <v>0</v>
      </c>
      <c r="O88" s="43">
        <v>0</v>
      </c>
      <c r="P88" s="43">
        <v>0</v>
      </c>
      <c r="Q88" s="43">
        <v>0</v>
      </c>
      <c r="R88" s="43">
        <v>0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43">
        <v>0</v>
      </c>
      <c r="AF88" s="43">
        <v>0</v>
      </c>
      <c r="AG88" s="43">
        <v>0</v>
      </c>
      <c r="AH88" s="43">
        <v>0</v>
      </c>
      <c r="AI88" s="43">
        <v>0</v>
      </c>
      <c r="AJ88" s="43">
        <v>0</v>
      </c>
    </row>
    <row r="89" spans="1:36">
      <c r="A89" s="43" t="s">
        <v>79</v>
      </c>
      <c r="B89" s="43" t="s">
        <v>114</v>
      </c>
      <c r="C89" s="43">
        <v>0</v>
      </c>
      <c r="D89" s="43">
        <v>0</v>
      </c>
      <c r="E89" s="43">
        <v>0</v>
      </c>
      <c r="F89" s="43">
        <v>0</v>
      </c>
      <c r="G89" s="43">
        <v>0</v>
      </c>
      <c r="H89" s="43">
        <v>0</v>
      </c>
      <c r="I89" s="43">
        <v>0</v>
      </c>
      <c r="J89" s="43">
        <v>0</v>
      </c>
      <c r="K89" s="43">
        <v>0</v>
      </c>
      <c r="L89" s="43">
        <v>0</v>
      </c>
      <c r="M89" s="43">
        <v>0</v>
      </c>
      <c r="N89" s="43">
        <v>0</v>
      </c>
      <c r="O89" s="43">
        <v>0</v>
      </c>
      <c r="P89" s="43">
        <v>0</v>
      </c>
      <c r="Q89" s="43">
        <v>0</v>
      </c>
      <c r="R89" s="43">
        <v>0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43">
        <v>0</v>
      </c>
      <c r="AF89" s="43">
        <v>0</v>
      </c>
      <c r="AG89" s="43">
        <v>0</v>
      </c>
      <c r="AH89" s="43">
        <v>0</v>
      </c>
      <c r="AI89" s="43">
        <v>0</v>
      </c>
      <c r="AJ89" s="43">
        <v>0</v>
      </c>
    </row>
    <row r="90" spans="1:36">
      <c r="A90" s="43" t="s">
        <v>80</v>
      </c>
      <c r="B90" s="43" t="s">
        <v>114</v>
      </c>
      <c r="C90" s="43">
        <v>0</v>
      </c>
      <c r="D90" s="43">
        <v>0</v>
      </c>
      <c r="E90" s="43">
        <v>0</v>
      </c>
      <c r="F90" s="43">
        <v>0</v>
      </c>
      <c r="G90" s="43">
        <v>0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43">
        <v>0</v>
      </c>
      <c r="P90" s="43">
        <v>0</v>
      </c>
      <c r="Q90" s="43">
        <v>0</v>
      </c>
      <c r="R90" s="43">
        <v>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43">
        <v>0</v>
      </c>
      <c r="AF90" s="43">
        <v>0</v>
      </c>
      <c r="AG90" s="43">
        <v>0</v>
      </c>
      <c r="AH90" s="43">
        <v>0</v>
      </c>
      <c r="AI90" s="43">
        <v>0</v>
      </c>
      <c r="AJ90" s="43">
        <v>0</v>
      </c>
    </row>
    <row r="91" spans="1:36">
      <c r="A91" s="43" t="s">
        <v>81</v>
      </c>
      <c r="B91" s="43" t="s">
        <v>114</v>
      </c>
      <c r="C91" s="43"/>
      <c r="D91" s="43">
        <v>0</v>
      </c>
      <c r="E91" s="43">
        <v>0</v>
      </c>
      <c r="F91" s="43">
        <v>0</v>
      </c>
      <c r="G91" s="43">
        <v>0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43">
        <v>0</v>
      </c>
      <c r="P91" s="43">
        <v>0</v>
      </c>
      <c r="Q91" s="43">
        <v>0</v>
      </c>
      <c r="R91" s="43">
        <v>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43">
        <v>0</v>
      </c>
      <c r="AF91" s="43">
        <v>0</v>
      </c>
      <c r="AG91" s="43">
        <v>0</v>
      </c>
      <c r="AH91" s="43">
        <v>0</v>
      </c>
      <c r="AI91" s="43">
        <v>0</v>
      </c>
      <c r="AJ91" s="43">
        <v>0</v>
      </c>
    </row>
    <row r="92" spans="1:36">
      <c r="A92" s="43" t="s">
        <v>82</v>
      </c>
      <c r="B92" s="43" t="s">
        <v>114</v>
      </c>
      <c r="C92" s="43"/>
      <c r="D92" s="43">
        <v>0</v>
      </c>
      <c r="E92" s="43">
        <v>0</v>
      </c>
      <c r="F92" s="43">
        <v>0</v>
      </c>
      <c r="G92" s="43">
        <v>0</v>
      </c>
      <c r="H92" s="43">
        <v>0</v>
      </c>
      <c r="I92" s="43">
        <v>0</v>
      </c>
      <c r="J92" s="43">
        <v>0</v>
      </c>
      <c r="K92" s="43">
        <v>0</v>
      </c>
      <c r="L92" s="43">
        <v>0</v>
      </c>
      <c r="M92" s="43">
        <v>0</v>
      </c>
      <c r="N92" s="43">
        <v>0</v>
      </c>
      <c r="O92" s="43">
        <v>0</v>
      </c>
      <c r="P92" s="43">
        <v>0</v>
      </c>
      <c r="Q92" s="43">
        <v>0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43">
        <v>0</v>
      </c>
      <c r="AF92" s="43">
        <v>0</v>
      </c>
      <c r="AG92" s="43">
        <v>0</v>
      </c>
      <c r="AH92" s="43">
        <v>0</v>
      </c>
      <c r="AI92" s="43">
        <v>0</v>
      </c>
      <c r="AJ92" s="43">
        <v>0</v>
      </c>
    </row>
    <row r="93" spans="1:36">
      <c r="A93" s="43" t="s">
        <v>83</v>
      </c>
      <c r="B93" s="43" t="s">
        <v>114</v>
      </c>
      <c r="C93" s="43"/>
      <c r="D93" s="43">
        <v>0</v>
      </c>
      <c r="E93" s="43">
        <v>0</v>
      </c>
      <c r="F93" s="43">
        <v>0</v>
      </c>
      <c r="G93" s="43">
        <v>0</v>
      </c>
      <c r="H93" s="43">
        <v>0</v>
      </c>
      <c r="I93" s="43">
        <v>0</v>
      </c>
      <c r="J93" s="43">
        <v>0</v>
      </c>
      <c r="K93" s="43">
        <v>0</v>
      </c>
      <c r="L93" s="43">
        <v>0</v>
      </c>
      <c r="M93" s="43">
        <v>0</v>
      </c>
      <c r="N93" s="43">
        <v>0</v>
      </c>
      <c r="O93" s="43">
        <v>0</v>
      </c>
      <c r="P93" s="43">
        <v>0</v>
      </c>
      <c r="Q93" s="43">
        <v>0</v>
      </c>
      <c r="R93" s="43">
        <v>0</v>
      </c>
      <c r="S93" s="43">
        <v>0</v>
      </c>
      <c r="T93" s="43">
        <v>0</v>
      </c>
      <c r="U93" s="43">
        <v>0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43">
        <v>0</v>
      </c>
      <c r="AF93" s="43">
        <v>0</v>
      </c>
      <c r="AG93" s="43">
        <v>0</v>
      </c>
      <c r="AH93" s="43">
        <v>0</v>
      </c>
      <c r="AI93" s="43">
        <v>0</v>
      </c>
      <c r="AJ93" s="43">
        <v>0</v>
      </c>
    </row>
    <row r="94" spans="1:36">
      <c r="A94" s="43" t="s">
        <v>84</v>
      </c>
      <c r="B94" s="43" t="s">
        <v>114</v>
      </c>
      <c r="C94" s="43">
        <v>0</v>
      </c>
      <c r="D94" s="43">
        <v>0</v>
      </c>
      <c r="E94" s="43">
        <v>0</v>
      </c>
      <c r="F94" s="43">
        <v>0</v>
      </c>
      <c r="G94" s="43">
        <v>0</v>
      </c>
      <c r="H94" s="43">
        <v>0</v>
      </c>
      <c r="I94" s="43">
        <v>0</v>
      </c>
      <c r="J94" s="43">
        <v>0</v>
      </c>
      <c r="K94" s="43">
        <v>0</v>
      </c>
      <c r="L94" s="43">
        <v>0</v>
      </c>
      <c r="M94" s="43">
        <v>0</v>
      </c>
      <c r="N94" s="43">
        <v>0</v>
      </c>
      <c r="O94" s="43">
        <v>0</v>
      </c>
      <c r="P94" s="43">
        <v>0</v>
      </c>
      <c r="Q94" s="43">
        <v>0</v>
      </c>
      <c r="R94" s="43">
        <v>0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43">
        <v>0</v>
      </c>
      <c r="AF94" s="43">
        <v>0</v>
      </c>
      <c r="AG94" s="43">
        <v>0</v>
      </c>
      <c r="AH94" s="43">
        <v>0</v>
      </c>
      <c r="AI94" s="43">
        <v>0</v>
      </c>
      <c r="AJ94" s="43">
        <v>0</v>
      </c>
    </row>
    <row r="95" spans="1:36">
      <c r="A95" s="43" t="s">
        <v>85</v>
      </c>
      <c r="B95" s="43" t="s">
        <v>114</v>
      </c>
      <c r="C95" s="43"/>
      <c r="D95" s="43"/>
      <c r="E95" s="43">
        <v>0</v>
      </c>
      <c r="F95" s="43">
        <v>0</v>
      </c>
      <c r="G95" s="43">
        <v>0</v>
      </c>
      <c r="H95" s="43">
        <v>0</v>
      </c>
      <c r="I95" s="43">
        <v>0</v>
      </c>
      <c r="J95" s="43">
        <v>0</v>
      </c>
      <c r="K95" s="43">
        <v>0</v>
      </c>
      <c r="L95" s="43">
        <v>0</v>
      </c>
      <c r="M95" s="43">
        <v>0</v>
      </c>
      <c r="N95" s="43">
        <v>0</v>
      </c>
      <c r="O95" s="43">
        <v>0</v>
      </c>
      <c r="P95" s="43">
        <v>0</v>
      </c>
      <c r="Q95" s="43">
        <v>0</v>
      </c>
      <c r="R95" s="43">
        <v>0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43">
        <v>0</v>
      </c>
      <c r="AF95" s="43">
        <v>0</v>
      </c>
      <c r="AG95" s="43">
        <v>0</v>
      </c>
      <c r="AH95" s="43">
        <v>0</v>
      </c>
      <c r="AI95" s="43">
        <v>0</v>
      </c>
      <c r="AJ95" s="43">
        <v>0</v>
      </c>
    </row>
    <row r="96" spans="1:36">
      <c r="A96" s="43" t="s">
        <v>86</v>
      </c>
      <c r="B96" s="43" t="s">
        <v>114</v>
      </c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>
        <v>0</v>
      </c>
      <c r="Q96" s="43">
        <v>0</v>
      </c>
      <c r="R96" s="43">
        <v>0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43">
        <v>0</v>
      </c>
      <c r="AF96" s="43">
        <v>0</v>
      </c>
      <c r="AG96" s="43">
        <v>0</v>
      </c>
      <c r="AH96" s="43">
        <v>0</v>
      </c>
      <c r="AI96" s="43">
        <v>0</v>
      </c>
      <c r="AJ96" s="43"/>
    </row>
    <row r="97" spans="1:36">
      <c r="A97" s="43" t="s">
        <v>87</v>
      </c>
      <c r="B97" s="43" t="s">
        <v>114</v>
      </c>
      <c r="C97" s="43"/>
      <c r="D97" s="43"/>
      <c r="E97" s="43"/>
      <c r="F97" s="43">
        <v>0</v>
      </c>
      <c r="G97" s="43">
        <v>0</v>
      </c>
      <c r="H97" s="43">
        <v>0</v>
      </c>
      <c r="I97" s="43">
        <v>0</v>
      </c>
      <c r="J97" s="43">
        <v>0</v>
      </c>
      <c r="K97" s="43">
        <v>0</v>
      </c>
      <c r="L97" s="43">
        <v>0</v>
      </c>
      <c r="M97" s="43">
        <v>0</v>
      </c>
      <c r="N97" s="43">
        <v>0</v>
      </c>
      <c r="O97" s="43">
        <v>0</v>
      </c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</row>
    <row r="98" spans="1:36">
      <c r="A98" s="43" t="s">
        <v>88</v>
      </c>
      <c r="B98" s="43" t="s">
        <v>114</v>
      </c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>
        <v>0</v>
      </c>
      <c r="Q98" s="43">
        <v>0</v>
      </c>
      <c r="R98" s="43">
        <v>0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43">
        <v>0</v>
      </c>
      <c r="AF98" s="43">
        <v>0</v>
      </c>
      <c r="AG98" s="43">
        <v>0</v>
      </c>
      <c r="AH98" s="43">
        <v>0</v>
      </c>
      <c r="AI98" s="43">
        <v>0</v>
      </c>
      <c r="AJ98" s="43"/>
    </row>
    <row r="99" spans="1:36">
      <c r="A99" s="43" t="s">
        <v>89</v>
      </c>
      <c r="B99" s="43" t="s">
        <v>114</v>
      </c>
      <c r="C99" s="43"/>
      <c r="D99" s="43"/>
      <c r="E99" s="43"/>
      <c r="F99" s="43">
        <v>0</v>
      </c>
      <c r="G99" s="43">
        <v>0</v>
      </c>
      <c r="H99" s="43">
        <v>0</v>
      </c>
      <c r="I99" s="43">
        <v>0</v>
      </c>
      <c r="J99" s="43">
        <v>0</v>
      </c>
      <c r="K99" s="43">
        <v>0</v>
      </c>
      <c r="L99" s="43">
        <v>0</v>
      </c>
      <c r="M99" s="43">
        <v>0</v>
      </c>
      <c r="N99" s="43">
        <v>0</v>
      </c>
      <c r="O99" s="43">
        <v>0</v>
      </c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</row>
    <row r="100" spans="1:36">
      <c r="A100" s="43" t="s">
        <v>205</v>
      </c>
      <c r="B100" s="43" t="s">
        <v>114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>
        <v>0</v>
      </c>
      <c r="R100" s="43">
        <v>0</v>
      </c>
      <c r="S100" s="43">
        <v>0</v>
      </c>
      <c r="T100" s="43">
        <v>0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43">
        <v>0</v>
      </c>
      <c r="AF100" s="43">
        <v>0</v>
      </c>
      <c r="AG100" s="43">
        <v>0</v>
      </c>
      <c r="AH100" s="43">
        <v>0</v>
      </c>
      <c r="AI100" s="43">
        <v>0</v>
      </c>
      <c r="AJ100" s="43">
        <v>0</v>
      </c>
    </row>
    <row r="101" spans="1:36">
      <c r="A101" s="43" t="s">
        <v>206</v>
      </c>
      <c r="B101" s="43" t="s">
        <v>114</v>
      </c>
      <c r="C101" s="43"/>
      <c r="D101" s="43"/>
      <c r="E101" s="43"/>
      <c r="F101" s="43"/>
      <c r="G101" s="43">
        <v>0</v>
      </c>
      <c r="H101" s="43">
        <v>0</v>
      </c>
      <c r="I101" s="43">
        <v>0</v>
      </c>
      <c r="J101" s="43">
        <v>0</v>
      </c>
      <c r="K101" s="43">
        <v>0</v>
      </c>
      <c r="L101" s="43">
        <v>0</v>
      </c>
      <c r="M101" s="43">
        <v>0</v>
      </c>
      <c r="N101" s="43">
        <v>0</v>
      </c>
      <c r="O101" s="43">
        <v>0</v>
      </c>
      <c r="P101" s="43">
        <v>0</v>
      </c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</row>
    <row r="102" spans="1:36">
      <c r="A102" s="43" t="s">
        <v>90</v>
      </c>
      <c r="B102" s="43" t="s">
        <v>114</v>
      </c>
      <c r="C102" s="43">
        <v>0</v>
      </c>
      <c r="D102" s="43">
        <v>0</v>
      </c>
      <c r="E102" s="43">
        <v>0</v>
      </c>
      <c r="F102" s="43">
        <v>0</v>
      </c>
      <c r="G102" s="43">
        <v>0</v>
      </c>
      <c r="H102" s="43">
        <v>0</v>
      </c>
      <c r="I102" s="43">
        <v>0</v>
      </c>
      <c r="J102" s="43">
        <v>0</v>
      </c>
      <c r="K102" s="43">
        <v>0</v>
      </c>
      <c r="L102" s="43">
        <v>0</v>
      </c>
      <c r="M102" s="43">
        <v>0</v>
      </c>
      <c r="N102" s="43">
        <v>0</v>
      </c>
      <c r="O102" s="43">
        <v>0</v>
      </c>
      <c r="P102" s="43">
        <v>0</v>
      </c>
      <c r="Q102" s="43">
        <v>0</v>
      </c>
      <c r="R102" s="43">
        <v>0</v>
      </c>
      <c r="S102" s="43">
        <v>0</v>
      </c>
      <c r="T102" s="43">
        <v>0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/>
      <c r="AC102" s="43"/>
      <c r="AD102" s="43"/>
      <c r="AE102" s="43"/>
      <c r="AF102" s="43"/>
      <c r="AG102" s="43"/>
      <c r="AH102" s="43"/>
      <c r="AI102" s="43"/>
      <c r="AJ102" s="43"/>
    </row>
    <row r="103" spans="1:36">
      <c r="A103" s="43" t="s">
        <v>91</v>
      </c>
      <c r="B103" s="43" t="s">
        <v>114</v>
      </c>
      <c r="C103" s="43">
        <v>0</v>
      </c>
      <c r="D103" s="43">
        <v>0</v>
      </c>
      <c r="E103" s="43">
        <v>0</v>
      </c>
      <c r="F103" s="43">
        <v>0</v>
      </c>
      <c r="G103" s="43">
        <v>0</v>
      </c>
      <c r="H103" s="43">
        <v>0</v>
      </c>
      <c r="I103" s="43">
        <v>0</v>
      </c>
      <c r="J103" s="43">
        <v>0</v>
      </c>
      <c r="K103" s="43">
        <v>0</v>
      </c>
      <c r="L103" s="43">
        <v>0</v>
      </c>
      <c r="M103" s="43">
        <v>0</v>
      </c>
      <c r="N103" s="43">
        <v>0</v>
      </c>
      <c r="O103" s="43">
        <v>0</v>
      </c>
      <c r="P103" s="43">
        <v>0</v>
      </c>
      <c r="Q103" s="43">
        <v>0</v>
      </c>
      <c r="R103" s="43">
        <v>0</v>
      </c>
      <c r="S103" s="43">
        <v>0</v>
      </c>
      <c r="T103" s="43">
        <v>0</v>
      </c>
      <c r="U103" s="43">
        <v>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  <c r="AE103" s="43">
        <v>0</v>
      </c>
      <c r="AF103" s="43">
        <v>0</v>
      </c>
      <c r="AG103" s="43">
        <v>0</v>
      </c>
      <c r="AH103" s="43">
        <v>0</v>
      </c>
      <c r="AI103" s="43">
        <v>0</v>
      </c>
      <c r="AJ103" s="43">
        <v>0</v>
      </c>
    </row>
    <row r="104" spans="1:36">
      <c r="A104" s="43" t="s">
        <v>92</v>
      </c>
      <c r="B104" s="43" t="s">
        <v>114</v>
      </c>
      <c r="C104" s="43">
        <v>0</v>
      </c>
      <c r="D104" s="43">
        <v>0</v>
      </c>
      <c r="E104" s="43">
        <v>0</v>
      </c>
      <c r="F104" s="43">
        <v>0</v>
      </c>
      <c r="G104" s="43">
        <v>0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</v>
      </c>
      <c r="U104" s="43">
        <v>0</v>
      </c>
      <c r="V104" s="43">
        <v>0</v>
      </c>
      <c r="W104" s="40">
        <v>0</v>
      </c>
      <c r="X104" s="40">
        <v>0</v>
      </c>
      <c r="Y104" s="40">
        <v>0</v>
      </c>
      <c r="Z104" s="40">
        <v>0</v>
      </c>
      <c r="AA104" s="40">
        <v>0</v>
      </c>
      <c r="AB104" s="40">
        <v>0</v>
      </c>
      <c r="AC104" s="40">
        <v>0</v>
      </c>
      <c r="AD104" s="40">
        <v>0</v>
      </c>
      <c r="AE104" s="40">
        <v>0</v>
      </c>
      <c r="AF104" s="40">
        <v>0</v>
      </c>
      <c r="AG104" s="40">
        <v>0</v>
      </c>
      <c r="AH104" s="40">
        <v>0</v>
      </c>
      <c r="AI104" s="40">
        <v>0</v>
      </c>
      <c r="AJ104" s="40">
        <v>0</v>
      </c>
    </row>
    <row r="105" spans="1:36">
      <c r="A105" s="43" t="s">
        <v>93</v>
      </c>
      <c r="B105" s="43" t="s">
        <v>114</v>
      </c>
      <c r="C105" s="43">
        <v>0</v>
      </c>
      <c r="D105" s="43">
        <v>0</v>
      </c>
      <c r="E105" s="43">
        <v>0</v>
      </c>
      <c r="F105" s="43">
        <v>0</v>
      </c>
      <c r="G105" s="43">
        <v>0</v>
      </c>
      <c r="H105" s="43">
        <v>0</v>
      </c>
      <c r="I105" s="43">
        <v>0</v>
      </c>
      <c r="J105" s="43">
        <v>0</v>
      </c>
      <c r="K105" s="43">
        <v>0</v>
      </c>
      <c r="L105" s="43">
        <v>0</v>
      </c>
      <c r="M105" s="43">
        <v>0</v>
      </c>
      <c r="N105" s="43">
        <v>0</v>
      </c>
      <c r="O105" s="43">
        <v>0</v>
      </c>
      <c r="P105" s="43">
        <v>0</v>
      </c>
      <c r="Q105" s="43">
        <v>0</v>
      </c>
      <c r="R105" s="43">
        <v>0</v>
      </c>
      <c r="S105" s="43">
        <v>0</v>
      </c>
      <c r="T105" s="43">
        <v>0</v>
      </c>
      <c r="U105" s="43">
        <v>0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/>
      <c r="AE105" s="43"/>
      <c r="AF105" s="43"/>
      <c r="AG105" s="43"/>
      <c r="AH105" s="43"/>
      <c r="AI105" s="43"/>
      <c r="AJ105" s="43"/>
    </row>
    <row r="106" spans="1:36">
      <c r="A106" s="43" t="s">
        <v>94</v>
      </c>
      <c r="B106" s="43" t="s">
        <v>114</v>
      </c>
      <c r="C106" s="43">
        <v>0</v>
      </c>
      <c r="D106" s="43">
        <v>0</v>
      </c>
      <c r="E106" s="43">
        <v>0</v>
      </c>
      <c r="F106" s="43">
        <v>0</v>
      </c>
      <c r="G106" s="43">
        <v>0</v>
      </c>
      <c r="H106" s="43">
        <v>0</v>
      </c>
      <c r="I106" s="43">
        <v>0</v>
      </c>
      <c r="J106" s="43">
        <v>0</v>
      </c>
      <c r="K106" s="43">
        <v>0</v>
      </c>
      <c r="L106" s="43">
        <v>0</v>
      </c>
      <c r="M106" s="43">
        <v>0</v>
      </c>
      <c r="N106" s="43">
        <v>0</v>
      </c>
      <c r="O106" s="43">
        <v>0</v>
      </c>
      <c r="P106" s="43">
        <v>0</v>
      </c>
      <c r="Q106" s="43">
        <v>0</v>
      </c>
      <c r="R106" s="43">
        <v>0</v>
      </c>
      <c r="S106" s="43">
        <v>0</v>
      </c>
      <c r="T106" s="43">
        <v>0</v>
      </c>
      <c r="U106" s="43">
        <v>0</v>
      </c>
      <c r="V106" s="43"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  <c r="AE106" s="43">
        <v>0</v>
      </c>
      <c r="AF106" s="43">
        <v>0</v>
      </c>
      <c r="AG106" s="43">
        <v>0</v>
      </c>
      <c r="AH106" s="43">
        <v>0</v>
      </c>
      <c r="AI106" s="43">
        <v>0</v>
      </c>
      <c r="AJ106" s="43">
        <v>0</v>
      </c>
    </row>
    <row r="107" spans="1:36">
      <c r="A107" s="43" t="s">
        <v>95</v>
      </c>
      <c r="B107" s="43" t="s">
        <v>114</v>
      </c>
      <c r="C107" s="43">
        <v>0</v>
      </c>
      <c r="D107" s="43">
        <v>0</v>
      </c>
      <c r="E107" s="43">
        <v>0</v>
      </c>
      <c r="F107" s="43">
        <v>0</v>
      </c>
      <c r="G107" s="43">
        <v>0</v>
      </c>
      <c r="H107" s="43">
        <v>0</v>
      </c>
      <c r="I107" s="43">
        <v>0</v>
      </c>
      <c r="J107" s="43">
        <v>0</v>
      </c>
      <c r="K107" s="43">
        <v>0</v>
      </c>
      <c r="L107" s="43">
        <v>0</v>
      </c>
      <c r="M107" s="43">
        <v>0</v>
      </c>
      <c r="N107" s="43">
        <v>0</v>
      </c>
      <c r="O107" s="43">
        <v>0</v>
      </c>
      <c r="P107" s="43">
        <v>0</v>
      </c>
      <c r="Q107" s="43">
        <v>0</v>
      </c>
      <c r="R107" s="43">
        <v>0</v>
      </c>
      <c r="S107" s="43">
        <v>0</v>
      </c>
      <c r="T107" s="43">
        <v>0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  <c r="AE107" s="43">
        <v>0</v>
      </c>
      <c r="AF107" s="43">
        <v>0</v>
      </c>
      <c r="AG107" s="43">
        <v>0</v>
      </c>
      <c r="AH107" s="43">
        <v>0</v>
      </c>
      <c r="AI107" s="43">
        <v>0</v>
      </c>
      <c r="AJ107" s="43">
        <v>0</v>
      </c>
    </row>
    <row r="108" spans="1:36">
      <c r="A108" s="43" t="s">
        <v>96</v>
      </c>
      <c r="B108" s="43" t="s">
        <v>114</v>
      </c>
      <c r="C108" s="43"/>
      <c r="D108" s="43"/>
      <c r="E108" s="43">
        <v>0</v>
      </c>
      <c r="F108" s="43">
        <v>0</v>
      </c>
      <c r="G108" s="43">
        <v>0</v>
      </c>
      <c r="H108" s="43">
        <v>0</v>
      </c>
      <c r="I108" s="43">
        <v>0</v>
      </c>
      <c r="J108" s="43">
        <v>0</v>
      </c>
      <c r="K108" s="43">
        <v>0</v>
      </c>
      <c r="L108" s="43">
        <v>0</v>
      </c>
      <c r="M108" s="43">
        <v>0</v>
      </c>
      <c r="N108" s="43">
        <v>0</v>
      </c>
      <c r="O108" s="43">
        <v>0</v>
      </c>
      <c r="P108" s="43">
        <v>0</v>
      </c>
      <c r="Q108" s="43">
        <v>0</v>
      </c>
      <c r="R108" s="43">
        <v>0</v>
      </c>
      <c r="S108" s="43">
        <v>0</v>
      </c>
      <c r="T108" s="43">
        <v>0</v>
      </c>
      <c r="U108" s="43">
        <v>0</v>
      </c>
      <c r="V108" s="43">
        <v>0</v>
      </c>
      <c r="W108" s="40">
        <v>0</v>
      </c>
      <c r="X108" s="40">
        <v>0</v>
      </c>
      <c r="Y108" s="40">
        <v>0</v>
      </c>
      <c r="Z108" s="40">
        <v>0</v>
      </c>
      <c r="AA108" s="40">
        <v>0</v>
      </c>
      <c r="AB108" s="40">
        <v>0</v>
      </c>
      <c r="AC108" s="40">
        <v>0</v>
      </c>
      <c r="AD108" s="40">
        <v>0</v>
      </c>
      <c r="AE108" s="40">
        <v>0</v>
      </c>
      <c r="AF108" s="40">
        <v>0</v>
      </c>
      <c r="AG108" s="40">
        <v>0</v>
      </c>
      <c r="AH108" s="40">
        <v>0</v>
      </c>
      <c r="AI108" s="40">
        <v>0</v>
      </c>
      <c r="AJ108" s="40">
        <v>0</v>
      </c>
    </row>
    <row r="109" spans="1:36">
      <c r="A109" s="43" t="s">
        <v>97</v>
      </c>
      <c r="B109" s="43" t="s">
        <v>115</v>
      </c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>
        <v>64.114326477050781</v>
      </c>
      <c r="U109" s="43">
        <v>127.90808868408203</v>
      </c>
      <c r="V109" s="43">
        <v>191.38287353515625</v>
      </c>
      <c r="W109" s="40">
        <v>190.42596435546875</v>
      </c>
      <c r="X109" s="40">
        <v>189.47386169433594</v>
      </c>
      <c r="Y109" s="40">
        <v>188.52650451660156</v>
      </c>
      <c r="Z109" s="40">
        <v>187.58387756347656</v>
      </c>
      <c r="AA109" s="40">
        <v>186.64595031738281</v>
      </c>
      <c r="AB109" s="40">
        <v>185.71273803710938</v>
      </c>
      <c r="AC109" s="40">
        <v>184.78419494628906</v>
      </c>
      <c r="AD109" s="40">
        <v>183.86029052734375</v>
      </c>
      <c r="AE109" s="40">
        <v>182.94099426269531</v>
      </c>
      <c r="AF109" s="40">
        <v>182.02630615234375</v>
      </c>
      <c r="AG109" s="40">
        <v>181.11618041992188</v>
      </c>
      <c r="AH109" s="40">
        <v>180.21058654785156</v>
      </c>
      <c r="AI109" s="40">
        <v>179.30952453613281</v>
      </c>
      <c r="AJ109" s="40">
        <v>178.41297912597656</v>
      </c>
    </row>
    <row r="110" spans="1:36">
      <c r="A110" s="43" t="s">
        <v>98</v>
      </c>
      <c r="B110" s="43" t="s">
        <v>115</v>
      </c>
      <c r="C110" s="43"/>
      <c r="D110" s="43"/>
      <c r="E110" s="43"/>
      <c r="F110" s="43"/>
      <c r="G110" s="43"/>
      <c r="H110" s="43"/>
      <c r="I110" s="43"/>
      <c r="J110" s="43">
        <v>67.409996032714844</v>
      </c>
      <c r="K110" s="43">
        <v>134.48295593261719</v>
      </c>
      <c r="L110" s="43">
        <v>201.22052001953125</v>
      </c>
      <c r="M110" s="43">
        <v>200.21444702148438</v>
      </c>
      <c r="N110" s="43">
        <v>199.21339416503906</v>
      </c>
      <c r="O110" s="43">
        <v>198.21733093261719</v>
      </c>
      <c r="P110" s="43">
        <v>197.22627258300781</v>
      </c>
      <c r="Q110" s="43">
        <v>196.24012756347656</v>
      </c>
      <c r="R110" s="43">
        <v>195.25889587402344</v>
      </c>
      <c r="S110" s="43">
        <v>194.2825927734375</v>
      </c>
      <c r="T110" s="43">
        <v>129.19682312011719</v>
      </c>
      <c r="U110" s="43">
        <v>64.4365234375</v>
      </c>
      <c r="V110" s="43"/>
    </row>
    <row r="111" spans="1:36">
      <c r="A111" s="43" t="s">
        <v>195</v>
      </c>
      <c r="B111" s="43" t="s">
        <v>116</v>
      </c>
      <c r="C111" s="43"/>
      <c r="D111" s="43"/>
      <c r="E111" s="43"/>
      <c r="F111" s="43"/>
      <c r="G111" s="43">
        <v>90</v>
      </c>
      <c r="H111" s="43">
        <v>90</v>
      </c>
      <c r="I111" s="43">
        <v>90</v>
      </c>
      <c r="J111" s="43">
        <v>90</v>
      </c>
      <c r="K111" s="43">
        <v>90</v>
      </c>
      <c r="L111" s="43">
        <v>90</v>
      </c>
      <c r="M111" s="43">
        <v>90</v>
      </c>
      <c r="N111" s="43">
        <v>90</v>
      </c>
      <c r="O111" s="43">
        <v>90</v>
      </c>
      <c r="P111" s="43">
        <v>90</v>
      </c>
      <c r="Q111" s="43">
        <v>90</v>
      </c>
      <c r="R111" s="43">
        <v>90</v>
      </c>
      <c r="S111" s="43">
        <v>90</v>
      </c>
      <c r="T111" s="43">
        <v>90</v>
      </c>
      <c r="U111" s="43">
        <v>90</v>
      </c>
      <c r="V111" s="43"/>
    </row>
    <row r="112" spans="1:36">
      <c r="A112" s="43" t="s">
        <v>67</v>
      </c>
      <c r="B112" s="43" t="s">
        <v>116</v>
      </c>
      <c r="C112" s="43"/>
      <c r="D112" s="43"/>
      <c r="E112" s="43"/>
      <c r="F112" s="43"/>
      <c r="G112" s="43"/>
      <c r="H112" s="43"/>
      <c r="I112" s="43"/>
      <c r="J112" s="43"/>
      <c r="K112" s="43"/>
      <c r="L112" s="43">
        <v>45</v>
      </c>
      <c r="M112" s="43">
        <v>360</v>
      </c>
      <c r="N112" s="43">
        <v>855</v>
      </c>
      <c r="O112" s="43">
        <v>1395</v>
      </c>
      <c r="P112" s="43">
        <v>1845</v>
      </c>
      <c r="Q112" s="43">
        <v>1845</v>
      </c>
      <c r="R112" s="43">
        <v>1845</v>
      </c>
      <c r="S112" s="43">
        <v>1845</v>
      </c>
      <c r="T112" s="43">
        <v>2070</v>
      </c>
      <c r="U112" s="43">
        <v>2070</v>
      </c>
      <c r="V112" s="43">
        <v>2070</v>
      </c>
      <c r="W112" s="40">
        <v>2070</v>
      </c>
      <c r="X112" s="40">
        <v>2070</v>
      </c>
      <c r="Y112" s="40">
        <v>2070</v>
      </c>
      <c r="Z112" s="40">
        <v>2115</v>
      </c>
      <c r="AA112" s="40">
        <v>2070</v>
      </c>
      <c r="AB112" s="40">
        <v>1755</v>
      </c>
      <c r="AC112" s="40">
        <v>1260</v>
      </c>
      <c r="AD112" s="40">
        <v>765</v>
      </c>
      <c r="AE112" s="40">
        <v>315</v>
      </c>
      <c r="AF112" s="40">
        <v>315</v>
      </c>
      <c r="AG112" s="40">
        <v>315</v>
      </c>
      <c r="AH112" s="40">
        <v>315</v>
      </c>
      <c r="AI112" s="40">
        <v>90</v>
      </c>
      <c r="AJ112" s="40">
        <v>135</v>
      </c>
    </row>
    <row r="113" spans="1:36">
      <c r="A113" s="43" t="s">
        <v>99</v>
      </c>
      <c r="B113" s="43" t="s">
        <v>107</v>
      </c>
      <c r="C113" s="43">
        <v>0</v>
      </c>
      <c r="D113" s="43">
        <v>0</v>
      </c>
      <c r="E113" s="43">
        <v>0</v>
      </c>
      <c r="F113" s="43">
        <v>0</v>
      </c>
      <c r="G113" s="43">
        <v>0</v>
      </c>
      <c r="H113" s="43">
        <v>0</v>
      </c>
      <c r="I113" s="43">
        <v>0</v>
      </c>
      <c r="J113" s="43">
        <v>0</v>
      </c>
      <c r="K113" s="43">
        <v>0</v>
      </c>
      <c r="L113" s="43">
        <v>0</v>
      </c>
      <c r="M113" s="43">
        <v>0</v>
      </c>
      <c r="N113" s="43">
        <v>0</v>
      </c>
      <c r="O113" s="43">
        <v>0</v>
      </c>
      <c r="P113" s="43">
        <v>0</v>
      </c>
      <c r="Q113" s="43">
        <v>0</v>
      </c>
      <c r="R113" s="43">
        <v>0</v>
      </c>
      <c r="S113" s="43">
        <v>0</v>
      </c>
      <c r="T113" s="43">
        <v>0</v>
      </c>
      <c r="U113" s="43">
        <v>0</v>
      </c>
      <c r="V113" s="43">
        <v>0</v>
      </c>
      <c r="W113" s="40">
        <v>0</v>
      </c>
      <c r="X113" s="40">
        <v>0</v>
      </c>
      <c r="Y113" s="40">
        <v>0</v>
      </c>
      <c r="Z113" s="40">
        <v>0</v>
      </c>
      <c r="AA113" s="40">
        <v>0</v>
      </c>
      <c r="AB113" s="40">
        <v>0</v>
      </c>
      <c r="AC113" s="40">
        <v>0</v>
      </c>
      <c r="AD113" s="40">
        <v>0</v>
      </c>
      <c r="AE113" s="40">
        <v>0</v>
      </c>
      <c r="AF113" s="40">
        <v>0</v>
      </c>
      <c r="AG113" s="40">
        <v>0</v>
      </c>
      <c r="AH113" s="40">
        <v>0</v>
      </c>
      <c r="AI113" s="40">
        <v>0</v>
      </c>
      <c r="AJ113" s="40">
        <v>0</v>
      </c>
    </row>
    <row r="114" spans="1:36">
      <c r="A114" s="43" t="s">
        <v>100</v>
      </c>
      <c r="B114" s="43" t="s">
        <v>107</v>
      </c>
      <c r="C114" s="43">
        <v>115</v>
      </c>
      <c r="D114" s="43">
        <v>115</v>
      </c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</row>
    <row r="115" spans="1:36">
      <c r="A115" s="43" t="s">
        <v>101</v>
      </c>
      <c r="B115" s="43" t="s">
        <v>107</v>
      </c>
      <c r="C115" s="43">
        <v>104</v>
      </c>
      <c r="D115" s="43">
        <v>104</v>
      </c>
      <c r="E115" s="43">
        <v>104</v>
      </c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</row>
    <row r="116" spans="1:36">
      <c r="A116" s="43" t="s">
        <v>102</v>
      </c>
      <c r="B116" s="43" t="s">
        <v>107</v>
      </c>
      <c r="C116" s="43">
        <v>115</v>
      </c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</row>
    <row r="117" spans="1:36">
      <c r="A117" s="43" t="s">
        <v>103</v>
      </c>
      <c r="B117" s="43" t="s">
        <v>106</v>
      </c>
      <c r="C117" s="43">
        <v>0</v>
      </c>
      <c r="D117" s="43">
        <v>0</v>
      </c>
      <c r="E117" s="43">
        <v>0</v>
      </c>
      <c r="F117" s="43">
        <v>0</v>
      </c>
      <c r="G117" s="43">
        <v>0</v>
      </c>
      <c r="H117" s="43">
        <v>0</v>
      </c>
      <c r="I117" s="43">
        <v>0</v>
      </c>
      <c r="J117" s="43">
        <v>0</v>
      </c>
      <c r="K117" s="43">
        <v>0</v>
      </c>
      <c r="L117" s="43">
        <v>0</v>
      </c>
      <c r="M117" s="43">
        <v>0</v>
      </c>
      <c r="N117" s="43">
        <v>0</v>
      </c>
      <c r="O117" s="43">
        <v>0</v>
      </c>
      <c r="P117" s="43">
        <v>0</v>
      </c>
      <c r="Q117" s="43">
        <v>0</v>
      </c>
      <c r="R117" s="43">
        <v>0</v>
      </c>
      <c r="S117" s="43">
        <v>0</v>
      </c>
      <c r="T117" s="43">
        <v>0</v>
      </c>
      <c r="U117" s="43">
        <v>0</v>
      </c>
      <c r="V117" s="43">
        <v>0</v>
      </c>
    </row>
    <row r="118" spans="1:36">
      <c r="A118" s="43" t="s">
        <v>104</v>
      </c>
      <c r="B118" s="43" t="s">
        <v>106</v>
      </c>
      <c r="C118" s="43">
        <v>23</v>
      </c>
      <c r="D118" s="43">
        <v>23</v>
      </c>
      <c r="E118" s="43">
        <v>0</v>
      </c>
      <c r="F118" s="43">
        <v>0</v>
      </c>
      <c r="G118" s="43">
        <v>0</v>
      </c>
      <c r="H118" s="43">
        <v>0</v>
      </c>
      <c r="I118" s="43">
        <v>0</v>
      </c>
      <c r="J118" s="43">
        <v>0</v>
      </c>
      <c r="K118" s="43">
        <v>0</v>
      </c>
      <c r="L118" s="43">
        <v>0</v>
      </c>
      <c r="M118" s="43">
        <v>0</v>
      </c>
      <c r="N118" s="43">
        <v>0</v>
      </c>
      <c r="O118" s="43">
        <v>0</v>
      </c>
      <c r="P118" s="43">
        <v>0</v>
      </c>
      <c r="Q118" s="43">
        <v>0</v>
      </c>
      <c r="R118" s="43">
        <v>0</v>
      </c>
      <c r="S118" s="43">
        <v>0</v>
      </c>
      <c r="T118" s="43">
        <v>0</v>
      </c>
      <c r="U118" s="43">
        <v>0</v>
      </c>
      <c r="V118" s="43">
        <v>0</v>
      </c>
    </row>
    <row r="119" spans="1:36">
      <c r="A119" s="43" t="s">
        <v>105</v>
      </c>
      <c r="B119" s="43" t="s">
        <v>106</v>
      </c>
      <c r="C119" s="43">
        <v>54.75</v>
      </c>
      <c r="D119" s="43">
        <v>54.75</v>
      </c>
      <c r="E119" s="43">
        <v>0</v>
      </c>
      <c r="F119" s="43">
        <v>0</v>
      </c>
      <c r="G119" s="43">
        <v>0</v>
      </c>
      <c r="H119" s="43">
        <v>0</v>
      </c>
      <c r="I119" s="43">
        <v>0</v>
      </c>
      <c r="J119" s="43">
        <v>0</v>
      </c>
      <c r="K119" s="43">
        <v>0</v>
      </c>
      <c r="L119" s="43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43">
        <v>0</v>
      </c>
      <c r="S119" s="43">
        <v>0</v>
      </c>
      <c r="T119" s="43">
        <v>0</v>
      </c>
      <c r="U119" s="43">
        <v>0</v>
      </c>
      <c r="V119" s="43">
        <v>0</v>
      </c>
    </row>
    <row r="120" spans="1:36">
      <c r="A120" s="43" t="s">
        <v>196</v>
      </c>
      <c r="B120" s="43" t="s">
        <v>197</v>
      </c>
      <c r="W120" s="43"/>
      <c r="X120" s="43"/>
      <c r="Y120" s="43"/>
      <c r="Z120" s="43"/>
      <c r="AA120" s="43"/>
      <c r="AB120" s="43"/>
      <c r="AC120" s="43">
        <v>36</v>
      </c>
      <c r="AD120" s="43">
        <v>72</v>
      </c>
      <c r="AE120" s="43">
        <v>72</v>
      </c>
      <c r="AF120" s="43">
        <v>72</v>
      </c>
      <c r="AG120" s="43">
        <v>72</v>
      </c>
      <c r="AH120" s="43">
        <v>108</v>
      </c>
      <c r="AI120" s="43">
        <v>144</v>
      </c>
      <c r="AJ120" s="43">
        <v>180</v>
      </c>
    </row>
    <row r="121" spans="1:36">
      <c r="A121" s="44" t="s">
        <v>198</v>
      </c>
      <c r="B121" s="44" t="s">
        <v>197</v>
      </c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4"/>
      <c r="X121" s="44">
        <v>36</v>
      </c>
      <c r="Y121" s="44">
        <v>72</v>
      </c>
      <c r="Z121" s="44">
        <v>108</v>
      </c>
      <c r="AA121" s="44">
        <v>144</v>
      </c>
      <c r="AB121" s="44">
        <v>180</v>
      </c>
      <c r="AC121" s="44">
        <v>180</v>
      </c>
      <c r="AD121" s="44">
        <v>180</v>
      </c>
      <c r="AE121" s="44">
        <v>180</v>
      </c>
      <c r="AF121" s="44">
        <v>180</v>
      </c>
      <c r="AG121" s="44">
        <v>180</v>
      </c>
      <c r="AH121" s="44">
        <v>144</v>
      </c>
      <c r="AI121" s="44">
        <v>108</v>
      </c>
      <c r="AJ121" s="44">
        <v>72</v>
      </c>
    </row>
    <row r="122" spans="1:36">
      <c r="A122" s="40" t="s">
        <v>199</v>
      </c>
      <c r="C122" s="43">
        <f t="shared" ref="C122:AJ122" si="0">SUM(C5:C121)</f>
        <v>13729.645050048828</v>
      </c>
      <c r="D122" s="43">
        <f t="shared" si="0"/>
        <v>13651.77458190918</v>
      </c>
      <c r="E122" s="43">
        <f t="shared" si="0"/>
        <v>13459.080558776855</v>
      </c>
      <c r="F122" s="43">
        <f t="shared" si="0"/>
        <v>13243.582206726074</v>
      </c>
      <c r="G122" s="43">
        <f t="shared" si="0"/>
        <v>13426.067825317383</v>
      </c>
      <c r="H122" s="43">
        <f t="shared" si="0"/>
        <v>12339.323188781738</v>
      </c>
      <c r="I122" s="43">
        <f t="shared" si="0"/>
        <v>12345.448654174805</v>
      </c>
      <c r="J122" s="43">
        <f t="shared" si="0"/>
        <v>12653.920532226563</v>
      </c>
      <c r="K122" s="43">
        <f t="shared" si="0"/>
        <v>12727.710395812988</v>
      </c>
      <c r="L122" s="43">
        <f t="shared" si="0"/>
        <v>12846.501594543457</v>
      </c>
      <c r="M122" s="43">
        <f t="shared" si="0"/>
        <v>13167.474098205566</v>
      </c>
      <c r="N122" s="43">
        <f t="shared" si="0"/>
        <v>13668.897529602051</v>
      </c>
      <c r="O122" s="43">
        <f t="shared" si="0"/>
        <v>13278.547691345215</v>
      </c>
      <c r="P122" s="43">
        <f t="shared" si="0"/>
        <v>13478.341651916504</v>
      </c>
      <c r="Q122" s="43">
        <f t="shared" si="0"/>
        <v>13116.162788391113</v>
      </c>
      <c r="R122" s="43">
        <f t="shared" si="0"/>
        <v>13123.180488586426</v>
      </c>
      <c r="S122" s="43">
        <f t="shared" si="0"/>
        <v>13778.268333435059</v>
      </c>
      <c r="T122" s="43">
        <f t="shared" si="0"/>
        <v>13489.369491577148</v>
      </c>
      <c r="U122" s="43">
        <f t="shared" si="0"/>
        <v>14493.025375366211</v>
      </c>
      <c r="V122" s="43">
        <f t="shared" si="0"/>
        <v>14413.673484802246</v>
      </c>
      <c r="W122" s="43">
        <f t="shared" si="0"/>
        <v>14386.012260437012</v>
      </c>
      <c r="X122" s="43">
        <f t="shared" si="0"/>
        <v>14749.72354888916</v>
      </c>
      <c r="Y122" s="43">
        <f t="shared" si="0"/>
        <v>15489.382682800293</v>
      </c>
      <c r="Z122" s="43">
        <f t="shared" si="0"/>
        <v>14915.101554870605</v>
      </c>
      <c r="AA122" s="43">
        <f t="shared" si="0"/>
        <v>16413.505516052246</v>
      </c>
      <c r="AB122" s="43">
        <f t="shared" si="0"/>
        <v>16483.918678283691</v>
      </c>
      <c r="AC122" s="43">
        <f t="shared" si="0"/>
        <v>17534.49649810791</v>
      </c>
      <c r="AD122" s="43">
        <f t="shared" si="0"/>
        <v>17362.653694152832</v>
      </c>
      <c r="AE122" s="43">
        <f t="shared" si="0"/>
        <v>18411.734397888184</v>
      </c>
      <c r="AF122" s="43">
        <f t="shared" si="0"/>
        <v>18410.819709777832</v>
      </c>
      <c r="AG122" s="43">
        <f t="shared" si="0"/>
        <v>18409.90958404541</v>
      </c>
      <c r="AH122" s="43">
        <f t="shared" si="0"/>
        <v>18409.00399017334</v>
      </c>
      <c r="AI122" s="43">
        <f t="shared" si="0"/>
        <v>18183.102928161621</v>
      </c>
      <c r="AJ122" s="43">
        <f t="shared" si="0"/>
        <v>18227.206382751465</v>
      </c>
    </row>
    <row r="123" spans="1:36">
      <c r="A123" s="40" t="s">
        <v>200</v>
      </c>
      <c r="C123" s="43">
        <f>SUM(C66:C72)+SUM(C113:C116)</f>
        <v>1558.3770446777344</v>
      </c>
      <c r="D123" s="43">
        <f t="shared" ref="D123:AJ123" si="1">SUM(D66:D72)+SUM(D113:D116)</f>
        <v>1443.3770446777344</v>
      </c>
      <c r="E123" s="43">
        <f t="shared" si="1"/>
        <v>805.22430419921875</v>
      </c>
      <c r="F123" s="43">
        <f t="shared" si="1"/>
        <v>701.22430419921875</v>
      </c>
      <c r="G123" s="43">
        <f t="shared" si="1"/>
        <v>701.22430419921875</v>
      </c>
      <c r="H123" s="43">
        <f t="shared" si="1"/>
        <v>0</v>
      </c>
      <c r="I123" s="43">
        <f t="shared" si="1"/>
        <v>0</v>
      </c>
      <c r="J123" s="43">
        <f t="shared" si="1"/>
        <v>0</v>
      </c>
      <c r="K123" s="43">
        <f t="shared" si="1"/>
        <v>0</v>
      </c>
      <c r="L123" s="43">
        <f t="shared" si="1"/>
        <v>0</v>
      </c>
      <c r="M123" s="43">
        <f t="shared" si="1"/>
        <v>0</v>
      </c>
      <c r="N123" s="43">
        <f t="shared" si="1"/>
        <v>0</v>
      </c>
      <c r="O123" s="43">
        <f t="shared" si="1"/>
        <v>0</v>
      </c>
      <c r="P123" s="43">
        <f t="shared" si="1"/>
        <v>0</v>
      </c>
      <c r="Q123" s="43">
        <f t="shared" si="1"/>
        <v>0</v>
      </c>
      <c r="R123" s="43">
        <f t="shared" si="1"/>
        <v>0</v>
      </c>
      <c r="S123" s="43">
        <f t="shared" si="1"/>
        <v>0</v>
      </c>
      <c r="T123" s="43">
        <f t="shared" si="1"/>
        <v>0</v>
      </c>
      <c r="U123" s="43">
        <f t="shared" si="1"/>
        <v>0</v>
      </c>
      <c r="V123" s="43">
        <f t="shared" si="1"/>
        <v>0</v>
      </c>
      <c r="W123" s="43">
        <f t="shared" si="1"/>
        <v>0</v>
      </c>
      <c r="X123" s="43">
        <f t="shared" si="1"/>
        <v>0</v>
      </c>
      <c r="Y123" s="43">
        <f t="shared" si="1"/>
        <v>0</v>
      </c>
      <c r="Z123" s="43">
        <f t="shared" si="1"/>
        <v>0</v>
      </c>
      <c r="AA123" s="43">
        <f t="shared" si="1"/>
        <v>0</v>
      </c>
      <c r="AB123" s="43">
        <f t="shared" si="1"/>
        <v>0</v>
      </c>
      <c r="AC123" s="43">
        <f t="shared" si="1"/>
        <v>0</v>
      </c>
      <c r="AD123" s="43">
        <f t="shared" si="1"/>
        <v>0</v>
      </c>
      <c r="AE123" s="43">
        <f t="shared" si="1"/>
        <v>0</v>
      </c>
      <c r="AF123" s="43">
        <f t="shared" si="1"/>
        <v>0</v>
      </c>
      <c r="AG123" s="43">
        <f t="shared" si="1"/>
        <v>0</v>
      </c>
      <c r="AH123" s="43">
        <f t="shared" si="1"/>
        <v>0</v>
      </c>
      <c r="AI123" s="43">
        <f t="shared" si="1"/>
        <v>0</v>
      </c>
      <c r="AJ123" s="43">
        <f t="shared" si="1"/>
        <v>0</v>
      </c>
    </row>
    <row r="124" spans="1:36">
      <c r="A124" s="40" t="s">
        <v>201</v>
      </c>
      <c r="C124" s="43">
        <f t="shared" ref="C124:AI124" si="2">SUM(C117:C119)</f>
        <v>77.75</v>
      </c>
      <c r="D124" s="43">
        <f t="shared" si="2"/>
        <v>77.75</v>
      </c>
      <c r="E124" s="43">
        <f t="shared" si="2"/>
        <v>0</v>
      </c>
      <c r="F124" s="43">
        <f t="shared" si="2"/>
        <v>0</v>
      </c>
      <c r="G124" s="43">
        <f t="shared" si="2"/>
        <v>0</v>
      </c>
      <c r="H124" s="43">
        <f t="shared" si="2"/>
        <v>0</v>
      </c>
      <c r="I124" s="43">
        <f t="shared" si="2"/>
        <v>0</v>
      </c>
      <c r="J124" s="43">
        <f t="shared" si="2"/>
        <v>0</v>
      </c>
      <c r="K124" s="43">
        <f t="shared" si="2"/>
        <v>0</v>
      </c>
      <c r="L124" s="43">
        <f t="shared" si="2"/>
        <v>0</v>
      </c>
      <c r="M124" s="43">
        <f t="shared" si="2"/>
        <v>0</v>
      </c>
      <c r="N124" s="43">
        <f t="shared" si="2"/>
        <v>0</v>
      </c>
      <c r="O124" s="43">
        <f t="shared" si="2"/>
        <v>0</v>
      </c>
      <c r="P124" s="43">
        <f t="shared" si="2"/>
        <v>0</v>
      </c>
      <c r="Q124" s="43">
        <f t="shared" si="2"/>
        <v>0</v>
      </c>
      <c r="R124" s="43">
        <f t="shared" si="2"/>
        <v>0</v>
      </c>
      <c r="S124" s="43">
        <f t="shared" si="2"/>
        <v>0</v>
      </c>
      <c r="T124" s="43">
        <f t="shared" si="2"/>
        <v>0</v>
      </c>
      <c r="U124" s="43">
        <f t="shared" si="2"/>
        <v>0</v>
      </c>
      <c r="V124" s="43">
        <f t="shared" si="2"/>
        <v>0</v>
      </c>
      <c r="W124" s="43">
        <f t="shared" si="2"/>
        <v>0</v>
      </c>
      <c r="X124" s="43">
        <f t="shared" si="2"/>
        <v>0</v>
      </c>
      <c r="Y124" s="43">
        <f t="shared" si="2"/>
        <v>0</v>
      </c>
      <c r="Z124" s="43">
        <f t="shared" si="2"/>
        <v>0</v>
      </c>
      <c r="AA124" s="43">
        <f t="shared" si="2"/>
        <v>0</v>
      </c>
      <c r="AB124" s="43">
        <f t="shared" si="2"/>
        <v>0</v>
      </c>
      <c r="AC124" s="43">
        <f t="shared" si="2"/>
        <v>0</v>
      </c>
      <c r="AD124" s="43">
        <f t="shared" si="2"/>
        <v>0</v>
      </c>
      <c r="AE124" s="43">
        <f t="shared" si="2"/>
        <v>0</v>
      </c>
      <c r="AF124" s="43">
        <f t="shared" si="2"/>
        <v>0</v>
      </c>
      <c r="AG124" s="43">
        <f t="shared" si="2"/>
        <v>0</v>
      </c>
      <c r="AH124" s="43">
        <f t="shared" si="2"/>
        <v>0</v>
      </c>
      <c r="AI124" s="43">
        <f t="shared" si="2"/>
        <v>0</v>
      </c>
      <c r="AJ124" s="43">
        <f>SUM(AJ117:AJ119)</f>
        <v>0</v>
      </c>
    </row>
    <row r="125" spans="1:36">
      <c r="A125" s="40" t="s">
        <v>159</v>
      </c>
      <c r="C125" s="43">
        <f>SUM(C5:C10)</f>
        <v>1370.5180435180664</v>
      </c>
      <c r="D125" s="43">
        <f t="shared" ref="D125:AJ125" si="3">SUM(D5:D10)</f>
        <v>1407.647575378418</v>
      </c>
      <c r="E125" s="43">
        <f t="shared" si="3"/>
        <v>1430.8562927246094</v>
      </c>
      <c r="F125" s="43">
        <f t="shared" si="3"/>
        <v>1436.3579406738281</v>
      </c>
      <c r="G125" s="43">
        <f t="shared" si="3"/>
        <v>1441.8435592651367</v>
      </c>
      <c r="H125" s="43">
        <f t="shared" si="3"/>
        <v>1447.3232269287109</v>
      </c>
      <c r="I125" s="43">
        <f t="shared" si="3"/>
        <v>1453.4486923217773</v>
      </c>
      <c r="J125" s="43">
        <f t="shared" si="3"/>
        <v>1459.9105682373047</v>
      </c>
      <c r="K125" s="43">
        <f t="shared" si="3"/>
        <v>1466.6274719238281</v>
      </c>
      <c r="L125" s="43">
        <f t="shared" si="3"/>
        <v>1473.6811065673828</v>
      </c>
      <c r="M125" s="43">
        <f t="shared" si="3"/>
        <v>1480.6596832275391</v>
      </c>
      <c r="N125" s="43">
        <f t="shared" si="3"/>
        <v>1488.0841674804688</v>
      </c>
      <c r="O125" s="43">
        <f t="shared" si="3"/>
        <v>1495.7303009033203</v>
      </c>
      <c r="P125" s="43">
        <f t="shared" si="3"/>
        <v>1498.5153198242188</v>
      </c>
      <c r="Q125" s="43">
        <f t="shared" si="3"/>
        <v>1506.3226013183594</v>
      </c>
      <c r="R125" s="43">
        <f t="shared" si="3"/>
        <v>1514.321533203125</v>
      </c>
      <c r="S125" s="43">
        <f t="shared" si="3"/>
        <v>1522.3856811523438</v>
      </c>
      <c r="T125" s="43">
        <f t="shared" si="3"/>
        <v>1530.4582824707031</v>
      </c>
      <c r="U125" s="43">
        <f t="shared" si="3"/>
        <v>1535.0807037353516</v>
      </c>
      <c r="V125" s="43">
        <f t="shared" si="3"/>
        <v>1546.6905517578125</v>
      </c>
      <c r="W125" s="43">
        <f t="shared" si="3"/>
        <v>1554.9862365722656</v>
      </c>
      <c r="X125" s="43">
        <f t="shared" si="3"/>
        <v>1563.2496032714844</v>
      </c>
      <c r="Y125" s="43">
        <f t="shared" si="3"/>
        <v>1573.8560943603516</v>
      </c>
      <c r="Z125" s="43">
        <f t="shared" si="3"/>
        <v>1575.9176177978516</v>
      </c>
      <c r="AA125" s="43">
        <f t="shared" si="3"/>
        <v>1584.2595062255859</v>
      </c>
      <c r="AB125" s="43">
        <f t="shared" si="3"/>
        <v>1596.2057342529297</v>
      </c>
      <c r="AC125" s="43">
        <f t="shared" si="3"/>
        <v>1606.7120971679688</v>
      </c>
      <c r="AD125" s="43">
        <f t="shared" si="3"/>
        <v>1618.5932464599609</v>
      </c>
      <c r="AE125" s="43">
        <f t="shared" si="3"/>
        <v>1618.5932464599609</v>
      </c>
      <c r="AF125" s="43">
        <f t="shared" si="3"/>
        <v>1618.5932464599609</v>
      </c>
      <c r="AG125" s="43">
        <f t="shared" si="3"/>
        <v>1618.5932464599609</v>
      </c>
      <c r="AH125" s="43">
        <f t="shared" si="3"/>
        <v>1618.5932464599609</v>
      </c>
      <c r="AI125" s="43">
        <f t="shared" si="3"/>
        <v>1618.5932464599609</v>
      </c>
      <c r="AJ125" s="43">
        <f t="shared" si="3"/>
        <v>1618.5932464599609</v>
      </c>
    </row>
    <row r="126" spans="1:36">
      <c r="A126" s="40" t="s">
        <v>202</v>
      </c>
      <c r="C126" s="43">
        <f>C122-C123-C124-C125</f>
        <v>10722.999961853027</v>
      </c>
      <c r="D126" s="43">
        <f t="shared" ref="D126:AJ126" si="4">D122-D123-D124-D125</f>
        <v>10722.999961853027</v>
      </c>
      <c r="E126" s="43">
        <f t="shared" si="4"/>
        <v>11222.999961853027</v>
      </c>
      <c r="F126" s="43">
        <f t="shared" si="4"/>
        <v>11105.999961853027</v>
      </c>
      <c r="G126" s="43">
        <f t="shared" si="4"/>
        <v>11282.999961853027</v>
      </c>
      <c r="H126" s="43">
        <f t="shared" si="4"/>
        <v>10891.999961853027</v>
      </c>
      <c r="I126" s="43">
        <f t="shared" si="4"/>
        <v>10891.999961853027</v>
      </c>
      <c r="J126" s="43">
        <f t="shared" si="4"/>
        <v>11194.009963989258</v>
      </c>
      <c r="K126" s="43">
        <f t="shared" si="4"/>
        <v>11261.08292388916</v>
      </c>
      <c r="L126" s="43">
        <f t="shared" si="4"/>
        <v>11372.820487976074</v>
      </c>
      <c r="M126" s="43">
        <f t="shared" si="4"/>
        <v>11686.814414978027</v>
      </c>
      <c r="N126" s="43">
        <f t="shared" si="4"/>
        <v>12180.813362121582</v>
      </c>
      <c r="O126" s="43">
        <f t="shared" si="4"/>
        <v>11782.817390441895</v>
      </c>
      <c r="P126" s="43">
        <f t="shared" si="4"/>
        <v>11979.826332092285</v>
      </c>
      <c r="Q126" s="43">
        <f t="shared" si="4"/>
        <v>11609.840187072754</v>
      </c>
      <c r="R126" s="43">
        <f t="shared" si="4"/>
        <v>11608.858955383301</v>
      </c>
      <c r="S126" s="43">
        <f t="shared" si="4"/>
        <v>12255.882652282715</v>
      </c>
      <c r="T126" s="43">
        <f t="shared" si="4"/>
        <v>11958.911209106445</v>
      </c>
      <c r="U126" s="43">
        <f t="shared" si="4"/>
        <v>12957.944671630859</v>
      </c>
      <c r="V126" s="43">
        <f t="shared" si="4"/>
        <v>12866.982933044434</v>
      </c>
      <c r="W126" s="43">
        <f t="shared" si="4"/>
        <v>12831.026023864746</v>
      </c>
      <c r="X126" s="43">
        <f t="shared" si="4"/>
        <v>13186.473945617676</v>
      </c>
      <c r="Y126" s="43">
        <f t="shared" si="4"/>
        <v>13915.526588439941</v>
      </c>
      <c r="Z126" s="43">
        <f t="shared" si="4"/>
        <v>13339.183937072754</v>
      </c>
      <c r="AA126" s="43">
        <f t="shared" si="4"/>
        <v>14829.24600982666</v>
      </c>
      <c r="AB126" s="43">
        <f t="shared" si="4"/>
        <v>14887.712944030762</v>
      </c>
      <c r="AC126" s="43">
        <f t="shared" si="4"/>
        <v>15927.784400939941</v>
      </c>
      <c r="AD126" s="43">
        <f t="shared" si="4"/>
        <v>15744.060447692871</v>
      </c>
      <c r="AE126" s="43">
        <f t="shared" si="4"/>
        <v>16793.141151428223</v>
      </c>
      <c r="AF126" s="43">
        <f t="shared" si="4"/>
        <v>16792.226463317871</v>
      </c>
      <c r="AG126" s="43">
        <f t="shared" si="4"/>
        <v>16791.316337585449</v>
      </c>
      <c r="AH126" s="43">
        <f t="shared" si="4"/>
        <v>16790.410743713379</v>
      </c>
      <c r="AI126" s="43">
        <f t="shared" si="4"/>
        <v>16564.50968170166</v>
      </c>
      <c r="AJ126" s="43">
        <f t="shared" si="4"/>
        <v>16608.613136291504</v>
      </c>
    </row>
    <row r="127" spans="1:36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</row>
    <row r="128" spans="1:36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</row>
    <row r="129" spans="1:36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</row>
    <row r="130" spans="1:36">
      <c r="A130" s="40" t="s">
        <v>161</v>
      </c>
      <c r="C130" s="46">
        <v>9346.5400000000009</v>
      </c>
      <c r="D130" s="46">
        <v>10336.35</v>
      </c>
      <c r="E130" s="46">
        <v>10146.16</v>
      </c>
      <c r="F130" s="46">
        <v>10176.44</v>
      </c>
      <c r="G130" s="46">
        <v>10205.89</v>
      </c>
      <c r="H130" s="46">
        <v>9633.49</v>
      </c>
      <c r="I130" s="46">
        <v>9705.67</v>
      </c>
      <c r="J130" s="46">
        <v>9799.7800000000007</v>
      </c>
      <c r="K130" s="46">
        <v>9860.7000000000007</v>
      </c>
      <c r="L130" s="46">
        <v>9994.4599999999991</v>
      </c>
      <c r="M130" s="46">
        <v>10123.530000000001</v>
      </c>
      <c r="N130" s="46">
        <v>10282.040000000001</v>
      </c>
      <c r="O130" s="46">
        <v>10455.6</v>
      </c>
      <c r="P130" s="46">
        <v>9903.69</v>
      </c>
      <c r="Q130" s="46">
        <v>10087.39</v>
      </c>
      <c r="R130" s="46">
        <v>10284.379999999999</v>
      </c>
      <c r="S130" s="46">
        <v>10485.620000000001</v>
      </c>
      <c r="T130" s="46">
        <v>10687.36</v>
      </c>
      <c r="U130" s="46">
        <v>10659.11</v>
      </c>
      <c r="V130" s="46">
        <v>11086.82</v>
      </c>
      <c r="W130" s="46">
        <v>11303.37</v>
      </c>
      <c r="X130" s="46">
        <v>11517.99</v>
      </c>
      <c r="Y130" s="46">
        <v>11888.74</v>
      </c>
      <c r="Z130" s="46">
        <v>11699.51</v>
      </c>
      <c r="AA130" s="46">
        <v>11909.39</v>
      </c>
      <c r="AB130" s="46">
        <v>12373.56</v>
      </c>
      <c r="AC130" s="46">
        <v>12739.37</v>
      </c>
      <c r="AD130" s="46">
        <v>13195.97</v>
      </c>
      <c r="AE130" s="47">
        <f>AD130</f>
        <v>13195.97</v>
      </c>
      <c r="AF130" s="47">
        <f t="shared" ref="AF130:AJ130" si="5">AE130</f>
        <v>13195.97</v>
      </c>
      <c r="AG130" s="47">
        <f t="shared" si="5"/>
        <v>13195.97</v>
      </c>
      <c r="AH130" s="47">
        <f t="shared" si="5"/>
        <v>13195.97</v>
      </c>
      <c r="AI130" s="47">
        <f t="shared" si="5"/>
        <v>13195.97</v>
      </c>
      <c r="AJ130" s="47">
        <f t="shared" si="5"/>
        <v>13195.97</v>
      </c>
    </row>
    <row r="131" spans="1:36">
      <c r="A131" s="40" t="s">
        <v>162</v>
      </c>
      <c r="C131" s="46">
        <f>C125/1.2</f>
        <v>1142.0983695983887</v>
      </c>
      <c r="D131" s="46">
        <f t="shared" ref="D131:AD131" si="6">D125/1.2</f>
        <v>1173.0396461486816</v>
      </c>
      <c r="E131" s="46">
        <f t="shared" si="6"/>
        <v>1192.3802439371746</v>
      </c>
      <c r="F131" s="46">
        <f t="shared" si="6"/>
        <v>1196.9649505615234</v>
      </c>
      <c r="G131" s="46">
        <f t="shared" si="6"/>
        <v>1201.536299387614</v>
      </c>
      <c r="H131" s="46">
        <f t="shared" si="6"/>
        <v>1206.1026891072593</v>
      </c>
      <c r="I131" s="46">
        <f t="shared" si="6"/>
        <v>1211.2072436014812</v>
      </c>
      <c r="J131" s="46">
        <f t="shared" si="6"/>
        <v>1216.5921401977539</v>
      </c>
      <c r="K131" s="46">
        <f t="shared" si="6"/>
        <v>1222.1895599365234</v>
      </c>
      <c r="L131" s="46">
        <f t="shared" si="6"/>
        <v>1228.0675888061523</v>
      </c>
      <c r="M131" s="46">
        <f t="shared" si="6"/>
        <v>1233.8830693562827</v>
      </c>
      <c r="N131" s="46">
        <f t="shared" si="6"/>
        <v>1240.0701395670574</v>
      </c>
      <c r="O131" s="46">
        <f t="shared" si="6"/>
        <v>1246.4419174194336</v>
      </c>
      <c r="P131" s="46">
        <f t="shared" si="6"/>
        <v>1248.7627665201824</v>
      </c>
      <c r="Q131" s="46">
        <f t="shared" si="6"/>
        <v>1255.2688344319663</v>
      </c>
      <c r="R131" s="46">
        <f t="shared" si="6"/>
        <v>1261.9346110026042</v>
      </c>
      <c r="S131" s="46">
        <f t="shared" si="6"/>
        <v>1268.6547342936199</v>
      </c>
      <c r="T131" s="46">
        <f t="shared" si="6"/>
        <v>1275.3819020589194</v>
      </c>
      <c r="U131" s="46">
        <f t="shared" si="6"/>
        <v>1279.2339197794597</v>
      </c>
      <c r="V131" s="46">
        <f t="shared" si="6"/>
        <v>1288.9087931315105</v>
      </c>
      <c r="W131" s="46">
        <f t="shared" si="6"/>
        <v>1295.8218638102214</v>
      </c>
      <c r="X131" s="46">
        <f t="shared" si="6"/>
        <v>1302.7080027262371</v>
      </c>
      <c r="Y131" s="46">
        <f t="shared" si="6"/>
        <v>1311.546745300293</v>
      </c>
      <c r="Z131" s="46">
        <f t="shared" si="6"/>
        <v>1313.2646814982097</v>
      </c>
      <c r="AA131" s="46">
        <f t="shared" si="6"/>
        <v>1320.2162551879883</v>
      </c>
      <c r="AB131" s="46">
        <f t="shared" si="6"/>
        <v>1330.1714452107749</v>
      </c>
      <c r="AC131" s="46">
        <f t="shared" si="6"/>
        <v>1338.9267476399741</v>
      </c>
      <c r="AD131" s="46">
        <f t="shared" si="6"/>
        <v>1348.8277053833008</v>
      </c>
    </row>
    <row r="132" spans="1:36">
      <c r="A132" s="40" t="s">
        <v>157</v>
      </c>
      <c r="C132" s="46">
        <v>1142.0983315443848</v>
      </c>
      <c r="D132" s="46">
        <v>1173.0396492247994</v>
      </c>
      <c r="E132" s="46">
        <v>1192.3802169052137</v>
      </c>
      <c r="F132" s="46">
        <v>1196.964909585628</v>
      </c>
      <c r="G132" s="46">
        <v>1201.5362272660425</v>
      </c>
      <c r="H132" s="46">
        <v>1206.1026699464569</v>
      </c>
      <c r="I132" s="46">
        <v>1211.2072376268713</v>
      </c>
      <c r="J132" s="46">
        <v>1216.5920553072858</v>
      </c>
      <c r="K132" s="46">
        <v>1222.1894979877004</v>
      </c>
      <c r="L132" s="46">
        <v>1228.0675656681144</v>
      </c>
      <c r="M132" s="46">
        <v>1233.8830083485291</v>
      </c>
      <c r="N132" s="46">
        <v>1240.0700760289435</v>
      </c>
      <c r="O132" s="46">
        <v>1246.4418937093578</v>
      </c>
      <c r="P132" s="46">
        <v>1248.7627113897724</v>
      </c>
      <c r="Q132" s="46">
        <v>1255.2687790701866</v>
      </c>
      <c r="R132" s="46">
        <v>1261.9345967506013</v>
      </c>
      <c r="S132" s="46">
        <v>1268.6546644310156</v>
      </c>
      <c r="T132" s="46">
        <v>1275.3818571114302</v>
      </c>
      <c r="U132" s="46">
        <v>1279.2339247918446</v>
      </c>
      <c r="V132" s="46">
        <v>1288.9087424722593</v>
      </c>
      <c r="W132" s="46">
        <v>1295.8218101526738</v>
      </c>
      <c r="X132" s="46">
        <v>1302.7080028330881</v>
      </c>
      <c r="Y132" s="46">
        <v>1311.5466955135025</v>
      </c>
      <c r="Z132" s="46">
        <v>1313.2646381939171</v>
      </c>
      <c r="AA132" s="46">
        <v>1320.2162058743315</v>
      </c>
      <c r="AB132" s="46">
        <v>1330.171398554746</v>
      </c>
      <c r="AC132" s="46">
        <v>1338.9267162351607</v>
      </c>
      <c r="AD132" s="46">
        <v>1348.8276589155751</v>
      </c>
      <c r="AE132" s="47">
        <f>AD132</f>
        <v>1348.8276589155751</v>
      </c>
      <c r="AF132" s="47">
        <f t="shared" ref="AF132:AJ132" si="7">AE132</f>
        <v>1348.8276589155751</v>
      </c>
      <c r="AG132" s="47">
        <f t="shared" si="7"/>
        <v>1348.8276589155751</v>
      </c>
      <c r="AH132" s="47">
        <f t="shared" si="7"/>
        <v>1348.8276589155751</v>
      </c>
      <c r="AI132" s="47">
        <f t="shared" si="7"/>
        <v>1348.8276589155751</v>
      </c>
      <c r="AJ132" s="47">
        <f t="shared" si="7"/>
        <v>1348.8276589155751</v>
      </c>
    </row>
    <row r="133" spans="1:36">
      <c r="A133" s="40" t="s">
        <v>160</v>
      </c>
      <c r="C133" s="46">
        <f>C130-C132</f>
        <v>8204.4416684556163</v>
      </c>
      <c r="D133" s="46">
        <f t="shared" ref="D133:U133" si="8">D130-D132</f>
        <v>9163.3103507752003</v>
      </c>
      <c r="E133" s="46">
        <f t="shared" si="8"/>
        <v>8953.7797830947857</v>
      </c>
      <c r="F133" s="46">
        <f t="shared" si="8"/>
        <v>8979.475090414373</v>
      </c>
      <c r="G133" s="46">
        <f t="shared" si="8"/>
        <v>9004.3537727339572</v>
      </c>
      <c r="H133" s="46">
        <f t="shared" si="8"/>
        <v>8427.3873300535433</v>
      </c>
      <c r="I133" s="46">
        <f t="shared" si="8"/>
        <v>8494.4627623731285</v>
      </c>
      <c r="J133" s="46">
        <f t="shared" si="8"/>
        <v>8583.1879446927142</v>
      </c>
      <c r="K133" s="46">
        <f t="shared" si="8"/>
        <v>8638.510502012301</v>
      </c>
      <c r="L133" s="46">
        <f t="shared" si="8"/>
        <v>8766.3924343318849</v>
      </c>
      <c r="M133" s="46">
        <f t="shared" si="8"/>
        <v>8889.6469916514725</v>
      </c>
      <c r="N133" s="46">
        <f t="shared" si="8"/>
        <v>9041.9699239710571</v>
      </c>
      <c r="O133" s="46">
        <f t="shared" si="8"/>
        <v>9209.1581062906425</v>
      </c>
      <c r="P133" s="46">
        <f t="shared" si="8"/>
        <v>8654.9272886102281</v>
      </c>
      <c r="Q133" s="46">
        <f t="shared" si="8"/>
        <v>8832.1212209298137</v>
      </c>
      <c r="R133" s="46">
        <f t="shared" si="8"/>
        <v>9022.4454032493977</v>
      </c>
      <c r="S133" s="46">
        <f t="shared" si="8"/>
        <v>9216.9653355689843</v>
      </c>
      <c r="T133" s="46">
        <f t="shared" si="8"/>
        <v>9411.9781428885708</v>
      </c>
      <c r="U133" s="46">
        <f t="shared" si="8"/>
        <v>9379.8760752081562</v>
      </c>
      <c r="V133" s="46">
        <f t="shared" ref="V133" si="9">V130-V132</f>
        <v>9797.9112575277395</v>
      </c>
      <c r="W133" s="46">
        <f t="shared" ref="W133" si="10">W130-W132</f>
        <v>10007.548189847326</v>
      </c>
      <c r="X133" s="46">
        <f t="shared" ref="X133" si="11">X130-X132</f>
        <v>10215.281997166912</v>
      </c>
      <c r="Y133" s="46">
        <f t="shared" ref="Y133" si="12">Y130-Y132</f>
        <v>10577.193304486496</v>
      </c>
      <c r="Z133" s="46">
        <f t="shared" ref="Z133" si="13">Z130-Z132</f>
        <v>10386.245361806083</v>
      </c>
      <c r="AA133" s="46">
        <f t="shared" ref="AA133" si="14">AA130-AA132</f>
        <v>10589.173794125669</v>
      </c>
      <c r="AB133" s="46">
        <f t="shared" ref="AB133" si="15">AB130-AB132</f>
        <v>11043.388601445253</v>
      </c>
      <c r="AC133" s="46">
        <f t="shared" ref="AC133" si="16">AC130-AC132</f>
        <v>11400.44328376484</v>
      </c>
      <c r="AD133" s="46">
        <f t="shared" ref="AD133" si="17">AD130-AD132</f>
        <v>11847.142341084424</v>
      </c>
      <c r="AE133" s="46">
        <f t="shared" ref="AE133" si="18">AE130-AE132</f>
        <v>11847.142341084424</v>
      </c>
      <c r="AF133" s="46">
        <f t="shared" ref="AF133" si="19">AF130-AF132</f>
        <v>11847.142341084424</v>
      </c>
      <c r="AG133" s="46">
        <f t="shared" ref="AG133" si="20">AG130-AG132</f>
        <v>11847.142341084424</v>
      </c>
      <c r="AH133" s="46">
        <f t="shared" ref="AH133" si="21">AH130-AH132</f>
        <v>11847.142341084424</v>
      </c>
      <c r="AI133" s="46">
        <f t="shared" ref="AI133" si="22">AI130-AI132</f>
        <v>11847.142341084424</v>
      </c>
      <c r="AJ133" s="46">
        <f t="shared" ref="AJ133" si="23">AJ130-AJ132</f>
        <v>11847.142341084424</v>
      </c>
    </row>
    <row r="134" spans="1:36"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</row>
    <row r="137" spans="1:36">
      <c r="A137" s="41"/>
    </row>
    <row r="138" spans="1:36">
      <c r="A138" s="39"/>
      <c r="B138" s="39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</row>
    <row r="139" spans="1:36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</row>
    <row r="140" spans="1:36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</row>
    <row r="141" spans="1:36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</row>
    <row r="142" spans="1:36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</row>
    <row r="143" spans="1:36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</row>
    <row r="144" spans="1:36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</row>
    <row r="145" spans="1:22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</row>
    <row r="146" spans="1:22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</row>
    <row r="147" spans="1:22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</row>
    <row r="148" spans="1:22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</row>
    <row r="149" spans="1:22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</row>
    <row r="150" spans="1:22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</row>
    <row r="151" spans="1:22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</row>
    <row r="152" spans="1:22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</row>
    <row r="153" spans="1:22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</row>
    <row r="154" spans="1:22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</row>
    <row r="155" spans="1:22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</row>
    <row r="156" spans="1:22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</row>
    <row r="157" spans="1:22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</row>
    <row r="158" spans="1:22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</row>
    <row r="159" spans="1:22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</row>
    <row r="160" spans="1:22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</row>
    <row r="161" spans="1:22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</row>
    <row r="162" spans="1:22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</row>
    <row r="163" spans="1:22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</row>
    <row r="164" spans="1:22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</row>
    <row r="165" spans="1:22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</row>
    <row r="166" spans="1:22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</row>
    <row r="167" spans="1:22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</row>
    <row r="168" spans="1:22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</row>
    <row r="169" spans="1:22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</row>
    <row r="170" spans="1:22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</row>
    <row r="171" spans="1:22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</row>
    <row r="172" spans="1:22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</row>
    <row r="173" spans="1:22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</row>
    <row r="174" spans="1:22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</row>
    <row r="175" spans="1:22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</row>
    <row r="176" spans="1:22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</row>
    <row r="177" spans="1:22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</row>
    <row r="178" spans="1:22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</row>
    <row r="179" spans="1:2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</row>
    <row r="180" spans="1:22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</row>
    <row r="181" spans="1:22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</row>
    <row r="182" spans="1:22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</row>
    <row r="183" spans="1:22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</row>
    <row r="184" spans="1:22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</row>
    <row r="185" spans="1:22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</row>
    <row r="186" spans="1:22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</row>
    <row r="187" spans="1:22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</row>
    <row r="188" spans="1:22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</row>
    <row r="189" spans="1:22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</row>
    <row r="190" spans="1:22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</row>
    <row r="191" spans="1:22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</row>
    <row r="192" spans="1:22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</row>
    <row r="193" spans="1:22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</row>
    <row r="194" spans="1:22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</row>
    <row r="195" spans="1:22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</row>
    <row r="196" spans="1:22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</row>
    <row r="197" spans="1:22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</row>
    <row r="198" spans="1:22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</row>
    <row r="199" spans="1:22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</row>
    <row r="200" spans="1:22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</row>
    <row r="201" spans="1:22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</row>
    <row r="202" spans="1:22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</row>
    <row r="203" spans="1:22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</row>
    <row r="204" spans="1:22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</row>
    <row r="205" spans="1:22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</row>
    <row r="206" spans="1:22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</row>
    <row r="207" spans="1:22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</row>
    <row r="208" spans="1:22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</row>
    <row r="209" spans="1:22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</row>
    <row r="210" spans="1:22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</row>
    <row r="211" spans="1:22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</row>
    <row r="212" spans="1:22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</row>
    <row r="213" spans="1:22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</row>
    <row r="214" spans="1:22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</row>
    <row r="215" spans="1:22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</row>
    <row r="216" spans="1:22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</row>
    <row r="217" spans="1:22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</row>
    <row r="218" spans="1:22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</row>
    <row r="219" spans="1:22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</row>
    <row r="220" spans="1:22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</row>
    <row r="221" spans="1:22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</row>
    <row r="222" spans="1:22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</row>
    <row r="223" spans="1:22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</row>
    <row r="224" spans="1:22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</row>
    <row r="225" spans="1:22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</row>
    <row r="226" spans="1:22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</row>
    <row r="227" spans="1:22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</row>
    <row r="228" spans="1:22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</row>
    <row r="229" spans="1:22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</row>
    <row r="230" spans="1:22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</row>
    <row r="231" spans="1:22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</row>
    <row r="232" spans="1:22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</row>
    <row r="233" spans="1:22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</row>
    <row r="234" spans="1:22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</row>
    <row r="235" spans="1:22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</row>
    <row r="236" spans="1:22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</row>
    <row r="237" spans="1:22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</row>
    <row r="238" spans="1:22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</row>
    <row r="239" spans="1:22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</row>
    <row r="240" spans="1:22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</row>
    <row r="241" spans="1:22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</row>
    <row r="242" spans="1:22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</row>
    <row r="243" spans="1:22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</row>
    <row r="244" spans="1:22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</row>
    <row r="245" spans="1:22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</row>
    <row r="246" spans="1:22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</row>
    <row r="247" spans="1:22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</row>
    <row r="248" spans="1:22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</row>
    <row r="249" spans="1:22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</row>
    <row r="250" spans="1:22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</row>
    <row r="251" spans="1:22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</row>
    <row r="252" spans="1:22"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</row>
    <row r="254" spans="1:22">
      <c r="A254" s="40" t="s">
        <v>207</v>
      </c>
    </row>
    <row r="255" spans="1:22">
      <c r="A255" s="39" t="s">
        <v>188</v>
      </c>
      <c r="B255" s="40" t="s">
        <v>204</v>
      </c>
      <c r="C255" s="40">
        <v>44927</v>
      </c>
      <c r="D255" s="40">
        <v>45292</v>
      </c>
      <c r="E255" s="40">
        <v>45658</v>
      </c>
      <c r="F255" s="40">
        <v>46023</v>
      </c>
      <c r="G255" s="40">
        <v>46388</v>
      </c>
      <c r="H255" s="40">
        <v>46753</v>
      </c>
      <c r="I255" s="40">
        <v>47119</v>
      </c>
      <c r="J255" s="40">
        <v>47484</v>
      </c>
      <c r="K255" s="40">
        <v>47849</v>
      </c>
      <c r="L255" s="40">
        <v>48214</v>
      </c>
      <c r="M255" s="40">
        <v>48580</v>
      </c>
      <c r="N255" s="40">
        <v>48945</v>
      </c>
      <c r="O255" s="40">
        <v>49310</v>
      </c>
      <c r="P255" s="40">
        <v>49675</v>
      </c>
      <c r="Q255" s="40">
        <v>50041</v>
      </c>
      <c r="R255" s="40">
        <v>50406</v>
      </c>
      <c r="S255" s="40">
        <v>50771</v>
      </c>
      <c r="T255" s="40">
        <v>51136</v>
      </c>
      <c r="U255" s="40">
        <v>51502</v>
      </c>
      <c r="V255" s="40">
        <v>51867</v>
      </c>
    </row>
    <row r="256" spans="1:22">
      <c r="A256" s="39" t="s">
        <v>199</v>
      </c>
      <c r="B256" s="39" t="s">
        <v>208</v>
      </c>
      <c r="C256" s="42">
        <v>1442</v>
      </c>
      <c r="D256" s="42">
        <v>1442</v>
      </c>
      <c r="E256" s="42">
        <v>1442</v>
      </c>
      <c r="F256" s="42">
        <v>1442</v>
      </c>
      <c r="G256" s="42">
        <v>1442</v>
      </c>
      <c r="H256" s="42">
        <v>1442</v>
      </c>
      <c r="I256" s="42">
        <v>1442</v>
      </c>
      <c r="J256" s="42">
        <v>1442</v>
      </c>
      <c r="K256" s="42">
        <v>1442</v>
      </c>
      <c r="L256" s="42">
        <v>1442</v>
      </c>
      <c r="M256" s="42">
        <v>1442</v>
      </c>
      <c r="N256" s="42">
        <v>1442</v>
      </c>
      <c r="O256" s="42"/>
      <c r="P256" s="42"/>
      <c r="Q256" s="42"/>
      <c r="R256" s="42"/>
      <c r="S256" s="42"/>
      <c r="T256" s="42"/>
      <c r="U256" s="42"/>
      <c r="V256" s="42"/>
    </row>
    <row r="257" spans="1:22">
      <c r="A257" s="43" t="s">
        <v>199</v>
      </c>
      <c r="B257" s="43" t="s">
        <v>208</v>
      </c>
      <c r="C257" s="43">
        <v>1370.5180435180664</v>
      </c>
      <c r="D257" s="43">
        <v>1407.647575378418</v>
      </c>
      <c r="E257" s="43">
        <v>1430.8562927246094</v>
      </c>
      <c r="F257" s="43">
        <v>1436.3579406738281</v>
      </c>
      <c r="G257" s="43">
        <v>1441.8435592651367</v>
      </c>
      <c r="H257" s="43">
        <v>1447.3232269287109</v>
      </c>
      <c r="I257" s="43">
        <v>1453.4486923217773</v>
      </c>
      <c r="J257" s="43">
        <v>1459.9105682373047</v>
      </c>
      <c r="K257" s="43">
        <v>1466.6274719238281</v>
      </c>
      <c r="L257" s="43">
        <v>1473.6811065673828</v>
      </c>
      <c r="M257" s="43">
        <v>1480.6596832275391</v>
      </c>
      <c r="N257" s="43">
        <v>1488.0841674804688</v>
      </c>
      <c r="O257" s="43">
        <v>1495.7303009033203</v>
      </c>
      <c r="P257" s="43">
        <v>1498.5153198242188</v>
      </c>
      <c r="Q257" s="43">
        <v>1506.3226013183594</v>
      </c>
      <c r="R257" s="43">
        <v>1514.321533203125</v>
      </c>
      <c r="S257" s="43">
        <v>1522.3856811523438</v>
      </c>
      <c r="T257" s="43">
        <v>1530.4582824707031</v>
      </c>
      <c r="U257" s="43">
        <v>1535.0807037353516</v>
      </c>
      <c r="V257" s="43">
        <v>1546.6905517578125</v>
      </c>
    </row>
    <row r="258" spans="1:22">
      <c r="A258" s="43" t="s">
        <v>199</v>
      </c>
      <c r="B258" s="43" t="s">
        <v>208</v>
      </c>
      <c r="C258" s="43">
        <v>6090.9999618530273</v>
      </c>
      <c r="D258" s="43">
        <v>5975.9999618530273</v>
      </c>
      <c r="E258" s="43">
        <v>6360.9999618530273</v>
      </c>
      <c r="F258" s="43">
        <v>6365.9999618530273</v>
      </c>
      <c r="G258" s="43">
        <v>6452.9999618530273</v>
      </c>
      <c r="H258" s="43">
        <v>6504.9999618530273</v>
      </c>
      <c r="I258" s="43">
        <v>6504.9999618530273</v>
      </c>
      <c r="J258" s="43">
        <v>6504.9999618530273</v>
      </c>
      <c r="K258" s="43">
        <v>6504.9999618530273</v>
      </c>
      <c r="L258" s="43">
        <v>6504.9999618530273</v>
      </c>
      <c r="M258" s="43">
        <v>6504.9999618530273</v>
      </c>
      <c r="N258" s="43">
        <v>6504.9999618530273</v>
      </c>
      <c r="O258" s="43">
        <v>6504.9999618530273</v>
      </c>
      <c r="P258" s="43">
        <v>6252.9999618530273</v>
      </c>
      <c r="Q258" s="43">
        <v>6252.9999618530273</v>
      </c>
      <c r="R258" s="43">
        <v>6252.9999618530273</v>
      </c>
      <c r="S258" s="43">
        <v>6252.9999618530273</v>
      </c>
      <c r="T258" s="43">
        <v>5731.9999618530273</v>
      </c>
      <c r="U258" s="43">
        <v>5731.9999618530273</v>
      </c>
      <c r="V258" s="43">
        <v>5731.9999618530273</v>
      </c>
    </row>
    <row r="259" spans="1:22">
      <c r="A259" s="43" t="s">
        <v>199</v>
      </c>
      <c r="B259" s="43" t="s">
        <v>208</v>
      </c>
      <c r="C259" s="43">
        <v>3713.3770446777344</v>
      </c>
      <c r="D259" s="43">
        <v>3713.3770446777344</v>
      </c>
      <c r="E259" s="43">
        <v>3190.2243041992188</v>
      </c>
      <c r="F259" s="43">
        <v>2964.2243041992188</v>
      </c>
      <c r="G259" s="43">
        <v>2964.2243041992188</v>
      </c>
      <c r="H259" s="43">
        <v>1820</v>
      </c>
      <c r="I259" s="43">
        <v>1820</v>
      </c>
      <c r="J259" s="43">
        <v>2054.6000061035156</v>
      </c>
      <c r="K259" s="43">
        <v>2054.6000061035156</v>
      </c>
      <c r="L259" s="43">
        <v>2054.6000061035156</v>
      </c>
      <c r="M259" s="43">
        <v>2054.6000061035156</v>
      </c>
      <c r="N259" s="43">
        <v>2054.6000061035156</v>
      </c>
      <c r="O259" s="43">
        <v>2559.60009765625</v>
      </c>
      <c r="P259" s="43">
        <v>2559.60009765625</v>
      </c>
      <c r="Q259" s="43">
        <v>2190.60009765625</v>
      </c>
      <c r="R259" s="43">
        <v>2190.60009765625</v>
      </c>
      <c r="S259" s="43">
        <v>1838.60009765625</v>
      </c>
      <c r="T259" s="43">
        <v>1838.60009765625</v>
      </c>
      <c r="U259" s="43">
        <v>1838.60009765625</v>
      </c>
      <c r="V259" s="43">
        <v>1838.60009765625</v>
      </c>
    </row>
    <row r="260" spans="1:22">
      <c r="A260" s="43" t="s">
        <v>199</v>
      </c>
      <c r="B260" s="43" t="s">
        <v>208</v>
      </c>
      <c r="C260" s="43">
        <v>1035</v>
      </c>
      <c r="D260" s="43">
        <v>1035</v>
      </c>
      <c r="E260" s="43">
        <v>1035</v>
      </c>
      <c r="F260" s="43">
        <v>1035</v>
      </c>
      <c r="G260" s="43">
        <v>1035</v>
      </c>
      <c r="H260" s="43">
        <v>1035</v>
      </c>
      <c r="I260" s="43">
        <v>1035</v>
      </c>
      <c r="J260" s="43">
        <v>1035</v>
      </c>
      <c r="K260" s="43">
        <v>1035</v>
      </c>
      <c r="L260" s="43">
        <v>1035</v>
      </c>
      <c r="M260" s="43">
        <v>1035</v>
      </c>
      <c r="N260" s="43">
        <v>1035</v>
      </c>
      <c r="O260" s="43">
        <v>1035</v>
      </c>
      <c r="P260" s="43">
        <v>1035</v>
      </c>
      <c r="Q260" s="43">
        <v>1035</v>
      </c>
      <c r="R260" s="43">
        <v>1035</v>
      </c>
      <c r="S260" s="43">
        <v>1035</v>
      </c>
      <c r="T260" s="43">
        <v>1035</v>
      </c>
      <c r="U260" s="43">
        <v>1035</v>
      </c>
      <c r="V260" s="43">
        <v>1035</v>
      </c>
    </row>
    <row r="261" spans="1:22">
      <c r="A261" s="43" t="s">
        <v>199</v>
      </c>
      <c r="B261" s="43" t="s">
        <v>208</v>
      </c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>
        <v>1000</v>
      </c>
      <c r="T261" s="43">
        <v>1000</v>
      </c>
      <c r="U261" s="43">
        <v>2000</v>
      </c>
      <c r="V261" s="43">
        <v>2000</v>
      </c>
    </row>
    <row r="262" spans="1:22">
      <c r="A262" s="43" t="s">
        <v>199</v>
      </c>
      <c r="B262" s="43" t="s">
        <v>208</v>
      </c>
      <c r="C262" s="43">
        <v>77.75</v>
      </c>
      <c r="D262" s="43">
        <v>77.75</v>
      </c>
      <c r="E262" s="43">
        <v>0</v>
      </c>
      <c r="F262" s="43">
        <v>0</v>
      </c>
      <c r="G262" s="43">
        <v>0</v>
      </c>
      <c r="H262" s="43">
        <v>0</v>
      </c>
      <c r="I262" s="43">
        <v>0</v>
      </c>
      <c r="J262" s="43">
        <v>0</v>
      </c>
      <c r="K262" s="43">
        <v>0</v>
      </c>
      <c r="L262" s="43">
        <v>0</v>
      </c>
      <c r="M262" s="43">
        <v>0</v>
      </c>
      <c r="N262" s="43">
        <v>0</v>
      </c>
      <c r="O262" s="43">
        <v>0</v>
      </c>
      <c r="P262" s="43">
        <v>0</v>
      </c>
      <c r="Q262" s="43">
        <v>0</v>
      </c>
      <c r="R262" s="43">
        <v>0</v>
      </c>
      <c r="S262" s="43">
        <v>0</v>
      </c>
      <c r="T262" s="43">
        <v>0</v>
      </c>
      <c r="U262" s="43">
        <v>0</v>
      </c>
      <c r="V262" s="43">
        <v>0</v>
      </c>
    </row>
    <row r="263" spans="1:22">
      <c r="A263" s="43" t="s">
        <v>199</v>
      </c>
      <c r="B263" s="43" t="s">
        <v>208</v>
      </c>
      <c r="C263" s="43">
        <v>0</v>
      </c>
      <c r="D263" s="43">
        <v>0</v>
      </c>
      <c r="E263" s="43">
        <v>0</v>
      </c>
      <c r="F263" s="43">
        <v>0</v>
      </c>
      <c r="G263" s="43">
        <v>0</v>
      </c>
      <c r="H263" s="43">
        <v>0</v>
      </c>
      <c r="I263" s="43">
        <v>0</v>
      </c>
      <c r="J263" s="43">
        <v>67.409996032714844</v>
      </c>
      <c r="K263" s="43">
        <v>134.48295593261719</v>
      </c>
      <c r="L263" s="43">
        <v>201.22052001953125</v>
      </c>
      <c r="M263" s="43">
        <v>200.21444702148438</v>
      </c>
      <c r="N263" s="43">
        <v>199.21339416503906</v>
      </c>
      <c r="O263" s="43">
        <v>198.21733093261719</v>
      </c>
      <c r="P263" s="43">
        <v>197.22627258300781</v>
      </c>
      <c r="Q263" s="43">
        <v>196.24012756347656</v>
      </c>
      <c r="R263" s="43">
        <v>195.25889587402344</v>
      </c>
      <c r="S263" s="43">
        <v>194.2825927734375</v>
      </c>
      <c r="T263" s="43">
        <v>193.31114959716797</v>
      </c>
      <c r="U263" s="43">
        <v>192.34461212158203</v>
      </c>
      <c r="V263" s="43">
        <v>191.38287353515625</v>
      </c>
    </row>
    <row r="264" spans="1:22">
      <c r="A264" s="43" t="s">
        <v>199</v>
      </c>
      <c r="B264" s="43" t="s">
        <v>208</v>
      </c>
      <c r="C264" s="43"/>
      <c r="D264" s="43"/>
      <c r="E264" s="43"/>
      <c r="F264" s="43"/>
      <c r="G264" s="43">
        <v>90</v>
      </c>
      <c r="H264" s="43">
        <v>90</v>
      </c>
      <c r="I264" s="43">
        <v>90</v>
      </c>
      <c r="J264" s="43">
        <v>90</v>
      </c>
      <c r="K264" s="43">
        <v>90</v>
      </c>
      <c r="L264" s="43">
        <v>90</v>
      </c>
      <c r="M264" s="43">
        <v>270</v>
      </c>
      <c r="N264" s="43">
        <v>810</v>
      </c>
      <c r="O264" s="43">
        <v>1350</v>
      </c>
      <c r="P264" s="43">
        <v>1800</v>
      </c>
      <c r="Q264" s="43">
        <v>1800</v>
      </c>
      <c r="R264" s="43">
        <v>1800</v>
      </c>
      <c r="S264" s="43">
        <v>1800</v>
      </c>
      <c r="T264" s="43">
        <v>2025</v>
      </c>
      <c r="U264" s="43">
        <v>2025</v>
      </c>
      <c r="V264" s="43">
        <v>1935</v>
      </c>
    </row>
    <row r="265" spans="1:22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</row>
  </sheetData>
  <pageMargins left="0.7" right="0.7" top="0.75" bottom="0.75" header="0.3" footer="0.3"/>
  <pageSetup paperSize="17" scale="52" fitToWidth="4" fitToHeight="2" orientation="landscape" r:id="rId1"/>
  <headerFooter>
    <oddHeader xml:space="preserve">&amp;RDEF's Response to Staff ROG 6 (55-73) Q64b
Page&amp;P of &amp;N 
</oddHeader>
    <oddFooter>&amp;R20240025-STAFFROG6-00001251 through -STAFFROG6-00001256</oddFooter>
  </headerFooter>
  <rowBreaks count="1" manualBreakCount="1">
    <brk id="69" max="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08477-8223-4C91-959E-0808D0BD00EC}">
  <dimension ref="A1:AJ265"/>
  <sheetViews>
    <sheetView tabSelected="1" view="pageLayout" zoomScaleNormal="100" workbookViewId="0">
      <selection sqref="A1:AJ133"/>
    </sheetView>
  </sheetViews>
  <sheetFormatPr defaultColWidth="8.85546875" defaultRowHeight="15"/>
  <cols>
    <col min="1" max="1" width="31.140625" style="40" bestFit="1" customWidth="1"/>
    <col min="2" max="2" width="10.28515625" style="40" bestFit="1" customWidth="1"/>
    <col min="3" max="36" width="8.7109375" style="40" bestFit="1" customWidth="1"/>
    <col min="37" max="16384" width="8.85546875" style="40"/>
  </cols>
  <sheetData>
    <row r="1" spans="1:36">
      <c r="A1" s="39" t="s">
        <v>187</v>
      </c>
    </row>
    <row r="3" spans="1:36">
      <c r="A3" s="41" t="s">
        <v>203</v>
      </c>
    </row>
    <row r="4" spans="1:36">
      <c r="A4" s="39" t="s">
        <v>188</v>
      </c>
      <c r="B4" s="39" t="s">
        <v>204</v>
      </c>
      <c r="C4" s="42">
        <v>45139</v>
      </c>
      <c r="D4" s="42">
        <v>45505</v>
      </c>
      <c r="E4" s="42">
        <v>45870</v>
      </c>
      <c r="F4" s="42">
        <v>46235</v>
      </c>
      <c r="G4" s="42">
        <v>46600</v>
      </c>
      <c r="H4" s="42">
        <v>46966</v>
      </c>
      <c r="I4" s="42">
        <v>47331</v>
      </c>
      <c r="J4" s="42">
        <v>47696</v>
      </c>
      <c r="K4" s="42">
        <v>48061</v>
      </c>
      <c r="L4" s="42">
        <v>48427</v>
      </c>
      <c r="M4" s="42">
        <v>48792</v>
      </c>
      <c r="N4" s="42">
        <v>49157</v>
      </c>
      <c r="O4" s="42">
        <v>49522</v>
      </c>
      <c r="P4" s="42">
        <v>49888</v>
      </c>
      <c r="Q4" s="42">
        <v>50253</v>
      </c>
      <c r="R4" s="42">
        <v>50618</v>
      </c>
      <c r="S4" s="42">
        <v>50983</v>
      </c>
      <c r="T4" s="42">
        <v>51349</v>
      </c>
      <c r="U4" s="42">
        <v>51714</v>
      </c>
      <c r="V4" s="42">
        <v>52079</v>
      </c>
      <c r="W4" s="42">
        <v>52444</v>
      </c>
      <c r="X4" s="42">
        <v>52810</v>
      </c>
      <c r="Y4" s="42">
        <v>53175</v>
      </c>
      <c r="Z4" s="42">
        <v>53540</v>
      </c>
      <c r="AA4" s="42">
        <v>53905</v>
      </c>
      <c r="AB4" s="42">
        <v>54271</v>
      </c>
      <c r="AC4" s="42">
        <v>54636</v>
      </c>
      <c r="AD4" s="42">
        <v>55001</v>
      </c>
      <c r="AE4" s="42">
        <v>55366</v>
      </c>
      <c r="AF4" s="42">
        <v>55732</v>
      </c>
      <c r="AG4" s="42">
        <v>56097</v>
      </c>
      <c r="AH4" s="42">
        <v>56462</v>
      </c>
      <c r="AI4" s="42">
        <v>56827</v>
      </c>
      <c r="AJ4" s="42">
        <v>57193</v>
      </c>
    </row>
    <row r="5" spans="1:36">
      <c r="A5" s="43" t="s">
        <v>0</v>
      </c>
      <c r="B5" s="40" t="s">
        <v>112</v>
      </c>
      <c r="C5" s="43">
        <v>362.85232543945313</v>
      </c>
      <c r="D5" s="43">
        <v>372.97738647460938</v>
      </c>
      <c r="E5" s="43">
        <v>384.25961303710938</v>
      </c>
      <c r="F5" s="43">
        <v>385.22390747070313</v>
      </c>
      <c r="G5" s="43">
        <v>386.18820190429688</v>
      </c>
      <c r="H5" s="43">
        <v>387.1524658203125</v>
      </c>
      <c r="I5" s="43">
        <v>388.11679077148438</v>
      </c>
      <c r="J5" s="43">
        <v>389.08108520507813</v>
      </c>
      <c r="K5" s="43">
        <v>390.04534912109375</v>
      </c>
      <c r="L5" s="43">
        <v>391.00967407226563</v>
      </c>
      <c r="M5" s="43">
        <v>391.97393798828125</v>
      </c>
      <c r="N5" s="43">
        <v>392.938232421875</v>
      </c>
      <c r="O5" s="43">
        <v>393.90255737304688</v>
      </c>
      <c r="P5" s="43">
        <v>394.8668212890625</v>
      </c>
      <c r="Q5" s="43">
        <v>395.83111572265625</v>
      </c>
      <c r="R5" s="43">
        <v>396.79537963867188</v>
      </c>
      <c r="S5" s="43">
        <v>397.75970458984375</v>
      </c>
      <c r="T5" s="43">
        <v>398.7239990234375</v>
      </c>
      <c r="U5" s="43">
        <v>399.68826293945313</v>
      </c>
      <c r="V5" s="43">
        <v>400.652587890625</v>
      </c>
      <c r="W5" s="43">
        <v>401.61685180664063</v>
      </c>
      <c r="X5" s="43">
        <v>402.58114624023438</v>
      </c>
      <c r="Y5" s="43">
        <v>403.54544067382813</v>
      </c>
      <c r="Z5" s="43">
        <v>404.50973510742188</v>
      </c>
      <c r="AA5" s="43">
        <v>405.47402954101563</v>
      </c>
      <c r="AB5" s="43">
        <v>406.43832397460938</v>
      </c>
      <c r="AC5" s="43">
        <v>407.40261840820313</v>
      </c>
      <c r="AD5" s="43">
        <v>408.36688232421875</v>
      </c>
      <c r="AE5" s="43">
        <v>408.36688232421875</v>
      </c>
      <c r="AF5" s="43">
        <v>408.36688232421875</v>
      </c>
      <c r="AG5" s="43">
        <v>408.36688232421875</v>
      </c>
      <c r="AH5" s="43">
        <v>408.36688232421875</v>
      </c>
      <c r="AI5" s="43">
        <v>408.36688232421875</v>
      </c>
      <c r="AJ5" s="43">
        <v>408.36688232421875</v>
      </c>
    </row>
    <row r="6" spans="1:36">
      <c r="A6" s="43" t="s">
        <v>1</v>
      </c>
      <c r="B6" s="40" t="s">
        <v>112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</row>
    <row r="7" spans="1:36">
      <c r="A7" s="43" t="s">
        <v>2</v>
      </c>
      <c r="B7" s="40" t="s">
        <v>112</v>
      </c>
      <c r="C7" s="43">
        <v>407.72219848632813</v>
      </c>
      <c r="D7" s="43">
        <v>407.72219848632813</v>
      </c>
      <c r="E7" s="43">
        <v>407.72219848632813</v>
      </c>
      <c r="F7" s="43">
        <v>407.72219848632813</v>
      </c>
      <c r="G7" s="43">
        <v>407.72219848632813</v>
      </c>
      <c r="H7" s="43">
        <v>407.72219848632813</v>
      </c>
      <c r="I7" s="43">
        <v>407.72219848632813</v>
      </c>
      <c r="J7" s="43">
        <v>407.72219848632813</v>
      </c>
      <c r="K7" s="43">
        <v>407.72219848632813</v>
      </c>
      <c r="L7" s="43">
        <v>407.72219848632813</v>
      </c>
      <c r="M7" s="43">
        <v>407.72219848632813</v>
      </c>
      <c r="N7" s="43">
        <v>407.72219848632813</v>
      </c>
      <c r="O7" s="43">
        <v>407.72219848632813</v>
      </c>
      <c r="P7" s="43">
        <v>407.72219848632813</v>
      </c>
      <c r="Q7" s="43">
        <v>407.72219848632813</v>
      </c>
      <c r="R7" s="43">
        <v>407.72219848632813</v>
      </c>
      <c r="S7" s="43">
        <v>407.72219848632813</v>
      </c>
      <c r="T7" s="43">
        <v>407.72219848632813</v>
      </c>
      <c r="U7" s="43">
        <v>407.72219848632813</v>
      </c>
      <c r="V7" s="43">
        <v>407.72219848632813</v>
      </c>
      <c r="W7" s="43">
        <v>407.72219848632813</v>
      </c>
      <c r="X7" s="43">
        <v>407.72219848632813</v>
      </c>
      <c r="Y7" s="43">
        <v>407.72219848632813</v>
      </c>
      <c r="Z7" s="43">
        <v>407.72219848632813</v>
      </c>
      <c r="AA7" s="43">
        <v>407.72219848632813</v>
      </c>
      <c r="AB7" s="43">
        <v>407.72219848632813</v>
      </c>
      <c r="AC7" s="43">
        <v>407.72219848632813</v>
      </c>
      <c r="AD7" s="43">
        <v>407.72219848632813</v>
      </c>
      <c r="AE7" s="43">
        <v>407.72219848632813</v>
      </c>
      <c r="AF7" s="43">
        <v>407.72219848632813</v>
      </c>
      <c r="AG7" s="43">
        <v>407.72219848632813</v>
      </c>
      <c r="AH7" s="43">
        <v>407.72219848632813</v>
      </c>
      <c r="AI7" s="43">
        <v>407.72219848632813</v>
      </c>
      <c r="AJ7" s="43">
        <v>407.72219848632813</v>
      </c>
    </row>
    <row r="8" spans="1:36">
      <c r="A8" s="43" t="s">
        <v>3</v>
      </c>
      <c r="B8" s="40" t="s">
        <v>112</v>
      </c>
      <c r="C8" s="43">
        <v>104.82615661621094</v>
      </c>
      <c r="D8" s="43">
        <v>108.67298889160156</v>
      </c>
      <c r="E8" s="43">
        <v>112.51981353759766</v>
      </c>
      <c r="F8" s="43">
        <v>116.36665344238281</v>
      </c>
      <c r="G8" s="43">
        <v>120.21347808837891</v>
      </c>
      <c r="H8" s="43">
        <v>124.06031036376953</v>
      </c>
      <c r="I8" s="43">
        <v>127.90714263916016</v>
      </c>
      <c r="J8" s="43">
        <v>131.75398254394531</v>
      </c>
      <c r="K8" s="43">
        <v>135.60079956054688</v>
      </c>
      <c r="L8" s="43">
        <v>139.4476318359375</v>
      </c>
      <c r="M8" s="43">
        <v>143.29447937011719</v>
      </c>
      <c r="N8" s="43">
        <v>147.14129638671875</v>
      </c>
      <c r="O8" s="43">
        <v>150.98812866210938</v>
      </c>
      <c r="P8" s="43">
        <v>154.8349609375</v>
      </c>
      <c r="Q8" s="43">
        <v>158.68179321289063</v>
      </c>
      <c r="R8" s="43">
        <v>162.52862548828125</v>
      </c>
      <c r="S8" s="43">
        <v>166.37545776367188</v>
      </c>
      <c r="T8" s="43">
        <v>170.2222900390625</v>
      </c>
      <c r="U8" s="43">
        <v>174.06910705566406</v>
      </c>
      <c r="V8" s="43">
        <v>177.91595458984375</v>
      </c>
      <c r="W8" s="43">
        <v>181.76278686523438</v>
      </c>
      <c r="X8" s="43">
        <v>185.60960388183594</v>
      </c>
      <c r="Y8" s="43">
        <v>189.45645141601563</v>
      </c>
      <c r="Z8" s="43">
        <v>193.30328369140625</v>
      </c>
      <c r="AA8" s="43">
        <v>197.15010070800781</v>
      </c>
      <c r="AB8" s="43">
        <v>200.99693298339844</v>
      </c>
      <c r="AC8" s="43">
        <v>204.84378051757813</v>
      </c>
      <c r="AD8" s="43">
        <v>208.69059753417969</v>
      </c>
      <c r="AE8" s="43">
        <v>208.69059753417969</v>
      </c>
      <c r="AF8" s="43">
        <v>208.69059753417969</v>
      </c>
      <c r="AG8" s="43">
        <v>208.69059753417969</v>
      </c>
      <c r="AH8" s="43">
        <v>208.69059753417969</v>
      </c>
      <c r="AI8" s="43">
        <v>208.69059753417969</v>
      </c>
      <c r="AJ8" s="43">
        <v>208.69059753417969</v>
      </c>
    </row>
    <row r="9" spans="1:36">
      <c r="A9" s="43" t="s">
        <v>4</v>
      </c>
      <c r="B9" s="40" t="s">
        <v>112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</row>
    <row r="10" spans="1:36">
      <c r="A10" s="43" t="s">
        <v>5</v>
      </c>
      <c r="B10" s="40" t="s">
        <v>112</v>
      </c>
      <c r="C10" s="43">
        <v>88.107688903808594</v>
      </c>
      <c r="D10" s="43">
        <v>90.582626342773438</v>
      </c>
      <c r="E10" s="43">
        <v>93.340415954589844</v>
      </c>
      <c r="F10" s="43">
        <v>93.576118469238281</v>
      </c>
      <c r="G10" s="43">
        <v>93.81182861328125</v>
      </c>
      <c r="H10" s="43">
        <v>94.047538757324219</v>
      </c>
      <c r="I10" s="43">
        <v>94.283241271972656</v>
      </c>
      <c r="J10" s="43">
        <v>94.518951416015625</v>
      </c>
      <c r="K10" s="43">
        <v>94.754653930664063</v>
      </c>
      <c r="L10" s="43">
        <v>94.990371704101563</v>
      </c>
      <c r="M10" s="43">
        <v>95.226081848144531</v>
      </c>
      <c r="N10" s="43">
        <v>95.461784362792969</v>
      </c>
      <c r="O10" s="43">
        <v>95.697494506835938</v>
      </c>
      <c r="P10" s="43">
        <v>95.933204650878906</v>
      </c>
      <c r="Q10" s="43">
        <v>96.168907165527344</v>
      </c>
      <c r="R10" s="43">
        <v>96.404624938964844</v>
      </c>
      <c r="S10" s="43">
        <v>96.640327453613281</v>
      </c>
      <c r="T10" s="43">
        <v>96.87603759765625</v>
      </c>
      <c r="U10" s="43">
        <v>97.111747741699219</v>
      </c>
      <c r="V10" s="43">
        <v>97.347450256347656</v>
      </c>
      <c r="W10" s="43">
        <v>97.583160400390625</v>
      </c>
      <c r="X10" s="43">
        <v>97.818862915039063</v>
      </c>
      <c r="Y10" s="43">
        <v>98.054573059082031</v>
      </c>
      <c r="Z10" s="43">
        <v>98.290290832519531</v>
      </c>
      <c r="AA10" s="43">
        <v>98.525993347167969</v>
      </c>
      <c r="AB10" s="43">
        <v>98.761703491210938</v>
      </c>
      <c r="AC10" s="43">
        <v>98.997406005859375</v>
      </c>
      <c r="AD10" s="43">
        <v>99.233116149902344</v>
      </c>
      <c r="AE10" s="43">
        <v>99.233116149902344</v>
      </c>
      <c r="AF10" s="43">
        <v>99.233116149902344</v>
      </c>
      <c r="AG10" s="43">
        <v>99.233116149902344</v>
      </c>
      <c r="AH10" s="43">
        <v>99.233116149902344</v>
      </c>
      <c r="AI10" s="43">
        <v>99.233116149902344</v>
      </c>
      <c r="AJ10" s="43">
        <v>99.233116149902344</v>
      </c>
    </row>
    <row r="11" spans="1:36">
      <c r="A11" s="43" t="s">
        <v>6</v>
      </c>
      <c r="B11" s="43" t="s">
        <v>110</v>
      </c>
      <c r="C11" s="43">
        <v>712</v>
      </c>
      <c r="D11" s="43">
        <v>712</v>
      </c>
      <c r="E11" s="43">
        <v>712</v>
      </c>
      <c r="F11" s="43">
        <v>712</v>
      </c>
      <c r="G11" s="43">
        <v>712</v>
      </c>
      <c r="H11" s="43">
        <v>712</v>
      </c>
      <c r="I11" s="43">
        <v>712</v>
      </c>
      <c r="J11" s="43">
        <v>712</v>
      </c>
      <c r="K11" s="43">
        <v>712</v>
      </c>
      <c r="L11" s="43">
        <v>712</v>
      </c>
      <c r="M11" s="43">
        <v>712</v>
      </c>
      <c r="N11" s="43"/>
      <c r="O11" s="43"/>
      <c r="P11" s="43"/>
      <c r="Q11" s="43"/>
      <c r="R11" s="43"/>
      <c r="S11" s="43"/>
      <c r="T11" s="43"/>
      <c r="U11" s="43"/>
      <c r="V11" s="43"/>
    </row>
    <row r="12" spans="1:36">
      <c r="A12" s="43" t="s">
        <v>7</v>
      </c>
      <c r="B12" s="43" t="s">
        <v>110</v>
      </c>
      <c r="C12" s="43">
        <v>698</v>
      </c>
      <c r="D12" s="43">
        <v>698</v>
      </c>
      <c r="E12" s="43">
        <v>698</v>
      </c>
      <c r="F12" s="43">
        <v>698</v>
      </c>
      <c r="G12" s="43">
        <v>698</v>
      </c>
      <c r="H12" s="43">
        <v>698</v>
      </c>
      <c r="I12" s="43">
        <v>698</v>
      </c>
      <c r="J12" s="43">
        <v>698</v>
      </c>
      <c r="K12" s="43">
        <v>698</v>
      </c>
      <c r="L12" s="43">
        <v>698</v>
      </c>
      <c r="M12" s="43">
        <v>698</v>
      </c>
      <c r="N12" s="43"/>
      <c r="O12" s="43"/>
      <c r="P12" s="43"/>
      <c r="Q12" s="43"/>
      <c r="R12" s="43"/>
      <c r="S12" s="43"/>
      <c r="T12" s="43"/>
      <c r="U12" s="43"/>
      <c r="V12" s="43"/>
    </row>
    <row r="13" spans="1:36">
      <c r="A13" s="43" t="s">
        <v>8</v>
      </c>
      <c r="B13" s="43" t="s">
        <v>110</v>
      </c>
      <c r="C13" s="43">
        <v>508</v>
      </c>
      <c r="D13" s="43">
        <v>508</v>
      </c>
      <c r="E13" s="43">
        <v>508</v>
      </c>
      <c r="F13" s="43">
        <v>508</v>
      </c>
      <c r="G13" s="43">
        <v>508</v>
      </c>
      <c r="H13" s="43">
        <v>508</v>
      </c>
      <c r="I13" s="43">
        <v>508</v>
      </c>
      <c r="J13" s="43">
        <v>508</v>
      </c>
      <c r="K13" s="43">
        <v>508</v>
      </c>
      <c r="L13" s="43">
        <v>508</v>
      </c>
      <c r="M13" s="43">
        <v>508</v>
      </c>
      <c r="N13" s="43">
        <v>508</v>
      </c>
      <c r="O13" s="43">
        <v>508</v>
      </c>
      <c r="P13" s="43">
        <v>508</v>
      </c>
      <c r="Q13" s="43">
        <v>508</v>
      </c>
      <c r="R13" s="43">
        <v>508</v>
      </c>
      <c r="S13" s="43">
        <v>508</v>
      </c>
      <c r="T13" s="43">
        <v>508</v>
      </c>
      <c r="U13" s="43">
        <v>508</v>
      </c>
      <c r="V13" s="43"/>
    </row>
    <row r="14" spans="1:36">
      <c r="A14" s="43" t="s">
        <v>9</v>
      </c>
      <c r="B14" s="43" t="s">
        <v>110</v>
      </c>
      <c r="C14" s="43">
        <v>505</v>
      </c>
      <c r="D14" s="43">
        <v>505</v>
      </c>
      <c r="E14" s="43">
        <v>505</v>
      </c>
      <c r="F14" s="43">
        <v>505</v>
      </c>
      <c r="G14" s="43">
        <v>505</v>
      </c>
      <c r="H14" s="43">
        <v>505</v>
      </c>
      <c r="I14" s="43">
        <v>505</v>
      </c>
      <c r="J14" s="43">
        <v>505</v>
      </c>
      <c r="K14" s="43">
        <v>505</v>
      </c>
      <c r="L14" s="43">
        <v>505</v>
      </c>
      <c r="M14" s="43">
        <v>505</v>
      </c>
      <c r="N14" s="43">
        <v>505</v>
      </c>
      <c r="O14" s="43">
        <v>505</v>
      </c>
      <c r="P14" s="43">
        <v>505</v>
      </c>
      <c r="Q14" s="43">
        <v>505</v>
      </c>
      <c r="R14" s="43">
        <v>505</v>
      </c>
      <c r="S14" s="43">
        <v>505</v>
      </c>
      <c r="T14" s="43">
        <v>505</v>
      </c>
      <c r="U14" s="43">
        <v>505</v>
      </c>
      <c r="V14" s="43"/>
    </row>
    <row r="15" spans="1:36">
      <c r="A15" s="43" t="s">
        <v>10</v>
      </c>
      <c r="B15" s="43" t="s">
        <v>111</v>
      </c>
      <c r="C15" s="43">
        <v>1043</v>
      </c>
      <c r="D15" s="43">
        <v>1043</v>
      </c>
      <c r="E15" s="43">
        <v>1143</v>
      </c>
      <c r="F15" s="43">
        <v>1143</v>
      </c>
      <c r="G15" s="43">
        <v>1143</v>
      </c>
      <c r="H15" s="43">
        <v>1143</v>
      </c>
      <c r="I15" s="43">
        <v>1143</v>
      </c>
      <c r="J15" s="43">
        <v>1143</v>
      </c>
      <c r="K15" s="43">
        <v>1143</v>
      </c>
      <c r="L15" s="43">
        <v>1143</v>
      </c>
      <c r="M15" s="43">
        <v>1143</v>
      </c>
      <c r="N15" s="43">
        <v>1143</v>
      </c>
      <c r="O15" s="43">
        <v>1143</v>
      </c>
      <c r="P15" s="43">
        <v>1143</v>
      </c>
      <c r="Q15" s="43">
        <v>1143</v>
      </c>
      <c r="R15" s="43">
        <v>1143</v>
      </c>
      <c r="S15" s="43">
        <v>1143</v>
      </c>
      <c r="T15" s="43">
        <v>1143</v>
      </c>
      <c r="U15" s="43">
        <v>1143</v>
      </c>
      <c r="V15" s="43">
        <v>1143</v>
      </c>
      <c r="W15" s="43">
        <v>1143</v>
      </c>
      <c r="X15" s="43">
        <v>1143</v>
      </c>
      <c r="Y15" s="43">
        <v>1143</v>
      </c>
      <c r="Z15" s="43">
        <v>1143</v>
      </c>
      <c r="AA15" s="43">
        <v>1143</v>
      </c>
      <c r="AB15" s="43">
        <v>1143</v>
      </c>
      <c r="AC15" s="43"/>
      <c r="AD15" s="43"/>
      <c r="AE15" s="43"/>
      <c r="AF15" s="43"/>
      <c r="AG15" s="43"/>
      <c r="AH15" s="43"/>
      <c r="AI15" s="43"/>
      <c r="AJ15" s="43"/>
    </row>
    <row r="16" spans="1:36">
      <c r="A16" s="43" t="s">
        <v>11</v>
      </c>
      <c r="B16" s="43" t="s">
        <v>111</v>
      </c>
      <c r="C16" s="43">
        <v>69</v>
      </c>
      <c r="D16" s="43">
        <v>69</v>
      </c>
      <c r="E16" s="43">
        <v>69</v>
      </c>
      <c r="F16" s="43">
        <v>69</v>
      </c>
      <c r="G16" s="43">
        <v>69</v>
      </c>
      <c r="H16" s="43">
        <v>69</v>
      </c>
      <c r="I16" s="43">
        <v>69</v>
      </c>
      <c r="J16" s="43">
        <v>69</v>
      </c>
      <c r="K16" s="43">
        <v>69</v>
      </c>
      <c r="L16" s="43">
        <v>69</v>
      </c>
      <c r="M16" s="43">
        <v>69</v>
      </c>
      <c r="N16" s="43">
        <v>69</v>
      </c>
      <c r="O16" s="43">
        <v>69</v>
      </c>
      <c r="P16" s="43">
        <v>69</v>
      </c>
      <c r="Q16" s="43">
        <v>69</v>
      </c>
      <c r="R16" s="43">
        <v>69</v>
      </c>
      <c r="S16" s="43">
        <v>69</v>
      </c>
      <c r="T16" s="43">
        <v>69</v>
      </c>
      <c r="U16" s="43">
        <v>69</v>
      </c>
      <c r="V16" s="43">
        <v>69</v>
      </c>
      <c r="W16" s="43">
        <v>69</v>
      </c>
      <c r="X16" s="43">
        <v>69</v>
      </c>
      <c r="Y16" s="43">
        <v>69</v>
      </c>
      <c r="Z16" s="43">
        <v>69</v>
      </c>
      <c r="AA16" s="43">
        <v>69</v>
      </c>
      <c r="AB16" s="43">
        <v>69</v>
      </c>
      <c r="AC16" s="43"/>
      <c r="AD16" s="43"/>
      <c r="AE16" s="43"/>
      <c r="AF16" s="43"/>
      <c r="AG16" s="43"/>
      <c r="AH16" s="43"/>
      <c r="AI16" s="43"/>
      <c r="AJ16" s="43"/>
    </row>
    <row r="17" spans="1:36">
      <c r="A17" s="43" t="s">
        <v>12</v>
      </c>
      <c r="B17" s="43" t="s">
        <v>111</v>
      </c>
      <c r="C17" s="43">
        <v>736.32806396484375</v>
      </c>
      <c r="D17" s="43">
        <v>736.32806396484375</v>
      </c>
      <c r="E17" s="43">
        <v>736.32806396484375</v>
      </c>
      <c r="F17" s="43">
        <v>758.32806396484375</v>
      </c>
      <c r="G17" s="43">
        <v>758.32806396484375</v>
      </c>
      <c r="H17" s="43">
        <v>758.32806396484375</v>
      </c>
      <c r="I17" s="43">
        <v>758.32806396484375</v>
      </c>
      <c r="J17" s="43">
        <v>758.32806396484375</v>
      </c>
      <c r="K17" s="43">
        <v>758.32806396484375</v>
      </c>
      <c r="L17" s="43">
        <v>758.32806396484375</v>
      </c>
      <c r="M17" s="43">
        <v>758.32806396484375</v>
      </c>
      <c r="N17" s="43">
        <v>758.32806396484375</v>
      </c>
      <c r="O17" s="43">
        <v>758.32806396484375</v>
      </c>
      <c r="P17" s="43">
        <v>758.32806396484375</v>
      </c>
      <c r="Q17" s="43">
        <v>758.32806396484375</v>
      </c>
      <c r="R17" s="43">
        <v>758.32806396484375</v>
      </c>
      <c r="S17" s="43">
        <v>758.32806396484375</v>
      </c>
      <c r="T17" s="43">
        <v>758.32806396484375</v>
      </c>
      <c r="U17" s="43">
        <v>758.32806396484375</v>
      </c>
      <c r="V17" s="43">
        <v>758.32806396484375</v>
      </c>
      <c r="W17" s="43">
        <v>758.32806396484375</v>
      </c>
      <c r="X17" s="43">
        <v>758.32806396484375</v>
      </c>
      <c r="Y17" s="43">
        <v>758.32806396484375</v>
      </c>
      <c r="Z17" s="43">
        <v>758.32806396484375</v>
      </c>
      <c r="AA17" s="43">
        <v>758.32806396484375</v>
      </c>
      <c r="AB17" s="43">
        <v>758.32806396484375</v>
      </c>
      <c r="AC17" s="43">
        <v>758.32806396484375</v>
      </c>
      <c r="AD17" s="43">
        <v>758.32806396484375</v>
      </c>
      <c r="AE17" s="43">
        <v>758.32806396484375</v>
      </c>
      <c r="AF17" s="43">
        <v>758.32806396484375</v>
      </c>
      <c r="AG17" s="43">
        <v>758.32806396484375</v>
      </c>
      <c r="AH17" s="43">
        <v>758.32806396484375</v>
      </c>
      <c r="AI17" s="43">
        <v>758.32806396484375</v>
      </c>
      <c r="AJ17" s="43">
        <v>758.32806396484375</v>
      </c>
    </row>
    <row r="18" spans="1:36">
      <c r="A18" s="43" t="s">
        <v>13</v>
      </c>
      <c r="B18" s="43" t="s">
        <v>111</v>
      </c>
      <c r="C18" s="43">
        <v>70.671943664550781</v>
      </c>
      <c r="D18" s="43">
        <v>70.671943664550781</v>
      </c>
      <c r="E18" s="43">
        <v>70.671943664550781</v>
      </c>
      <c r="F18" s="43">
        <v>70.671943664550781</v>
      </c>
      <c r="G18" s="43">
        <v>70.671943664550781</v>
      </c>
      <c r="H18" s="43">
        <v>70.671943664550781</v>
      </c>
      <c r="I18" s="43">
        <v>70.671943664550781</v>
      </c>
      <c r="J18" s="43">
        <v>70.671943664550781</v>
      </c>
      <c r="K18" s="43">
        <v>70.671943664550781</v>
      </c>
      <c r="L18" s="43">
        <v>70.671943664550781</v>
      </c>
      <c r="M18" s="43">
        <v>70.671943664550781</v>
      </c>
      <c r="N18" s="43">
        <v>70.671943664550781</v>
      </c>
      <c r="O18" s="43">
        <v>70.671943664550781</v>
      </c>
      <c r="P18" s="43">
        <v>70.671943664550781</v>
      </c>
      <c r="Q18" s="43">
        <v>70.671943664550781</v>
      </c>
      <c r="R18" s="43">
        <v>70.671943664550781</v>
      </c>
      <c r="S18" s="43">
        <v>70.671943664550781</v>
      </c>
      <c r="T18" s="43">
        <v>70.671943664550781</v>
      </c>
      <c r="U18" s="43">
        <v>70.671943664550781</v>
      </c>
      <c r="V18" s="43">
        <v>70.671943664550781</v>
      </c>
      <c r="W18" s="43">
        <v>70.671943664550781</v>
      </c>
      <c r="X18" s="43">
        <v>70.671943664550781</v>
      </c>
      <c r="Y18" s="43">
        <v>70.671943664550781</v>
      </c>
      <c r="Z18" s="43">
        <v>70.671943664550781</v>
      </c>
      <c r="AA18" s="43">
        <v>70.671943664550781</v>
      </c>
      <c r="AB18" s="43">
        <v>70.671943664550781</v>
      </c>
      <c r="AC18" s="43">
        <v>70.671943664550781</v>
      </c>
      <c r="AD18" s="43">
        <v>70.671943664550781</v>
      </c>
      <c r="AE18" s="43">
        <v>70.671943664550781</v>
      </c>
      <c r="AF18" s="43">
        <v>70.671943664550781</v>
      </c>
      <c r="AG18" s="43">
        <v>70.671943664550781</v>
      </c>
      <c r="AH18" s="43">
        <v>70.671943664550781</v>
      </c>
      <c r="AI18" s="43">
        <v>70.671943664550781</v>
      </c>
      <c r="AJ18" s="43">
        <v>70.671943664550781</v>
      </c>
    </row>
    <row r="19" spans="1:36">
      <c r="A19" s="43" t="s">
        <v>14</v>
      </c>
      <c r="B19" s="43" t="s">
        <v>111</v>
      </c>
      <c r="C19" s="43">
        <v>729.823974609375</v>
      </c>
      <c r="D19" s="43">
        <v>729.823974609375</v>
      </c>
      <c r="E19" s="43">
        <v>729.823974609375</v>
      </c>
      <c r="F19" s="43">
        <v>751.823974609375</v>
      </c>
      <c r="G19" s="43">
        <v>751.823974609375</v>
      </c>
      <c r="H19" s="43">
        <v>751.823974609375</v>
      </c>
      <c r="I19" s="43">
        <v>751.823974609375</v>
      </c>
      <c r="J19" s="43">
        <v>751.823974609375</v>
      </c>
      <c r="K19" s="43">
        <v>751.823974609375</v>
      </c>
      <c r="L19" s="43">
        <v>751.823974609375</v>
      </c>
      <c r="M19" s="43">
        <v>751.823974609375</v>
      </c>
      <c r="N19" s="43">
        <v>751.823974609375</v>
      </c>
      <c r="O19" s="43">
        <v>751.823974609375</v>
      </c>
      <c r="P19" s="43">
        <v>751.823974609375</v>
      </c>
      <c r="Q19" s="43">
        <v>751.823974609375</v>
      </c>
      <c r="R19" s="43">
        <v>751.823974609375</v>
      </c>
      <c r="S19" s="43">
        <v>751.823974609375</v>
      </c>
      <c r="T19" s="43">
        <v>751.823974609375</v>
      </c>
      <c r="U19" s="43">
        <v>751.823974609375</v>
      </c>
      <c r="V19" s="43">
        <v>751.823974609375</v>
      </c>
      <c r="W19" s="43">
        <v>751.823974609375</v>
      </c>
      <c r="X19" s="43">
        <v>751.823974609375</v>
      </c>
      <c r="Y19" s="43">
        <v>751.823974609375</v>
      </c>
      <c r="Z19" s="43">
        <v>751.823974609375</v>
      </c>
      <c r="AA19" s="43">
        <v>751.823974609375</v>
      </c>
      <c r="AB19" s="43">
        <v>751.823974609375</v>
      </c>
      <c r="AC19" s="43">
        <v>751.823974609375</v>
      </c>
      <c r="AD19" s="43">
        <v>751.823974609375</v>
      </c>
      <c r="AE19" s="43">
        <v>751.823974609375</v>
      </c>
      <c r="AF19" s="43">
        <v>751.823974609375</v>
      </c>
      <c r="AG19" s="43">
        <v>751.823974609375</v>
      </c>
      <c r="AH19" s="43">
        <v>751.823974609375</v>
      </c>
      <c r="AI19" s="43">
        <v>751.823974609375</v>
      </c>
      <c r="AJ19" s="43">
        <v>751.823974609375</v>
      </c>
    </row>
    <row r="20" spans="1:36">
      <c r="A20" s="43" t="s">
        <v>15</v>
      </c>
      <c r="B20" s="43" t="s">
        <v>111</v>
      </c>
      <c r="C20" s="43">
        <v>73.175994873046875</v>
      </c>
      <c r="D20" s="43">
        <v>73.175994873046875</v>
      </c>
      <c r="E20" s="43">
        <v>73.175994873046875</v>
      </c>
      <c r="F20" s="43">
        <v>73.175994873046875</v>
      </c>
      <c r="G20" s="43">
        <v>73.175994873046875</v>
      </c>
      <c r="H20" s="43">
        <v>73.175994873046875</v>
      </c>
      <c r="I20" s="43">
        <v>73.175994873046875</v>
      </c>
      <c r="J20" s="43">
        <v>73.175994873046875</v>
      </c>
      <c r="K20" s="43">
        <v>73.175994873046875</v>
      </c>
      <c r="L20" s="43">
        <v>73.175994873046875</v>
      </c>
      <c r="M20" s="43">
        <v>73.175994873046875</v>
      </c>
      <c r="N20" s="43">
        <v>73.175994873046875</v>
      </c>
      <c r="O20" s="43">
        <v>73.175994873046875</v>
      </c>
      <c r="P20" s="43">
        <v>73.175994873046875</v>
      </c>
      <c r="Q20" s="43">
        <v>73.175994873046875</v>
      </c>
      <c r="R20" s="43">
        <v>73.175994873046875</v>
      </c>
      <c r="S20" s="43">
        <v>73.175994873046875</v>
      </c>
      <c r="T20" s="43">
        <v>73.175994873046875</v>
      </c>
      <c r="U20" s="43">
        <v>73.175994873046875</v>
      </c>
      <c r="V20" s="43">
        <v>73.175994873046875</v>
      </c>
      <c r="W20" s="43">
        <v>73.175994873046875</v>
      </c>
      <c r="X20" s="43">
        <v>73.175994873046875</v>
      </c>
      <c r="Y20" s="43">
        <v>73.175994873046875</v>
      </c>
      <c r="Z20" s="43">
        <v>73.175994873046875</v>
      </c>
      <c r="AA20" s="43">
        <v>73.175994873046875</v>
      </c>
      <c r="AB20" s="43">
        <v>73.175994873046875</v>
      </c>
      <c r="AC20" s="43">
        <v>73.175994873046875</v>
      </c>
      <c r="AD20" s="43">
        <v>73.175994873046875</v>
      </c>
      <c r="AE20" s="43">
        <v>73.175994873046875</v>
      </c>
      <c r="AF20" s="43">
        <v>73.175994873046875</v>
      </c>
      <c r="AG20" s="43">
        <v>73.175994873046875</v>
      </c>
      <c r="AH20" s="43">
        <v>73.175994873046875</v>
      </c>
      <c r="AI20" s="43">
        <v>73.175994873046875</v>
      </c>
      <c r="AJ20" s="43">
        <v>73.175994873046875</v>
      </c>
    </row>
    <row r="21" spans="1:36">
      <c r="A21" s="43" t="s">
        <v>16</v>
      </c>
      <c r="B21" s="43" t="s">
        <v>111</v>
      </c>
      <c r="C21" s="43">
        <v>490</v>
      </c>
      <c r="D21" s="43">
        <v>490</v>
      </c>
      <c r="E21" s="43">
        <v>490</v>
      </c>
      <c r="F21" s="43">
        <v>490</v>
      </c>
      <c r="G21" s="43">
        <v>490</v>
      </c>
      <c r="H21" s="43">
        <v>490</v>
      </c>
      <c r="I21" s="43">
        <v>490</v>
      </c>
      <c r="J21" s="43">
        <v>490</v>
      </c>
      <c r="K21" s="43">
        <v>490</v>
      </c>
      <c r="L21" s="43">
        <v>490</v>
      </c>
      <c r="M21" s="43">
        <v>490</v>
      </c>
      <c r="N21" s="43">
        <v>490</v>
      </c>
      <c r="O21" s="43">
        <v>490</v>
      </c>
      <c r="P21" s="43">
        <v>490</v>
      </c>
      <c r="Q21" s="43">
        <v>490</v>
      </c>
      <c r="R21" s="43">
        <v>490</v>
      </c>
      <c r="S21" s="43"/>
      <c r="T21" s="43"/>
      <c r="U21" s="43"/>
      <c r="V21" s="43"/>
    </row>
    <row r="22" spans="1:36">
      <c r="A22" s="43" t="s">
        <v>17</v>
      </c>
      <c r="B22" s="43" t="s">
        <v>111</v>
      </c>
      <c r="C22" s="43">
        <v>532</v>
      </c>
      <c r="D22" s="43">
        <v>532</v>
      </c>
      <c r="E22" s="43">
        <v>597</v>
      </c>
      <c r="F22" s="43">
        <v>597</v>
      </c>
      <c r="G22" s="43">
        <v>597</v>
      </c>
      <c r="H22" s="43">
        <v>597</v>
      </c>
      <c r="I22" s="43">
        <v>597</v>
      </c>
      <c r="J22" s="43">
        <v>597</v>
      </c>
      <c r="K22" s="43">
        <v>597</v>
      </c>
      <c r="L22" s="43">
        <v>597</v>
      </c>
      <c r="M22" s="43">
        <v>597</v>
      </c>
      <c r="N22" s="43">
        <v>597</v>
      </c>
      <c r="O22" s="43">
        <v>597</v>
      </c>
      <c r="P22" s="43">
        <v>597</v>
      </c>
      <c r="Q22" s="43">
        <v>597</v>
      </c>
      <c r="R22" s="43">
        <v>597</v>
      </c>
      <c r="S22" s="43">
        <v>597</v>
      </c>
      <c r="T22" s="43">
        <v>597</v>
      </c>
      <c r="U22" s="43">
        <v>597</v>
      </c>
      <c r="V22" s="43">
        <v>597</v>
      </c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</row>
    <row r="23" spans="1:36">
      <c r="A23" s="43" t="s">
        <v>18</v>
      </c>
      <c r="B23" s="43" t="s">
        <v>111</v>
      </c>
      <c r="C23" s="43">
        <v>523</v>
      </c>
      <c r="D23" s="43">
        <v>523</v>
      </c>
      <c r="E23" s="43">
        <v>523</v>
      </c>
      <c r="F23" s="43">
        <v>588</v>
      </c>
      <c r="G23" s="43">
        <v>588</v>
      </c>
      <c r="H23" s="43">
        <v>588</v>
      </c>
      <c r="I23" s="43">
        <v>588</v>
      </c>
      <c r="J23" s="43">
        <v>588</v>
      </c>
      <c r="K23" s="43">
        <v>588</v>
      </c>
      <c r="L23" s="43">
        <v>588</v>
      </c>
      <c r="M23" s="43">
        <v>588</v>
      </c>
      <c r="N23" s="43">
        <v>588</v>
      </c>
      <c r="O23" s="43">
        <v>588</v>
      </c>
      <c r="P23" s="43">
        <v>588</v>
      </c>
      <c r="Q23" s="43">
        <v>588</v>
      </c>
      <c r="R23" s="43">
        <v>588</v>
      </c>
      <c r="S23" s="43">
        <v>588</v>
      </c>
      <c r="T23" s="43">
        <v>588</v>
      </c>
      <c r="U23" s="43">
        <v>588</v>
      </c>
      <c r="V23" s="43">
        <v>588</v>
      </c>
      <c r="W23" s="43">
        <v>588</v>
      </c>
      <c r="X23" s="43">
        <v>588</v>
      </c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</row>
    <row r="24" spans="1:36">
      <c r="A24" s="43" t="s">
        <v>19</v>
      </c>
      <c r="B24" s="43" t="s">
        <v>111</v>
      </c>
      <c r="C24" s="43">
        <v>516</v>
      </c>
      <c r="D24" s="43">
        <v>516</v>
      </c>
      <c r="E24" s="43">
        <v>516</v>
      </c>
      <c r="F24" s="43">
        <v>516</v>
      </c>
      <c r="G24" s="43">
        <v>516</v>
      </c>
      <c r="H24" s="43">
        <v>568</v>
      </c>
      <c r="I24" s="43">
        <v>568</v>
      </c>
      <c r="J24" s="43">
        <v>568</v>
      </c>
      <c r="K24" s="43">
        <v>568</v>
      </c>
      <c r="L24" s="43">
        <v>568</v>
      </c>
      <c r="M24" s="43">
        <v>568</v>
      </c>
      <c r="N24" s="43">
        <v>568</v>
      </c>
      <c r="O24" s="43">
        <v>568</v>
      </c>
      <c r="P24" s="43">
        <v>568</v>
      </c>
      <c r="Q24" s="43">
        <v>568</v>
      </c>
      <c r="R24" s="43">
        <v>568</v>
      </c>
      <c r="S24" s="43">
        <v>568</v>
      </c>
      <c r="T24" s="43">
        <v>568</v>
      </c>
      <c r="U24" s="43">
        <v>568</v>
      </c>
      <c r="V24" s="43">
        <v>568</v>
      </c>
      <c r="W24" s="43">
        <v>568</v>
      </c>
      <c r="X24" s="43">
        <v>568</v>
      </c>
      <c r="Y24" s="43">
        <v>568</v>
      </c>
      <c r="Z24" s="43">
        <v>568</v>
      </c>
      <c r="AA24" s="43"/>
      <c r="AB24" s="43"/>
      <c r="AC24" s="43"/>
      <c r="AD24" s="43"/>
      <c r="AE24" s="43"/>
      <c r="AF24" s="43"/>
      <c r="AG24" s="43"/>
      <c r="AH24" s="43"/>
      <c r="AI24" s="43"/>
      <c r="AJ24" s="43"/>
    </row>
    <row r="25" spans="1:36">
      <c r="A25" s="43" t="s">
        <v>20</v>
      </c>
      <c r="B25" s="43" t="s">
        <v>111</v>
      </c>
      <c r="C25" s="43">
        <v>245</v>
      </c>
      <c r="D25" s="43">
        <v>245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</row>
    <row r="26" spans="1:36">
      <c r="A26" s="43" t="s">
        <v>21</v>
      </c>
      <c r="B26" s="43" t="s">
        <v>111</v>
      </c>
      <c r="C26" s="43"/>
      <c r="D26" s="43"/>
      <c r="E26" s="43">
        <v>543.0999755859375</v>
      </c>
      <c r="F26" s="43">
        <v>543.0999755859375</v>
      </c>
      <c r="G26" s="43">
        <v>543.0999755859375</v>
      </c>
      <c r="H26" s="43">
        <v>543.0999755859375</v>
      </c>
      <c r="I26" s="43">
        <v>543.0999755859375</v>
      </c>
      <c r="J26" s="43">
        <v>543.0999755859375</v>
      </c>
      <c r="K26" s="43">
        <v>543.0999755859375</v>
      </c>
      <c r="L26" s="43">
        <v>543.0999755859375</v>
      </c>
      <c r="M26" s="43">
        <v>543.0999755859375</v>
      </c>
      <c r="N26" s="43">
        <v>543.0999755859375</v>
      </c>
      <c r="O26" s="43">
        <v>543.0999755859375</v>
      </c>
      <c r="P26" s="43">
        <v>543.0999755859375</v>
      </c>
      <c r="Q26" s="43">
        <v>543.0999755859375</v>
      </c>
      <c r="R26" s="43">
        <v>543.0999755859375</v>
      </c>
      <c r="S26" s="43">
        <v>543.0999755859375</v>
      </c>
      <c r="T26" s="43">
        <v>543.0999755859375</v>
      </c>
      <c r="U26" s="43">
        <v>543.0999755859375</v>
      </c>
      <c r="V26" s="43">
        <v>543.0999755859375</v>
      </c>
      <c r="W26" s="43">
        <v>543.0999755859375</v>
      </c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</row>
    <row r="27" spans="1:36">
      <c r="A27" s="43" t="s">
        <v>22</v>
      </c>
      <c r="B27" s="43" t="s">
        <v>111</v>
      </c>
      <c r="C27" s="43"/>
      <c r="D27" s="43"/>
      <c r="E27" s="43">
        <v>53.215999603271484</v>
      </c>
      <c r="F27" s="43">
        <v>53.215999603271484</v>
      </c>
      <c r="G27" s="43">
        <v>53.215999603271484</v>
      </c>
      <c r="H27" s="43">
        <v>53.215999603271484</v>
      </c>
      <c r="I27" s="43">
        <v>53.215999603271484</v>
      </c>
      <c r="J27" s="43">
        <v>53.215999603271484</v>
      </c>
      <c r="K27" s="43">
        <v>53.215999603271484</v>
      </c>
      <c r="L27" s="43">
        <v>53.215999603271484</v>
      </c>
      <c r="M27" s="43">
        <v>53.215999603271484</v>
      </c>
      <c r="N27" s="43">
        <v>53.215999603271484</v>
      </c>
      <c r="O27" s="43">
        <v>53.215999603271484</v>
      </c>
      <c r="P27" s="43">
        <v>53.215999603271484</v>
      </c>
      <c r="Q27" s="43">
        <v>53.215999603271484</v>
      </c>
      <c r="R27" s="43">
        <v>53.215999603271484</v>
      </c>
      <c r="S27" s="43">
        <v>53.215999603271484</v>
      </c>
      <c r="T27" s="43">
        <v>53.215999603271484</v>
      </c>
      <c r="U27" s="43">
        <v>53.215999603271484</v>
      </c>
      <c r="V27" s="43">
        <v>53.215999603271484</v>
      </c>
      <c r="W27" s="43">
        <v>53.215999603271484</v>
      </c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</row>
    <row r="28" spans="1:36">
      <c r="A28" s="43" t="s">
        <v>23</v>
      </c>
      <c r="B28" s="43" t="s">
        <v>111</v>
      </c>
      <c r="C28" s="43">
        <v>199</v>
      </c>
      <c r="D28" s="43">
        <v>199</v>
      </c>
      <c r="E28" s="43">
        <v>221</v>
      </c>
      <c r="F28" s="43">
        <v>221</v>
      </c>
      <c r="G28" s="43">
        <v>221</v>
      </c>
      <c r="H28" s="43">
        <v>221</v>
      </c>
      <c r="I28" s="43">
        <v>221</v>
      </c>
      <c r="J28" s="43">
        <v>221</v>
      </c>
      <c r="K28" s="43">
        <v>221</v>
      </c>
      <c r="L28" s="43">
        <v>221</v>
      </c>
      <c r="M28" s="43">
        <v>221</v>
      </c>
      <c r="N28" s="43">
        <v>221</v>
      </c>
      <c r="O28" s="43"/>
      <c r="P28" s="43"/>
      <c r="Q28" s="43"/>
      <c r="R28" s="43"/>
      <c r="S28" s="43"/>
      <c r="T28" s="43"/>
      <c r="U28" s="43"/>
      <c r="V28" s="43"/>
    </row>
    <row r="29" spans="1:36">
      <c r="A29" s="43" t="s">
        <v>24</v>
      </c>
      <c r="B29" s="43" t="s">
        <v>109</v>
      </c>
      <c r="C29" s="43">
        <v>41</v>
      </c>
      <c r="D29" s="43">
        <v>41</v>
      </c>
      <c r="E29" s="43">
        <v>41</v>
      </c>
      <c r="F29" s="43">
        <v>41</v>
      </c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36">
      <c r="A30" s="43" t="s">
        <v>25</v>
      </c>
      <c r="B30" s="43" t="s">
        <v>109</v>
      </c>
      <c r="C30" s="43">
        <v>41</v>
      </c>
      <c r="D30" s="43">
        <v>41</v>
      </c>
      <c r="E30" s="43">
        <v>41</v>
      </c>
      <c r="F30" s="43">
        <v>41</v>
      </c>
      <c r="G30" s="43">
        <v>41</v>
      </c>
      <c r="H30" s="43">
        <v>41</v>
      </c>
      <c r="I30" s="43">
        <v>41</v>
      </c>
      <c r="J30" s="43">
        <v>41</v>
      </c>
      <c r="K30" s="43">
        <v>41</v>
      </c>
      <c r="L30" s="43">
        <v>41</v>
      </c>
      <c r="M30" s="43">
        <v>41</v>
      </c>
      <c r="N30" s="43"/>
      <c r="O30" s="43"/>
      <c r="P30" s="43"/>
      <c r="Q30" s="43"/>
      <c r="R30" s="43"/>
      <c r="S30" s="43"/>
      <c r="T30" s="43"/>
      <c r="U30" s="43"/>
      <c r="V30" s="43"/>
    </row>
    <row r="31" spans="1:36">
      <c r="A31" s="43" t="s">
        <v>26</v>
      </c>
      <c r="B31" s="43" t="s">
        <v>109</v>
      </c>
      <c r="C31" s="43">
        <v>41</v>
      </c>
      <c r="D31" s="43">
        <v>41</v>
      </c>
      <c r="E31" s="43">
        <v>41</v>
      </c>
      <c r="F31" s="43">
        <v>41</v>
      </c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</row>
    <row r="32" spans="1:36">
      <c r="A32" s="43" t="s">
        <v>27</v>
      </c>
      <c r="B32" s="43" t="s">
        <v>109</v>
      </c>
      <c r="C32" s="43">
        <v>45</v>
      </c>
      <c r="D32" s="43">
        <v>45</v>
      </c>
      <c r="E32" s="43">
        <v>45</v>
      </c>
      <c r="F32" s="43">
        <v>45</v>
      </c>
      <c r="G32" s="43">
        <v>45</v>
      </c>
      <c r="H32" s="43">
        <v>45</v>
      </c>
      <c r="I32" s="43">
        <v>45</v>
      </c>
      <c r="J32" s="43">
        <v>45</v>
      </c>
      <c r="K32" s="43">
        <v>45</v>
      </c>
      <c r="L32" s="43">
        <v>45</v>
      </c>
      <c r="M32" s="43">
        <v>45</v>
      </c>
      <c r="N32" s="43"/>
      <c r="O32" s="43"/>
      <c r="P32" s="43"/>
      <c r="Q32" s="43"/>
      <c r="R32" s="43"/>
      <c r="S32" s="43"/>
      <c r="T32" s="43"/>
      <c r="U32" s="43"/>
      <c r="V32" s="43"/>
    </row>
    <row r="33" spans="1:36">
      <c r="A33" s="43" t="s">
        <v>28</v>
      </c>
      <c r="B33" s="43" t="s">
        <v>109</v>
      </c>
      <c r="C33" s="43">
        <v>44</v>
      </c>
      <c r="D33" s="43">
        <v>44</v>
      </c>
      <c r="E33" s="43">
        <v>44</v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36">
      <c r="A34" s="43" t="s">
        <v>29</v>
      </c>
      <c r="B34" s="43" t="s">
        <v>109</v>
      </c>
      <c r="C34" s="43">
        <v>41</v>
      </c>
      <c r="D34" s="43">
        <v>41</v>
      </c>
      <c r="E34" s="43">
        <v>41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</row>
    <row r="35" spans="1:36">
      <c r="A35" s="43" t="s">
        <v>30</v>
      </c>
      <c r="B35" s="43" t="s">
        <v>109</v>
      </c>
      <c r="C35" s="43">
        <v>43</v>
      </c>
      <c r="D35" s="43">
        <v>43</v>
      </c>
      <c r="E35" s="43">
        <v>43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</row>
    <row r="36" spans="1:36">
      <c r="A36" s="43" t="s">
        <v>31</v>
      </c>
      <c r="B36" s="43" t="s">
        <v>109</v>
      </c>
      <c r="C36" s="43">
        <v>43</v>
      </c>
      <c r="D36" s="43">
        <v>43</v>
      </c>
      <c r="E36" s="43">
        <v>43</v>
      </c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</row>
    <row r="37" spans="1:36">
      <c r="A37" s="43" t="s">
        <v>32</v>
      </c>
      <c r="B37" s="43" t="s">
        <v>109</v>
      </c>
      <c r="C37" s="43">
        <v>72</v>
      </c>
      <c r="D37" s="43">
        <v>72</v>
      </c>
      <c r="E37" s="43">
        <v>72</v>
      </c>
      <c r="F37" s="43">
        <v>72</v>
      </c>
      <c r="G37" s="43">
        <v>72</v>
      </c>
      <c r="H37" s="43">
        <v>72</v>
      </c>
      <c r="I37" s="43">
        <v>72</v>
      </c>
      <c r="J37" s="43">
        <v>72</v>
      </c>
      <c r="K37" s="43">
        <v>72</v>
      </c>
      <c r="L37" s="43">
        <v>72</v>
      </c>
      <c r="M37" s="43">
        <v>72</v>
      </c>
      <c r="N37" s="43">
        <v>72</v>
      </c>
      <c r="O37" s="43">
        <v>72</v>
      </c>
      <c r="P37" s="43"/>
      <c r="Q37" s="43"/>
      <c r="R37" s="43"/>
      <c r="S37" s="43"/>
      <c r="T37" s="43"/>
      <c r="U37" s="43"/>
      <c r="V37" s="43"/>
    </row>
    <row r="38" spans="1:36">
      <c r="A38" s="43" t="s">
        <v>33</v>
      </c>
      <c r="B38" s="43" t="s">
        <v>109</v>
      </c>
      <c r="C38" s="43">
        <v>45</v>
      </c>
      <c r="D38" s="43">
        <v>45</v>
      </c>
      <c r="E38" s="43">
        <v>45</v>
      </c>
      <c r="F38" s="43">
        <v>45</v>
      </c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</row>
    <row r="39" spans="1:36">
      <c r="A39" s="43" t="s">
        <v>34</v>
      </c>
      <c r="B39" s="43" t="s">
        <v>109</v>
      </c>
      <c r="C39" s="43">
        <v>45</v>
      </c>
      <c r="D39" s="43">
        <v>45</v>
      </c>
      <c r="E39" s="43">
        <v>45</v>
      </c>
      <c r="F39" s="43">
        <v>45</v>
      </c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1:36">
      <c r="A40" s="43" t="s">
        <v>35</v>
      </c>
      <c r="B40" s="43" t="s">
        <v>109</v>
      </c>
      <c r="C40" s="43">
        <v>46</v>
      </c>
      <c r="D40" s="43">
        <v>46</v>
      </c>
      <c r="E40" s="43">
        <v>46</v>
      </c>
      <c r="F40" s="43">
        <v>46</v>
      </c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</row>
    <row r="41" spans="1:36">
      <c r="A41" s="43" t="s">
        <v>36</v>
      </c>
      <c r="B41" s="43" t="s">
        <v>109</v>
      </c>
      <c r="C41" s="43">
        <v>45</v>
      </c>
      <c r="D41" s="43">
        <v>45</v>
      </c>
      <c r="E41" s="43">
        <v>45</v>
      </c>
      <c r="F41" s="43">
        <v>45</v>
      </c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</row>
    <row r="42" spans="1:36">
      <c r="A42" s="43" t="s">
        <v>37</v>
      </c>
      <c r="B42" s="43" t="s">
        <v>109</v>
      </c>
      <c r="C42" s="43">
        <v>46</v>
      </c>
      <c r="D42" s="43">
        <v>46</v>
      </c>
      <c r="E42" s="43">
        <v>46</v>
      </c>
      <c r="F42" s="43">
        <v>46</v>
      </c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</row>
    <row r="43" spans="1:36">
      <c r="A43" s="43" t="s">
        <v>38</v>
      </c>
      <c r="B43" s="43" t="s">
        <v>109</v>
      </c>
      <c r="C43" s="43">
        <v>74</v>
      </c>
      <c r="D43" s="43">
        <v>74</v>
      </c>
      <c r="E43" s="43">
        <v>74</v>
      </c>
      <c r="F43" s="43">
        <v>74</v>
      </c>
      <c r="G43" s="43">
        <v>74</v>
      </c>
      <c r="H43" s="43">
        <v>74</v>
      </c>
      <c r="I43" s="43">
        <v>74</v>
      </c>
      <c r="J43" s="43">
        <v>74</v>
      </c>
      <c r="K43" s="43">
        <v>74</v>
      </c>
      <c r="L43" s="43">
        <v>74</v>
      </c>
      <c r="M43" s="43">
        <v>74</v>
      </c>
      <c r="N43" s="43">
        <v>74</v>
      </c>
      <c r="O43" s="43">
        <v>74</v>
      </c>
      <c r="P43" s="43"/>
      <c r="Q43" s="43"/>
      <c r="R43" s="43"/>
      <c r="S43" s="43"/>
      <c r="T43" s="43"/>
      <c r="U43" s="43"/>
      <c r="V43" s="43"/>
    </row>
    <row r="44" spans="1:36">
      <c r="A44" s="43" t="s">
        <v>39</v>
      </c>
      <c r="B44" s="43" t="s">
        <v>109</v>
      </c>
      <c r="C44" s="43">
        <v>75</v>
      </c>
      <c r="D44" s="43">
        <v>75</v>
      </c>
      <c r="E44" s="43">
        <v>75</v>
      </c>
      <c r="F44" s="43">
        <v>75</v>
      </c>
      <c r="G44" s="43">
        <v>75</v>
      </c>
      <c r="H44" s="43">
        <v>75</v>
      </c>
      <c r="I44" s="43">
        <v>75</v>
      </c>
      <c r="J44" s="43">
        <v>75</v>
      </c>
      <c r="K44" s="43">
        <v>75</v>
      </c>
      <c r="L44" s="43">
        <v>75</v>
      </c>
      <c r="M44" s="43">
        <v>75</v>
      </c>
      <c r="N44" s="43">
        <v>75</v>
      </c>
      <c r="O44" s="43">
        <v>75</v>
      </c>
      <c r="P44" s="43"/>
      <c r="Q44" s="43"/>
      <c r="R44" s="43"/>
      <c r="S44" s="43"/>
      <c r="T44" s="43"/>
      <c r="U44" s="43"/>
      <c r="V44" s="43"/>
    </row>
    <row r="45" spans="1:36">
      <c r="A45" s="43" t="s">
        <v>40</v>
      </c>
      <c r="B45" s="43" t="s">
        <v>109</v>
      </c>
      <c r="C45" s="43">
        <v>76</v>
      </c>
      <c r="D45" s="43">
        <v>76</v>
      </c>
      <c r="E45" s="43">
        <v>76</v>
      </c>
      <c r="F45" s="43">
        <v>76</v>
      </c>
      <c r="G45" s="43">
        <v>76</v>
      </c>
      <c r="H45" s="43">
        <v>76</v>
      </c>
      <c r="I45" s="43">
        <v>76</v>
      </c>
      <c r="J45" s="43">
        <v>76</v>
      </c>
      <c r="K45" s="43">
        <v>76</v>
      </c>
      <c r="L45" s="43">
        <v>76</v>
      </c>
      <c r="M45" s="43">
        <v>76</v>
      </c>
      <c r="N45" s="43">
        <v>76</v>
      </c>
      <c r="O45" s="43">
        <v>76</v>
      </c>
      <c r="P45" s="43"/>
      <c r="Q45" s="43"/>
      <c r="R45" s="43"/>
      <c r="S45" s="43"/>
      <c r="T45" s="43"/>
      <c r="U45" s="43"/>
      <c r="V45" s="43"/>
    </row>
    <row r="46" spans="1:36">
      <c r="A46" s="43" t="s">
        <v>41</v>
      </c>
      <c r="B46" s="43" t="s">
        <v>109</v>
      </c>
      <c r="C46" s="43"/>
      <c r="D46" s="43"/>
      <c r="E46" s="43"/>
      <c r="F46" s="43"/>
      <c r="G46" s="43"/>
      <c r="H46" s="43"/>
      <c r="I46" s="43">
        <v>214.80000305175781</v>
      </c>
      <c r="J46" s="43">
        <v>214.80000305175781</v>
      </c>
      <c r="K46" s="43">
        <v>214.80000305175781</v>
      </c>
      <c r="L46" s="43">
        <v>214.80000305175781</v>
      </c>
      <c r="M46" s="43">
        <v>214.80000305175781</v>
      </c>
      <c r="N46" s="43">
        <v>1288.800048828125</v>
      </c>
      <c r="O46" s="43">
        <v>1288.800048828125</v>
      </c>
      <c r="P46" s="43">
        <v>1288.800048828125</v>
      </c>
      <c r="Q46" s="43">
        <v>1288.800048828125</v>
      </c>
      <c r="R46" s="43">
        <v>1288.800048828125</v>
      </c>
      <c r="S46" s="43">
        <v>1288.800048828125</v>
      </c>
      <c r="T46" s="43">
        <v>1288.800048828125</v>
      </c>
      <c r="U46" s="43">
        <v>1288.800048828125</v>
      </c>
      <c r="V46" s="43">
        <v>1288.800048828125</v>
      </c>
      <c r="W46" s="43">
        <v>1288.800048828125</v>
      </c>
      <c r="X46" s="43">
        <v>1288.800048828125</v>
      </c>
      <c r="Y46" s="43">
        <v>1288.800048828125</v>
      </c>
      <c r="Z46" s="43">
        <v>1288.800048828125</v>
      </c>
      <c r="AA46" s="43">
        <v>1288.800048828125</v>
      </c>
      <c r="AB46" s="43">
        <v>1288.800048828125</v>
      </c>
      <c r="AC46" s="43">
        <v>1288.800048828125</v>
      </c>
      <c r="AD46" s="43">
        <v>1288.800048828125</v>
      </c>
      <c r="AE46" s="43">
        <v>1288.800048828125</v>
      </c>
      <c r="AF46" s="43">
        <v>1288.800048828125</v>
      </c>
      <c r="AG46" s="43">
        <v>1288.800048828125</v>
      </c>
      <c r="AH46" s="43">
        <v>1288.800048828125</v>
      </c>
      <c r="AI46" s="43">
        <v>1288.800048828125</v>
      </c>
      <c r="AJ46" s="43">
        <v>1288.800048828125</v>
      </c>
    </row>
    <row r="47" spans="1:36">
      <c r="A47" s="43" t="s">
        <v>189</v>
      </c>
      <c r="B47" s="43" t="s">
        <v>109</v>
      </c>
      <c r="W47" s="43">
        <v>856</v>
      </c>
      <c r="X47" s="43">
        <v>856</v>
      </c>
      <c r="Y47" s="43">
        <v>1070</v>
      </c>
      <c r="Z47" s="43">
        <v>1070</v>
      </c>
      <c r="AA47" s="43">
        <v>1926</v>
      </c>
      <c r="AB47" s="43">
        <v>1926</v>
      </c>
      <c r="AC47" s="43">
        <v>3424</v>
      </c>
      <c r="AD47" s="43">
        <v>3424</v>
      </c>
      <c r="AE47" s="43">
        <v>3424</v>
      </c>
      <c r="AF47" s="43">
        <v>3424</v>
      </c>
      <c r="AG47" s="43">
        <v>3424</v>
      </c>
      <c r="AH47" s="43">
        <v>3424</v>
      </c>
      <c r="AI47" s="43">
        <v>3424</v>
      </c>
      <c r="AJ47" s="43">
        <v>3424</v>
      </c>
    </row>
    <row r="48" spans="1:36">
      <c r="A48" s="43" t="s">
        <v>42</v>
      </c>
      <c r="B48" s="43" t="s">
        <v>109</v>
      </c>
      <c r="C48" s="43">
        <v>45</v>
      </c>
      <c r="D48" s="43">
        <v>45</v>
      </c>
      <c r="E48" s="43">
        <v>45</v>
      </c>
      <c r="F48" s="43">
        <v>45</v>
      </c>
      <c r="G48" s="43">
        <v>45</v>
      </c>
      <c r="H48" s="43">
        <v>45</v>
      </c>
      <c r="I48" s="43">
        <v>45</v>
      </c>
      <c r="J48" s="43">
        <v>45</v>
      </c>
      <c r="K48" s="43">
        <v>45</v>
      </c>
      <c r="L48" s="43">
        <v>45</v>
      </c>
      <c r="M48" s="43">
        <v>45</v>
      </c>
      <c r="N48" s="43"/>
      <c r="O48" s="43"/>
      <c r="P48" s="43"/>
      <c r="Q48" s="43"/>
      <c r="R48" s="43"/>
      <c r="S48" s="43"/>
      <c r="T48" s="43"/>
      <c r="U48" s="43"/>
      <c r="V48" s="43"/>
    </row>
    <row r="49" spans="1:36">
      <c r="A49" s="43" t="s">
        <v>43</v>
      </c>
      <c r="B49" s="43" t="s">
        <v>109</v>
      </c>
      <c r="C49" s="43">
        <v>74</v>
      </c>
      <c r="D49" s="43">
        <v>74</v>
      </c>
      <c r="E49" s="43">
        <v>74</v>
      </c>
      <c r="F49" s="43">
        <v>74</v>
      </c>
      <c r="G49" s="43">
        <v>74</v>
      </c>
      <c r="H49" s="43">
        <v>74</v>
      </c>
      <c r="I49" s="43">
        <v>74</v>
      </c>
      <c r="J49" s="43">
        <v>74</v>
      </c>
      <c r="K49" s="43">
        <v>74</v>
      </c>
      <c r="L49" s="43">
        <v>74</v>
      </c>
      <c r="M49" s="43">
        <v>74</v>
      </c>
      <c r="N49" s="43">
        <v>74</v>
      </c>
      <c r="O49" s="43">
        <v>74</v>
      </c>
      <c r="P49" s="43">
        <v>74</v>
      </c>
      <c r="Q49" s="43">
        <v>74</v>
      </c>
      <c r="R49" s="43"/>
      <c r="S49" s="43"/>
      <c r="T49" s="43"/>
      <c r="U49" s="43"/>
      <c r="V49" s="43"/>
    </row>
    <row r="50" spans="1:36">
      <c r="A50" s="43" t="s">
        <v>44</v>
      </c>
      <c r="B50" s="43" t="s">
        <v>109</v>
      </c>
      <c r="C50" s="43">
        <v>140</v>
      </c>
      <c r="D50" s="43">
        <v>140</v>
      </c>
      <c r="E50" s="43">
        <v>140</v>
      </c>
      <c r="F50" s="43">
        <v>140</v>
      </c>
      <c r="G50" s="43">
        <v>140</v>
      </c>
      <c r="H50" s="43">
        <v>140</v>
      </c>
      <c r="I50" s="43">
        <v>140</v>
      </c>
      <c r="J50" s="43">
        <v>140</v>
      </c>
      <c r="K50" s="43">
        <v>140</v>
      </c>
      <c r="L50" s="43">
        <v>140</v>
      </c>
      <c r="M50" s="43">
        <v>140</v>
      </c>
      <c r="N50" s="43">
        <v>140</v>
      </c>
      <c r="O50" s="43">
        <v>140</v>
      </c>
      <c r="P50" s="43">
        <v>140</v>
      </c>
      <c r="Q50" s="43">
        <v>140</v>
      </c>
      <c r="R50" s="43">
        <v>140</v>
      </c>
      <c r="S50" s="43">
        <v>140</v>
      </c>
      <c r="T50" s="43">
        <v>140</v>
      </c>
      <c r="U50" s="43">
        <v>140</v>
      </c>
      <c r="V50" s="43">
        <v>140</v>
      </c>
      <c r="W50" s="43">
        <v>140</v>
      </c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</row>
    <row r="51" spans="1:36">
      <c r="A51" s="43" t="s">
        <v>45</v>
      </c>
      <c r="B51" s="43" t="s">
        <v>109</v>
      </c>
      <c r="C51" s="43">
        <v>73</v>
      </c>
      <c r="D51" s="43">
        <v>73</v>
      </c>
      <c r="E51" s="43">
        <v>73</v>
      </c>
      <c r="F51" s="43">
        <v>73</v>
      </c>
      <c r="G51" s="43">
        <v>73</v>
      </c>
      <c r="H51" s="43">
        <v>73</v>
      </c>
      <c r="I51" s="43">
        <v>73</v>
      </c>
      <c r="J51" s="43">
        <v>73</v>
      </c>
      <c r="K51" s="43">
        <v>73</v>
      </c>
      <c r="L51" s="43">
        <v>73</v>
      </c>
      <c r="M51" s="43">
        <v>73</v>
      </c>
      <c r="N51" s="43">
        <v>73</v>
      </c>
      <c r="O51" s="43">
        <v>73</v>
      </c>
      <c r="P51" s="43">
        <v>73</v>
      </c>
      <c r="Q51" s="43">
        <v>73</v>
      </c>
      <c r="R51" s="43">
        <v>73</v>
      </c>
      <c r="S51" s="43">
        <v>73</v>
      </c>
      <c r="T51" s="43">
        <v>73</v>
      </c>
      <c r="U51" s="43">
        <v>73</v>
      </c>
      <c r="V51" s="43">
        <v>73</v>
      </c>
      <c r="W51" s="43">
        <v>73</v>
      </c>
      <c r="X51" s="43">
        <v>73</v>
      </c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</row>
    <row r="52" spans="1:36">
      <c r="A52" s="43" t="s">
        <v>46</v>
      </c>
      <c r="B52" s="43" t="s">
        <v>109</v>
      </c>
      <c r="C52" s="43">
        <v>73</v>
      </c>
      <c r="D52" s="43">
        <v>73</v>
      </c>
      <c r="E52" s="43">
        <v>73</v>
      </c>
      <c r="F52" s="43">
        <v>73</v>
      </c>
      <c r="G52" s="43">
        <v>73</v>
      </c>
      <c r="H52" s="43">
        <v>73</v>
      </c>
      <c r="I52" s="43">
        <v>73</v>
      </c>
      <c r="J52" s="43">
        <v>73</v>
      </c>
      <c r="K52" s="43">
        <v>73</v>
      </c>
      <c r="L52" s="43">
        <v>73</v>
      </c>
      <c r="M52" s="43">
        <v>73</v>
      </c>
      <c r="N52" s="43">
        <v>73</v>
      </c>
      <c r="O52" s="43">
        <v>73</v>
      </c>
      <c r="P52" s="43">
        <v>73</v>
      </c>
      <c r="Q52" s="43">
        <v>73</v>
      </c>
      <c r="R52" s="43">
        <v>73</v>
      </c>
      <c r="S52" s="43">
        <v>73</v>
      </c>
      <c r="T52" s="43">
        <v>73</v>
      </c>
      <c r="U52" s="43">
        <v>73</v>
      </c>
      <c r="V52" s="43">
        <v>73</v>
      </c>
      <c r="W52" s="43">
        <v>73</v>
      </c>
      <c r="X52" s="43">
        <v>73</v>
      </c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</row>
    <row r="53" spans="1:36">
      <c r="A53" s="43" t="s">
        <v>47</v>
      </c>
      <c r="B53" s="43" t="s">
        <v>109</v>
      </c>
      <c r="C53" s="43">
        <v>73</v>
      </c>
      <c r="D53" s="43">
        <v>73</v>
      </c>
      <c r="E53" s="43">
        <v>73</v>
      </c>
      <c r="F53" s="43">
        <v>73</v>
      </c>
      <c r="G53" s="43">
        <v>73</v>
      </c>
      <c r="H53" s="43">
        <v>73</v>
      </c>
      <c r="I53" s="43">
        <v>73</v>
      </c>
      <c r="J53" s="43">
        <v>73</v>
      </c>
      <c r="K53" s="43">
        <v>73</v>
      </c>
      <c r="L53" s="43">
        <v>73</v>
      </c>
      <c r="M53" s="43">
        <v>73</v>
      </c>
      <c r="N53" s="43">
        <v>73</v>
      </c>
      <c r="O53" s="43">
        <v>73</v>
      </c>
      <c r="P53" s="43">
        <v>73</v>
      </c>
      <c r="Q53" s="43">
        <v>73</v>
      </c>
      <c r="R53" s="43">
        <v>73</v>
      </c>
      <c r="S53" s="43">
        <v>73</v>
      </c>
      <c r="T53" s="43">
        <v>73</v>
      </c>
      <c r="U53" s="43">
        <v>73</v>
      </c>
      <c r="V53" s="43">
        <v>73</v>
      </c>
      <c r="W53" s="43">
        <v>73</v>
      </c>
      <c r="X53" s="43">
        <v>73</v>
      </c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</row>
    <row r="54" spans="1:36">
      <c r="A54" s="43" t="s">
        <v>48</v>
      </c>
      <c r="B54" s="43" t="s">
        <v>109</v>
      </c>
      <c r="C54" s="43">
        <v>46</v>
      </c>
      <c r="D54" s="43">
        <v>46</v>
      </c>
      <c r="E54" s="43">
        <v>46</v>
      </c>
      <c r="F54" s="43">
        <v>46</v>
      </c>
      <c r="G54" s="43">
        <v>46</v>
      </c>
      <c r="H54" s="43">
        <v>46</v>
      </c>
      <c r="I54" s="43">
        <v>46</v>
      </c>
      <c r="J54" s="43">
        <v>46</v>
      </c>
      <c r="K54" s="43">
        <v>46</v>
      </c>
      <c r="L54" s="43">
        <v>46</v>
      </c>
      <c r="M54" s="43">
        <v>46</v>
      </c>
      <c r="N54" s="43"/>
      <c r="O54" s="43"/>
      <c r="P54" s="43"/>
      <c r="Q54" s="43"/>
      <c r="R54" s="43"/>
      <c r="S54" s="43"/>
      <c r="T54" s="43"/>
      <c r="U54" s="43"/>
      <c r="V54" s="43"/>
    </row>
    <row r="55" spans="1:36">
      <c r="A55" s="43" t="s">
        <v>49</v>
      </c>
      <c r="B55" s="43" t="s">
        <v>109</v>
      </c>
      <c r="C55" s="43">
        <v>46</v>
      </c>
      <c r="D55" s="43">
        <v>46</v>
      </c>
      <c r="E55" s="43">
        <v>46</v>
      </c>
      <c r="F55" s="43">
        <v>46</v>
      </c>
      <c r="G55" s="43">
        <v>46</v>
      </c>
      <c r="H55" s="43">
        <v>46</v>
      </c>
      <c r="I55" s="43">
        <v>46</v>
      </c>
      <c r="J55" s="43">
        <v>46</v>
      </c>
      <c r="K55" s="43">
        <v>46</v>
      </c>
      <c r="L55" s="43">
        <v>46</v>
      </c>
      <c r="M55" s="43">
        <v>46</v>
      </c>
      <c r="N55" s="43"/>
      <c r="O55" s="43"/>
      <c r="P55" s="43"/>
      <c r="Q55" s="43"/>
      <c r="R55" s="43"/>
      <c r="S55" s="43"/>
      <c r="T55" s="43"/>
      <c r="U55" s="43"/>
      <c r="V55" s="43"/>
    </row>
    <row r="56" spans="1:36">
      <c r="A56" s="43" t="s">
        <v>50</v>
      </c>
      <c r="B56" s="43" t="s">
        <v>109</v>
      </c>
      <c r="C56" s="43">
        <v>46</v>
      </c>
      <c r="D56" s="43">
        <v>46</v>
      </c>
      <c r="E56" s="43">
        <v>46</v>
      </c>
      <c r="F56" s="43">
        <v>46</v>
      </c>
      <c r="G56" s="43">
        <v>46</v>
      </c>
      <c r="H56" s="43">
        <v>46</v>
      </c>
      <c r="I56" s="43">
        <v>46</v>
      </c>
      <c r="J56" s="43">
        <v>46</v>
      </c>
      <c r="K56" s="43">
        <v>46</v>
      </c>
      <c r="L56" s="43">
        <v>46</v>
      </c>
      <c r="M56" s="43">
        <v>46</v>
      </c>
      <c r="N56" s="43"/>
      <c r="O56" s="43"/>
      <c r="P56" s="43"/>
      <c r="Q56" s="43"/>
      <c r="R56" s="43"/>
      <c r="S56" s="43"/>
      <c r="T56" s="43"/>
      <c r="U56" s="43"/>
      <c r="V56" s="43"/>
    </row>
    <row r="57" spans="1:36">
      <c r="A57" s="43" t="s">
        <v>51</v>
      </c>
      <c r="B57" s="43" t="s">
        <v>109</v>
      </c>
      <c r="C57" s="43">
        <v>45</v>
      </c>
      <c r="D57" s="43">
        <v>45</v>
      </c>
      <c r="E57" s="43">
        <v>45</v>
      </c>
      <c r="F57" s="43">
        <v>45</v>
      </c>
      <c r="G57" s="43">
        <v>45</v>
      </c>
      <c r="H57" s="43">
        <v>45</v>
      </c>
      <c r="I57" s="43">
        <v>45</v>
      </c>
      <c r="J57" s="43">
        <v>45</v>
      </c>
      <c r="K57" s="43">
        <v>45</v>
      </c>
      <c r="L57" s="43">
        <v>45</v>
      </c>
      <c r="M57" s="43">
        <v>45</v>
      </c>
      <c r="N57" s="43"/>
      <c r="O57" s="43"/>
      <c r="P57" s="43"/>
      <c r="Q57" s="43"/>
      <c r="R57" s="43"/>
      <c r="S57" s="43"/>
      <c r="T57" s="43"/>
      <c r="U57" s="43"/>
      <c r="V57" s="43"/>
    </row>
    <row r="58" spans="1:36">
      <c r="A58" s="43" t="s">
        <v>52</v>
      </c>
      <c r="B58" s="43" t="s">
        <v>109</v>
      </c>
      <c r="C58" s="43">
        <v>47</v>
      </c>
      <c r="D58" s="43">
        <v>47</v>
      </c>
      <c r="E58" s="43">
        <v>47</v>
      </c>
      <c r="F58" s="43">
        <v>47</v>
      </c>
      <c r="G58" s="43">
        <v>47</v>
      </c>
      <c r="H58" s="43">
        <v>47</v>
      </c>
      <c r="I58" s="43">
        <v>47</v>
      </c>
      <c r="J58" s="43">
        <v>47</v>
      </c>
      <c r="K58" s="43">
        <v>47</v>
      </c>
      <c r="L58" s="43">
        <v>47</v>
      </c>
      <c r="M58" s="43">
        <v>47</v>
      </c>
      <c r="N58" s="43"/>
      <c r="O58" s="43"/>
      <c r="P58" s="43"/>
      <c r="Q58" s="43"/>
      <c r="R58" s="43"/>
      <c r="S58" s="43"/>
      <c r="T58" s="43"/>
      <c r="U58" s="43"/>
      <c r="V58" s="43"/>
    </row>
    <row r="59" spans="1:36">
      <c r="A59" s="43" t="s">
        <v>53</v>
      </c>
      <c r="B59" s="43" t="s">
        <v>109</v>
      </c>
      <c r="C59" s="43">
        <v>78</v>
      </c>
      <c r="D59" s="43">
        <v>78</v>
      </c>
      <c r="E59" s="43">
        <v>78</v>
      </c>
      <c r="F59" s="43">
        <v>78</v>
      </c>
      <c r="G59" s="43">
        <v>78</v>
      </c>
      <c r="H59" s="43">
        <v>78</v>
      </c>
      <c r="I59" s="43">
        <v>78</v>
      </c>
      <c r="J59" s="43">
        <v>78</v>
      </c>
      <c r="K59" s="43">
        <v>78</v>
      </c>
      <c r="L59" s="43">
        <v>78</v>
      </c>
      <c r="M59" s="43">
        <v>78</v>
      </c>
      <c r="N59" s="43">
        <v>78</v>
      </c>
      <c r="O59" s="43">
        <v>78</v>
      </c>
      <c r="P59" s="43">
        <v>78</v>
      </c>
      <c r="Q59" s="43">
        <v>78</v>
      </c>
      <c r="R59" s="43"/>
      <c r="S59" s="43"/>
      <c r="T59" s="43"/>
      <c r="U59" s="43"/>
      <c r="V59" s="43"/>
    </row>
    <row r="60" spans="1:36">
      <c r="A60" s="43" t="s">
        <v>54</v>
      </c>
      <c r="B60" s="43" t="s">
        <v>109</v>
      </c>
      <c r="C60" s="43">
        <v>77</v>
      </c>
      <c r="D60" s="43">
        <v>77</v>
      </c>
      <c r="E60" s="43">
        <v>77</v>
      </c>
      <c r="F60" s="43">
        <v>77</v>
      </c>
      <c r="G60" s="43">
        <v>77</v>
      </c>
      <c r="H60" s="43">
        <v>77</v>
      </c>
      <c r="I60" s="43">
        <v>77</v>
      </c>
      <c r="J60" s="43">
        <v>77</v>
      </c>
      <c r="K60" s="43">
        <v>77</v>
      </c>
      <c r="L60" s="43">
        <v>77</v>
      </c>
      <c r="M60" s="43">
        <v>77</v>
      </c>
      <c r="N60" s="43">
        <v>77</v>
      </c>
      <c r="O60" s="43">
        <v>77</v>
      </c>
      <c r="P60" s="43">
        <v>77</v>
      </c>
      <c r="Q60" s="43">
        <v>77</v>
      </c>
      <c r="R60" s="43"/>
      <c r="S60" s="43"/>
      <c r="T60" s="43"/>
      <c r="U60" s="43"/>
      <c r="V60" s="43"/>
    </row>
    <row r="61" spans="1:36">
      <c r="A61" s="43" t="s">
        <v>55</v>
      </c>
      <c r="B61" s="43" t="s">
        <v>109</v>
      </c>
      <c r="C61" s="43">
        <v>77</v>
      </c>
      <c r="D61" s="43">
        <v>77</v>
      </c>
      <c r="E61" s="43">
        <v>77</v>
      </c>
      <c r="F61" s="43">
        <v>77</v>
      </c>
      <c r="G61" s="43">
        <v>77</v>
      </c>
      <c r="H61" s="43">
        <v>77</v>
      </c>
      <c r="I61" s="43">
        <v>77</v>
      </c>
      <c r="J61" s="43">
        <v>77</v>
      </c>
      <c r="K61" s="43">
        <v>77</v>
      </c>
      <c r="L61" s="43">
        <v>77</v>
      </c>
      <c r="M61" s="43">
        <v>77</v>
      </c>
      <c r="N61" s="43">
        <v>77</v>
      </c>
      <c r="O61" s="43">
        <v>77</v>
      </c>
      <c r="P61" s="43">
        <v>77</v>
      </c>
      <c r="Q61" s="43">
        <v>77</v>
      </c>
      <c r="R61" s="43"/>
      <c r="S61" s="43"/>
      <c r="T61" s="43"/>
      <c r="U61" s="43"/>
      <c r="V61" s="43"/>
    </row>
    <row r="62" spans="1:36">
      <c r="A62" s="43" t="s">
        <v>56</v>
      </c>
      <c r="B62" s="43" t="s">
        <v>109</v>
      </c>
      <c r="C62" s="43">
        <v>48</v>
      </c>
      <c r="D62" s="43">
        <v>48</v>
      </c>
      <c r="E62" s="43">
        <v>48</v>
      </c>
      <c r="F62" s="43">
        <v>48</v>
      </c>
      <c r="G62" s="43">
        <v>48</v>
      </c>
      <c r="H62" s="43">
        <v>48</v>
      </c>
      <c r="I62" s="43">
        <v>48</v>
      </c>
      <c r="J62" s="43">
        <v>48</v>
      </c>
      <c r="K62" s="43">
        <v>48</v>
      </c>
      <c r="L62" s="43">
        <v>48</v>
      </c>
      <c r="M62" s="43">
        <v>48</v>
      </c>
      <c r="N62" s="43"/>
      <c r="O62" s="43"/>
      <c r="P62" s="43"/>
      <c r="Q62" s="43"/>
      <c r="R62" s="43"/>
      <c r="S62" s="43"/>
      <c r="T62" s="43"/>
      <c r="U62" s="43"/>
      <c r="V62" s="43"/>
    </row>
    <row r="63" spans="1:36">
      <c r="A63" s="43" t="s">
        <v>57</v>
      </c>
      <c r="B63" s="43" t="s">
        <v>109</v>
      </c>
      <c r="C63" s="43">
        <v>48</v>
      </c>
      <c r="D63" s="43">
        <v>48</v>
      </c>
      <c r="E63" s="43">
        <v>48</v>
      </c>
      <c r="F63" s="43">
        <v>48</v>
      </c>
      <c r="G63" s="43">
        <v>48</v>
      </c>
      <c r="H63" s="43">
        <v>48</v>
      </c>
      <c r="I63" s="43">
        <v>48</v>
      </c>
      <c r="J63" s="43">
        <v>48</v>
      </c>
      <c r="K63" s="43">
        <v>48</v>
      </c>
      <c r="L63" s="43">
        <v>48</v>
      </c>
      <c r="M63" s="43">
        <v>48</v>
      </c>
      <c r="N63" s="43"/>
      <c r="O63" s="43"/>
      <c r="P63" s="43"/>
      <c r="Q63" s="43"/>
      <c r="R63" s="43"/>
      <c r="S63" s="43"/>
      <c r="T63" s="43"/>
      <c r="U63" s="43"/>
      <c r="V63" s="43"/>
    </row>
    <row r="64" spans="1:36">
      <c r="A64" s="43" t="s">
        <v>58</v>
      </c>
      <c r="B64" s="43" t="s">
        <v>109</v>
      </c>
      <c r="C64" s="43">
        <v>49</v>
      </c>
      <c r="D64" s="43">
        <v>49</v>
      </c>
      <c r="E64" s="43">
        <v>49</v>
      </c>
      <c r="F64" s="43">
        <v>49</v>
      </c>
      <c r="G64" s="43">
        <v>49</v>
      </c>
      <c r="H64" s="43">
        <v>49</v>
      </c>
      <c r="I64" s="43">
        <v>49</v>
      </c>
      <c r="J64" s="43">
        <v>49</v>
      </c>
      <c r="K64" s="43">
        <v>49</v>
      </c>
      <c r="L64" s="43">
        <v>49</v>
      </c>
      <c r="M64" s="43">
        <v>49</v>
      </c>
      <c r="N64" s="43"/>
      <c r="O64" s="43"/>
      <c r="P64" s="43"/>
      <c r="Q64" s="43"/>
      <c r="R64" s="43"/>
      <c r="S64" s="43"/>
      <c r="T64" s="43"/>
      <c r="U64" s="43"/>
      <c r="V64" s="43"/>
    </row>
    <row r="65" spans="1:36">
      <c r="A65" s="43" t="s">
        <v>59</v>
      </c>
      <c r="B65" s="43" t="s">
        <v>109</v>
      </c>
      <c r="C65" s="43">
        <v>44</v>
      </c>
      <c r="D65" s="43">
        <v>44</v>
      </c>
      <c r="E65" s="43">
        <v>44</v>
      </c>
      <c r="F65" s="43">
        <v>44</v>
      </c>
      <c r="G65" s="43">
        <v>44</v>
      </c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36">
      <c r="A66" s="43" t="s">
        <v>60</v>
      </c>
      <c r="B66" s="40" t="s">
        <v>108</v>
      </c>
      <c r="C66" s="43">
        <v>164.20223999023438</v>
      </c>
      <c r="D66" s="43">
        <v>164.20223999023438</v>
      </c>
      <c r="E66" s="43">
        <v>164.20223999023438</v>
      </c>
      <c r="F66" s="43">
        <v>164.20223999023438</v>
      </c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</row>
    <row r="67" spans="1:36">
      <c r="A67" s="43" t="s">
        <v>61</v>
      </c>
      <c r="B67" s="40" t="s">
        <v>108</v>
      </c>
      <c r="C67" s="43">
        <v>164.20223999023438</v>
      </c>
      <c r="D67" s="43">
        <v>164.20223999023438</v>
      </c>
      <c r="E67" s="43">
        <v>164.20223999023438</v>
      </c>
      <c r="F67" s="43">
        <v>164.20223999023438</v>
      </c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</row>
    <row r="68" spans="1:36">
      <c r="A68" s="43" t="s">
        <v>62</v>
      </c>
      <c r="B68" s="40" t="s">
        <v>108</v>
      </c>
      <c r="C68" s="43">
        <v>164.20223999023438</v>
      </c>
      <c r="D68" s="43">
        <v>164.20223999023438</v>
      </c>
      <c r="E68" s="43">
        <v>164.20223999023438</v>
      </c>
      <c r="F68" s="43">
        <v>164.20223999023438</v>
      </c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</row>
    <row r="69" spans="1:36">
      <c r="A69" s="43" t="s">
        <v>63</v>
      </c>
      <c r="B69" s="40" t="s">
        <v>108</v>
      </c>
      <c r="C69" s="43">
        <v>164.20223999023438</v>
      </c>
      <c r="D69" s="43">
        <v>164.20223999023438</v>
      </c>
      <c r="E69" s="43">
        <v>164.20223999023438</v>
      </c>
      <c r="F69" s="43">
        <v>164.20223999023438</v>
      </c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</row>
    <row r="70" spans="1:36">
      <c r="A70" s="43" t="s">
        <v>64</v>
      </c>
      <c r="B70" s="40" t="s">
        <v>108</v>
      </c>
      <c r="C70" s="43">
        <v>160.50291442871094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</row>
    <row r="71" spans="1:36">
      <c r="A71" s="43" t="s">
        <v>65</v>
      </c>
      <c r="B71" s="40" t="s">
        <v>108</v>
      </c>
      <c r="C71" s="43">
        <v>160.50291442871094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</row>
    <row r="72" spans="1:36">
      <c r="A72" s="43" t="s">
        <v>66</v>
      </c>
      <c r="B72" s="40" t="s">
        <v>108</v>
      </c>
      <c r="C72" s="43">
        <v>160.50291442871094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</row>
    <row r="73" spans="1:36">
      <c r="A73" s="43" t="s">
        <v>190</v>
      </c>
      <c r="B73" s="43" t="s">
        <v>113</v>
      </c>
      <c r="W73" s="43"/>
      <c r="X73" s="43"/>
      <c r="Y73" s="43"/>
      <c r="Z73" s="43"/>
      <c r="AA73" s="43"/>
      <c r="AB73" s="43">
        <v>1000</v>
      </c>
      <c r="AC73" s="43">
        <v>1000</v>
      </c>
      <c r="AD73" s="43">
        <v>2000</v>
      </c>
      <c r="AE73" s="43">
        <v>2000</v>
      </c>
      <c r="AF73" s="43">
        <v>3000</v>
      </c>
      <c r="AG73" s="43">
        <v>3000</v>
      </c>
      <c r="AH73" s="43">
        <v>4500</v>
      </c>
      <c r="AI73" s="43">
        <v>4500</v>
      </c>
      <c r="AJ73" s="43">
        <v>6000</v>
      </c>
    </row>
    <row r="74" spans="1:36">
      <c r="A74" s="43" t="s">
        <v>191</v>
      </c>
      <c r="B74" s="43" t="s">
        <v>113</v>
      </c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>
        <v>1000</v>
      </c>
      <c r="S74" s="43">
        <v>1000</v>
      </c>
      <c r="T74" s="43">
        <v>2000</v>
      </c>
      <c r="U74" s="43">
        <v>2000</v>
      </c>
      <c r="V74" s="43">
        <v>3000</v>
      </c>
      <c r="W74" s="43">
        <v>3000</v>
      </c>
      <c r="X74" s="43">
        <v>4500</v>
      </c>
      <c r="Y74" s="43">
        <v>4500</v>
      </c>
      <c r="Z74" s="43">
        <v>6000</v>
      </c>
      <c r="AA74" s="43">
        <v>6000</v>
      </c>
      <c r="AB74" s="43">
        <v>6500</v>
      </c>
      <c r="AC74" s="43">
        <v>6500</v>
      </c>
      <c r="AD74" s="43">
        <v>7000</v>
      </c>
      <c r="AE74" s="43">
        <v>7000</v>
      </c>
      <c r="AF74" s="43">
        <v>6000</v>
      </c>
      <c r="AG74" s="43">
        <v>6000</v>
      </c>
      <c r="AH74" s="43">
        <v>4500</v>
      </c>
      <c r="AI74" s="43">
        <v>4500</v>
      </c>
      <c r="AJ74" s="43">
        <v>3000</v>
      </c>
    </row>
    <row r="75" spans="1:36">
      <c r="A75" s="43" t="s">
        <v>192</v>
      </c>
      <c r="B75" s="43" t="s">
        <v>113</v>
      </c>
      <c r="W75" s="43"/>
      <c r="X75" s="43"/>
      <c r="Y75" s="43"/>
      <c r="Z75" s="43"/>
      <c r="AA75" s="43"/>
      <c r="AB75" s="43">
        <v>0</v>
      </c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</row>
    <row r="76" spans="1:36">
      <c r="A76" s="43" t="s">
        <v>193</v>
      </c>
      <c r="B76" s="43" t="s">
        <v>113</v>
      </c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>
        <v>0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0</v>
      </c>
      <c r="AH76" s="43">
        <v>0</v>
      </c>
      <c r="AI76" s="43">
        <v>0</v>
      </c>
      <c r="AJ76" s="43">
        <v>0</v>
      </c>
    </row>
    <row r="77" spans="1:36">
      <c r="A77" s="43" t="s">
        <v>68</v>
      </c>
      <c r="B77" s="43" t="s">
        <v>114</v>
      </c>
      <c r="C77" s="43"/>
      <c r="D77" s="43">
        <v>0</v>
      </c>
      <c r="E77" s="43">
        <v>0</v>
      </c>
      <c r="F77" s="43">
        <v>0</v>
      </c>
      <c r="G77" s="43">
        <v>0</v>
      </c>
      <c r="H77" s="43">
        <v>0</v>
      </c>
      <c r="I77" s="43">
        <v>0</v>
      </c>
      <c r="J77" s="43">
        <v>0</v>
      </c>
      <c r="K77" s="43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43">
        <v>0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43">
        <v>0</v>
      </c>
      <c r="AF77" s="43">
        <v>0</v>
      </c>
      <c r="AG77" s="43">
        <v>0</v>
      </c>
      <c r="AH77" s="43">
        <v>0</v>
      </c>
      <c r="AI77" s="43">
        <v>0</v>
      </c>
      <c r="AJ77" s="43">
        <v>0</v>
      </c>
    </row>
    <row r="78" spans="1:36">
      <c r="A78" s="43" t="s">
        <v>69</v>
      </c>
      <c r="B78" s="43" t="s">
        <v>114</v>
      </c>
      <c r="C78" s="43"/>
      <c r="D78" s="43"/>
      <c r="E78" s="43"/>
      <c r="F78" s="43"/>
      <c r="G78" s="43"/>
      <c r="H78" s="43"/>
      <c r="I78" s="43"/>
      <c r="J78" s="43"/>
      <c r="K78" s="43"/>
      <c r="L78" s="43">
        <v>0</v>
      </c>
      <c r="M78" s="43">
        <v>0</v>
      </c>
      <c r="N78" s="43">
        <v>0</v>
      </c>
      <c r="O78" s="43">
        <v>0</v>
      </c>
      <c r="P78" s="43">
        <v>0</v>
      </c>
      <c r="Q78" s="43">
        <v>0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43">
        <v>0</v>
      </c>
      <c r="AF78" s="43">
        <v>0</v>
      </c>
      <c r="AG78" s="43">
        <v>0</v>
      </c>
      <c r="AH78" s="43">
        <v>0</v>
      </c>
      <c r="AI78" s="43">
        <v>0</v>
      </c>
      <c r="AJ78" s="43">
        <v>0</v>
      </c>
    </row>
    <row r="79" spans="1:36">
      <c r="A79" s="43" t="s">
        <v>70</v>
      </c>
      <c r="B79" s="43" t="s">
        <v>114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>
        <v>0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43">
        <v>0</v>
      </c>
      <c r="AF79" s="43">
        <v>0</v>
      </c>
      <c r="AG79" s="43">
        <v>0</v>
      </c>
      <c r="AH79" s="43">
        <v>0</v>
      </c>
      <c r="AI79" s="43">
        <v>0</v>
      </c>
      <c r="AJ79" s="43">
        <v>0</v>
      </c>
    </row>
    <row r="80" spans="1:36">
      <c r="A80" s="43" t="s">
        <v>194</v>
      </c>
      <c r="B80" s="43" t="s">
        <v>114</v>
      </c>
      <c r="W80" s="43"/>
      <c r="X80" s="43"/>
      <c r="Y80" s="43"/>
      <c r="Z80" s="43"/>
      <c r="AA80" s="43"/>
      <c r="AB80" s="43">
        <v>0</v>
      </c>
      <c r="AC80" s="43">
        <v>0</v>
      </c>
      <c r="AD80" s="43">
        <v>0</v>
      </c>
      <c r="AE80" s="43">
        <v>0</v>
      </c>
      <c r="AF80" s="43">
        <v>0</v>
      </c>
      <c r="AG80" s="43">
        <v>0</v>
      </c>
      <c r="AH80" s="43">
        <v>0</v>
      </c>
      <c r="AI80" s="43">
        <v>0</v>
      </c>
      <c r="AJ80" s="43">
        <v>0</v>
      </c>
    </row>
    <row r="81" spans="1:36">
      <c r="A81" s="43" t="s">
        <v>71</v>
      </c>
      <c r="B81" s="43" t="s">
        <v>114</v>
      </c>
      <c r="C81" s="43">
        <v>42.693000793457031</v>
      </c>
      <c r="D81" s="43">
        <v>42.479537963867188</v>
      </c>
      <c r="E81" s="43">
        <v>42.267139434814453</v>
      </c>
      <c r="F81" s="43">
        <v>42.055805206298828</v>
      </c>
      <c r="G81" s="43">
        <v>41.845523834228516</v>
      </c>
      <c r="H81" s="43">
        <v>41.636295318603516</v>
      </c>
      <c r="I81" s="43">
        <v>41.428115844726563</v>
      </c>
      <c r="J81" s="43">
        <v>41.220977783203125</v>
      </c>
      <c r="K81" s="43">
        <v>41.014873504638672</v>
      </c>
      <c r="L81" s="43">
        <v>40.809799194335938</v>
      </c>
      <c r="M81" s="43">
        <v>40.605751037597656</v>
      </c>
      <c r="N81" s="43">
        <v>40.402721405029297</v>
      </c>
      <c r="O81" s="43">
        <v>40.200706481933594</v>
      </c>
      <c r="P81" s="43">
        <v>39.999702453613281</v>
      </c>
      <c r="Q81" s="43">
        <v>39.799705505371094</v>
      </c>
      <c r="R81" s="43">
        <v>39.600704193115234</v>
      </c>
      <c r="S81" s="43">
        <v>39.402702331542969</v>
      </c>
      <c r="T81" s="43">
        <v>39.2056884765625</v>
      </c>
      <c r="U81" s="43">
        <v>39.009662628173828</v>
      </c>
      <c r="V81" s="43">
        <v>38.814617156982422</v>
      </c>
      <c r="W81" s="43">
        <v>38.62054443359375</v>
      </c>
      <c r="X81" s="43">
        <v>38.427440643310547</v>
      </c>
      <c r="Y81" s="43">
        <v>38.235305786132813</v>
      </c>
      <c r="Z81" s="43">
        <v>38.04412841796875</v>
      </c>
      <c r="AA81" s="43">
        <v>37.853908538818359</v>
      </c>
      <c r="AB81" s="43">
        <v>37.664638519287109</v>
      </c>
      <c r="AC81" s="43">
        <v>37.476318359375</v>
      </c>
      <c r="AD81" s="43">
        <v>37.288932800292969</v>
      </c>
      <c r="AE81" s="43">
        <v>37.102489471435547</v>
      </c>
      <c r="AF81" s="43">
        <v>36.916976928710938</v>
      </c>
      <c r="AG81" s="43">
        <v>42.693000793457031</v>
      </c>
      <c r="AH81" s="43">
        <v>42.479537963867188</v>
      </c>
      <c r="AI81" s="43">
        <v>42.267139434814453</v>
      </c>
      <c r="AJ81" s="43">
        <v>42.055805206298828</v>
      </c>
    </row>
    <row r="82" spans="1:36">
      <c r="A82" s="43" t="s">
        <v>72</v>
      </c>
      <c r="B82" s="43" t="s">
        <v>114</v>
      </c>
      <c r="C82" s="43">
        <v>42.693000793457031</v>
      </c>
      <c r="D82" s="43">
        <v>42.479537963867188</v>
      </c>
      <c r="E82" s="43">
        <v>42.267139434814453</v>
      </c>
      <c r="F82" s="43">
        <v>42.055805206298828</v>
      </c>
      <c r="G82" s="43">
        <v>41.845523834228516</v>
      </c>
      <c r="H82" s="43">
        <v>41.636295318603516</v>
      </c>
      <c r="I82" s="43">
        <v>41.428115844726563</v>
      </c>
      <c r="J82" s="43">
        <v>41.220977783203125</v>
      </c>
      <c r="K82" s="43">
        <v>41.014873504638672</v>
      </c>
      <c r="L82" s="43">
        <v>40.809799194335938</v>
      </c>
      <c r="M82" s="43">
        <v>40.605751037597656</v>
      </c>
      <c r="N82" s="43">
        <v>40.402721405029297</v>
      </c>
      <c r="O82" s="43">
        <v>40.200706481933594</v>
      </c>
      <c r="P82" s="43">
        <v>39.999702453613281</v>
      </c>
      <c r="Q82" s="43">
        <v>39.799705505371094</v>
      </c>
      <c r="R82" s="43">
        <v>39.600704193115234</v>
      </c>
      <c r="S82" s="43">
        <v>39.402702331542969</v>
      </c>
      <c r="T82" s="43">
        <v>39.2056884765625</v>
      </c>
      <c r="U82" s="43">
        <v>39.009662628173828</v>
      </c>
      <c r="V82" s="43">
        <v>38.814617156982422</v>
      </c>
      <c r="W82" s="43">
        <v>38.62054443359375</v>
      </c>
      <c r="X82" s="43">
        <v>38.427440643310547</v>
      </c>
      <c r="Y82" s="43">
        <v>38.235305786132813</v>
      </c>
      <c r="Z82" s="43">
        <v>38.04412841796875</v>
      </c>
      <c r="AA82" s="43">
        <v>37.853908538818359</v>
      </c>
      <c r="AB82" s="43">
        <v>37.664638519287109</v>
      </c>
      <c r="AC82" s="43">
        <v>37.476318359375</v>
      </c>
      <c r="AD82" s="43">
        <v>37.288932800292969</v>
      </c>
      <c r="AE82" s="43">
        <v>37.102489471435547</v>
      </c>
      <c r="AF82" s="43">
        <v>36.916976928710938</v>
      </c>
      <c r="AG82" s="43">
        <v>42.693000793457031</v>
      </c>
      <c r="AH82" s="43">
        <v>42.479537963867188</v>
      </c>
      <c r="AI82" s="43">
        <v>42.267139434814453</v>
      </c>
      <c r="AJ82" s="43">
        <v>42.055805206298828</v>
      </c>
    </row>
    <row r="83" spans="1:36">
      <c r="A83" s="43" t="s">
        <v>73</v>
      </c>
      <c r="B83" s="43" t="s">
        <v>114</v>
      </c>
      <c r="C83" s="43">
        <v>42.693000793457031</v>
      </c>
      <c r="D83" s="43">
        <v>42.479537963867188</v>
      </c>
      <c r="E83" s="43">
        <v>42.267139434814453</v>
      </c>
      <c r="F83" s="43">
        <v>42.055805206298828</v>
      </c>
      <c r="G83" s="43">
        <v>41.845523834228516</v>
      </c>
      <c r="H83" s="43">
        <v>41.636295318603516</v>
      </c>
      <c r="I83" s="43">
        <v>41.428115844726563</v>
      </c>
      <c r="J83" s="43">
        <v>41.220977783203125</v>
      </c>
      <c r="K83" s="43">
        <v>41.014873504638672</v>
      </c>
      <c r="L83" s="43">
        <v>40.809799194335938</v>
      </c>
      <c r="M83" s="43">
        <v>40.605751037597656</v>
      </c>
      <c r="N83" s="43">
        <v>40.402721405029297</v>
      </c>
      <c r="O83" s="43">
        <v>40.200706481933594</v>
      </c>
      <c r="P83" s="43">
        <v>39.999702453613281</v>
      </c>
      <c r="Q83" s="43">
        <v>39.799705505371094</v>
      </c>
      <c r="R83" s="43">
        <v>39.600704193115234</v>
      </c>
      <c r="S83" s="43">
        <v>39.402702331542969</v>
      </c>
      <c r="T83" s="43">
        <v>39.2056884765625</v>
      </c>
      <c r="U83" s="43">
        <v>39.009662628173828</v>
      </c>
      <c r="V83" s="43">
        <v>38.814617156982422</v>
      </c>
      <c r="W83" s="43">
        <v>38.62054443359375</v>
      </c>
      <c r="X83" s="43">
        <v>38.427440643310547</v>
      </c>
      <c r="Y83" s="43">
        <v>38.235305786132813</v>
      </c>
      <c r="Z83" s="43">
        <v>38.04412841796875</v>
      </c>
      <c r="AA83" s="43">
        <v>37.853908538818359</v>
      </c>
      <c r="AB83" s="43">
        <v>37.664638519287109</v>
      </c>
      <c r="AC83" s="43">
        <v>37.476318359375</v>
      </c>
      <c r="AD83" s="43">
        <v>37.288932800292969</v>
      </c>
      <c r="AE83" s="43">
        <v>37.102489471435547</v>
      </c>
      <c r="AF83" s="43">
        <v>36.916976928710938</v>
      </c>
      <c r="AG83" s="43">
        <v>42.693000793457031</v>
      </c>
      <c r="AH83" s="43">
        <v>42.479537963867188</v>
      </c>
      <c r="AI83" s="43">
        <v>42.267139434814453</v>
      </c>
      <c r="AJ83" s="43">
        <v>42.055805206298828</v>
      </c>
    </row>
    <row r="84" spans="1:36">
      <c r="A84" s="43" t="s">
        <v>74</v>
      </c>
      <c r="B84" s="43" t="s">
        <v>114</v>
      </c>
      <c r="C84" s="43">
        <v>42.055805206298828</v>
      </c>
      <c r="D84" s="43">
        <v>41.845523834228516</v>
      </c>
      <c r="E84" s="43">
        <v>41.636295318603516</v>
      </c>
      <c r="F84" s="43">
        <v>41.428115844726563</v>
      </c>
      <c r="G84" s="43">
        <v>41.220977783203125</v>
      </c>
      <c r="H84" s="43">
        <v>41.014873504638672</v>
      </c>
      <c r="I84" s="43">
        <v>40.809799194335938</v>
      </c>
      <c r="J84" s="43">
        <v>40.605751037597656</v>
      </c>
      <c r="K84" s="43">
        <v>40.402721405029297</v>
      </c>
      <c r="L84" s="43">
        <v>40.200706481933594</v>
      </c>
      <c r="M84" s="43">
        <v>39.999702453613281</v>
      </c>
      <c r="N84" s="43">
        <v>39.799705505371094</v>
      </c>
      <c r="O84" s="43">
        <v>39.600704193115234</v>
      </c>
      <c r="P84" s="43">
        <v>39.402702331542969</v>
      </c>
      <c r="Q84" s="43">
        <v>39.2056884765625</v>
      </c>
      <c r="R84" s="43">
        <v>39.009662628173828</v>
      </c>
      <c r="S84" s="43">
        <v>38.814617156982422</v>
      </c>
      <c r="T84" s="43">
        <v>38.62054443359375</v>
      </c>
      <c r="U84" s="43">
        <v>38.427440643310547</v>
      </c>
      <c r="V84" s="43">
        <v>38.235305786132813</v>
      </c>
      <c r="W84" s="43">
        <v>38.04412841796875</v>
      </c>
      <c r="X84" s="43">
        <v>37.853908538818359</v>
      </c>
      <c r="Y84" s="43">
        <v>37.664638519287109</v>
      </c>
      <c r="Z84" s="43">
        <v>37.476318359375</v>
      </c>
      <c r="AA84" s="43">
        <v>37.288932800292969</v>
      </c>
      <c r="AB84" s="43">
        <v>37.102489471435547</v>
      </c>
      <c r="AC84" s="43">
        <v>36.916976928710938</v>
      </c>
      <c r="AD84" s="43">
        <v>42.693000793457031</v>
      </c>
      <c r="AE84" s="43">
        <v>42.479537963867188</v>
      </c>
      <c r="AF84" s="43">
        <v>42.267139434814453</v>
      </c>
      <c r="AG84" s="43">
        <v>42.055805206298828</v>
      </c>
      <c r="AH84" s="43">
        <v>41.845523834228516</v>
      </c>
      <c r="AI84" s="43">
        <v>41.636295318603516</v>
      </c>
      <c r="AJ84" s="43">
        <v>41.428115844726563</v>
      </c>
    </row>
    <row r="85" spans="1:36">
      <c r="A85" s="43" t="s">
        <v>75</v>
      </c>
      <c r="B85" s="43" t="s">
        <v>114</v>
      </c>
      <c r="C85" s="43"/>
      <c r="D85" s="43"/>
      <c r="E85" s="43">
        <v>42.693000793457031</v>
      </c>
      <c r="F85" s="43">
        <v>42.479537963867188</v>
      </c>
      <c r="G85" s="43">
        <v>42.267139434814453</v>
      </c>
      <c r="H85" s="43">
        <v>42.055805206298828</v>
      </c>
      <c r="I85" s="43">
        <v>41.845523834228516</v>
      </c>
      <c r="J85" s="43">
        <v>41.636295318603516</v>
      </c>
      <c r="K85" s="43">
        <v>41.428115844726563</v>
      </c>
      <c r="L85" s="43">
        <v>41.220977783203125</v>
      </c>
      <c r="M85" s="43">
        <v>41.014873504638672</v>
      </c>
      <c r="N85" s="43">
        <v>40.809799194335938</v>
      </c>
      <c r="O85" s="43">
        <v>40.605751037597656</v>
      </c>
      <c r="P85" s="43">
        <v>40.402721405029297</v>
      </c>
      <c r="Q85" s="43">
        <v>40.200706481933594</v>
      </c>
      <c r="R85" s="43">
        <v>39.999702453613281</v>
      </c>
      <c r="S85" s="43">
        <v>39.799705505371094</v>
      </c>
      <c r="T85" s="43">
        <v>39.600704193115234</v>
      </c>
      <c r="U85" s="43">
        <v>39.402702331542969</v>
      </c>
      <c r="V85" s="43">
        <v>39.2056884765625</v>
      </c>
      <c r="W85" s="43">
        <v>39.009662628173828</v>
      </c>
      <c r="X85" s="43">
        <v>38.814617156982422</v>
      </c>
      <c r="Y85" s="43">
        <v>38.62054443359375</v>
      </c>
      <c r="Z85" s="43">
        <v>38.427440643310547</v>
      </c>
      <c r="AA85" s="43">
        <v>38.235305786132813</v>
      </c>
      <c r="AB85" s="43">
        <v>38.04412841796875</v>
      </c>
      <c r="AC85" s="43">
        <v>37.853908538818359</v>
      </c>
      <c r="AD85" s="43">
        <v>37.664638519287109</v>
      </c>
      <c r="AE85" s="43">
        <v>37.476318359375</v>
      </c>
      <c r="AF85" s="43">
        <v>37.288932800292969</v>
      </c>
      <c r="AG85" s="43">
        <v>37.102489471435547</v>
      </c>
      <c r="AH85" s="43">
        <v>36.916976928710938</v>
      </c>
      <c r="AI85" s="43">
        <v>42.693000793457031</v>
      </c>
      <c r="AJ85" s="43">
        <v>42.479537963867188</v>
      </c>
    </row>
    <row r="86" spans="1:36">
      <c r="A86" s="43" t="s">
        <v>76</v>
      </c>
      <c r="B86" s="43" t="s">
        <v>114</v>
      </c>
      <c r="C86" s="43">
        <v>33.024635314941406</v>
      </c>
      <c r="D86" s="43">
        <v>32.859512329101563</v>
      </c>
      <c r="E86" s="43">
        <v>32.695217132568359</v>
      </c>
      <c r="F86" s="43">
        <v>32.53173828125</v>
      </c>
      <c r="G86" s="43">
        <v>32.36907958984375</v>
      </c>
      <c r="H86" s="43">
        <v>32.207233428955078</v>
      </c>
      <c r="I86" s="43">
        <v>32.046199798583984</v>
      </c>
      <c r="J86" s="43">
        <v>31.885965347290039</v>
      </c>
      <c r="K86" s="43">
        <v>31.726537704467773</v>
      </c>
      <c r="L86" s="43">
        <v>31.567905426025391</v>
      </c>
      <c r="M86" s="43">
        <v>31.410066604614258</v>
      </c>
      <c r="N86" s="43">
        <v>31.253015518188477</v>
      </c>
      <c r="O86" s="43">
        <v>31.096752166748047</v>
      </c>
      <c r="P86" s="43">
        <v>30.941268920898438</v>
      </c>
      <c r="Q86" s="43">
        <v>30.786563873291016</v>
      </c>
      <c r="R86" s="43">
        <v>30.632631301879883</v>
      </c>
      <c r="S86" s="43">
        <v>30.479469299316406</v>
      </c>
      <c r="T86" s="43">
        <v>30.327072143554688</v>
      </c>
      <c r="U86" s="43">
        <v>30.175436019897461</v>
      </c>
      <c r="V86" s="43">
        <v>30.024559020996094</v>
      </c>
      <c r="W86" s="43">
        <v>29.87443733215332</v>
      </c>
      <c r="X86" s="43">
        <v>29.725065231323242</v>
      </c>
      <c r="Y86" s="43">
        <v>29.576440811157227</v>
      </c>
      <c r="Z86" s="43">
        <v>29.428558349609375</v>
      </c>
      <c r="AA86" s="43">
        <v>29.281415939331055</v>
      </c>
      <c r="AB86" s="43">
        <v>29.135009765625</v>
      </c>
      <c r="AC86" s="43">
        <v>28.989334106445313</v>
      </c>
      <c r="AD86" s="43">
        <v>33.524997711181641</v>
      </c>
      <c r="AE86" s="43">
        <v>33.357376098632813</v>
      </c>
      <c r="AF86" s="43">
        <v>33.190589904785156</v>
      </c>
      <c r="AG86" s="43">
        <v>33.024635314941406</v>
      </c>
      <c r="AH86" s="43">
        <v>32.859512329101563</v>
      </c>
      <c r="AI86" s="43">
        <v>32.695217132568359</v>
      </c>
      <c r="AJ86" s="43">
        <v>32.53173828125</v>
      </c>
    </row>
    <row r="87" spans="1:36">
      <c r="A87" s="43" t="s">
        <v>77</v>
      </c>
      <c r="B87" s="43" t="s">
        <v>114</v>
      </c>
      <c r="C87" s="43">
        <v>42.252674102783203</v>
      </c>
      <c r="D87" s="43">
        <v>42.041412353515625</v>
      </c>
      <c r="E87" s="43">
        <v>41.831207275390625</v>
      </c>
      <c r="F87" s="43">
        <v>41.622051239013672</v>
      </c>
      <c r="G87" s="43">
        <v>41.4139404296875</v>
      </c>
      <c r="H87" s="43">
        <v>41.206871032714844</v>
      </c>
      <c r="I87" s="43">
        <v>41.000835418701172</v>
      </c>
      <c r="J87" s="43">
        <v>40.795829772949219</v>
      </c>
      <c r="K87" s="43">
        <v>40.591850280761719</v>
      </c>
      <c r="L87" s="43">
        <v>40.388889312744141</v>
      </c>
      <c r="M87" s="43">
        <v>40.186946868896484</v>
      </c>
      <c r="N87" s="43">
        <v>39.986015319824219</v>
      </c>
      <c r="O87" s="43">
        <v>39.786083221435547</v>
      </c>
      <c r="P87" s="43">
        <v>39.587154388427734</v>
      </c>
      <c r="Q87" s="43">
        <v>39.38922119140625</v>
      </c>
      <c r="R87" s="43">
        <v>39.192276000976563</v>
      </c>
      <c r="S87" s="43">
        <v>38.996315002441406</v>
      </c>
      <c r="T87" s="43">
        <v>38.801334381103516</v>
      </c>
      <c r="U87" s="43">
        <v>38.607326507568359</v>
      </c>
      <c r="V87" s="43">
        <v>38.414291381835938</v>
      </c>
      <c r="W87" s="43">
        <v>38.222217559814453</v>
      </c>
      <c r="X87" s="43">
        <v>38.031108856201172</v>
      </c>
      <c r="Y87" s="43">
        <v>37.840953826904297</v>
      </c>
      <c r="Z87" s="43">
        <v>37.651748657226563</v>
      </c>
      <c r="AA87" s="43">
        <v>37.463493347167969</v>
      </c>
      <c r="AB87" s="43">
        <v>37.276172637939453</v>
      </c>
      <c r="AC87" s="43">
        <v>37.089794158935547</v>
      </c>
      <c r="AD87" s="43">
        <v>36.904346466064453</v>
      </c>
      <c r="AE87" s="43">
        <v>36.719825744628906</v>
      </c>
      <c r="AF87" s="43">
        <v>42.465000152587891</v>
      </c>
      <c r="AG87" s="43">
        <v>42.252674102783203</v>
      </c>
      <c r="AH87" s="43">
        <v>42.041412353515625</v>
      </c>
      <c r="AI87" s="43">
        <v>41.831207275390625</v>
      </c>
      <c r="AJ87" s="43">
        <v>41.622051239013672</v>
      </c>
    </row>
    <row r="88" spans="1:36">
      <c r="A88" s="43" t="s">
        <v>78</v>
      </c>
      <c r="B88" s="43" t="s">
        <v>114</v>
      </c>
      <c r="C88" s="43"/>
      <c r="D88" s="43">
        <v>42.693000793457031</v>
      </c>
      <c r="E88" s="43">
        <v>42.479537963867188</v>
      </c>
      <c r="F88" s="43">
        <v>42.267139434814453</v>
      </c>
      <c r="G88" s="43">
        <v>42.055805206298828</v>
      </c>
      <c r="H88" s="43">
        <v>41.845523834228516</v>
      </c>
      <c r="I88" s="43">
        <v>41.636295318603516</v>
      </c>
      <c r="J88" s="43">
        <v>41.428115844726563</v>
      </c>
      <c r="K88" s="43">
        <v>41.220977783203125</v>
      </c>
      <c r="L88" s="43">
        <v>41.014873504638672</v>
      </c>
      <c r="M88" s="43">
        <v>40.809799194335938</v>
      </c>
      <c r="N88" s="43">
        <v>40.605751037597656</v>
      </c>
      <c r="O88" s="43">
        <v>40.402721405029297</v>
      </c>
      <c r="P88" s="43">
        <v>40.200706481933594</v>
      </c>
      <c r="Q88" s="43">
        <v>39.999702453613281</v>
      </c>
      <c r="R88" s="43">
        <v>39.799705505371094</v>
      </c>
      <c r="S88" s="43">
        <v>39.600704193115234</v>
      </c>
      <c r="T88" s="43">
        <v>39.402702331542969</v>
      </c>
      <c r="U88" s="43">
        <v>39.2056884765625</v>
      </c>
      <c r="V88" s="43">
        <v>39.009662628173828</v>
      </c>
      <c r="W88" s="43">
        <v>38.814617156982422</v>
      </c>
      <c r="X88" s="43">
        <v>38.62054443359375</v>
      </c>
      <c r="Y88" s="43">
        <v>38.427440643310547</v>
      </c>
      <c r="Z88" s="43">
        <v>38.235305786132813</v>
      </c>
      <c r="AA88" s="43">
        <v>38.04412841796875</v>
      </c>
      <c r="AB88" s="43">
        <v>37.853908538818359</v>
      </c>
      <c r="AC88" s="43">
        <v>37.664638519287109</v>
      </c>
      <c r="AD88" s="43">
        <v>37.476318359375</v>
      </c>
      <c r="AE88" s="43">
        <v>37.288932800292969</v>
      </c>
      <c r="AF88" s="43">
        <v>37.102489471435547</v>
      </c>
      <c r="AG88" s="43">
        <v>36.916976928710938</v>
      </c>
      <c r="AH88" s="43">
        <v>42.693000793457031</v>
      </c>
      <c r="AI88" s="43">
        <v>42.479537963867188</v>
      </c>
      <c r="AJ88" s="43">
        <v>42.267139434814453</v>
      </c>
    </row>
    <row r="89" spans="1:36">
      <c r="A89" s="43" t="s">
        <v>79</v>
      </c>
      <c r="B89" s="43" t="s">
        <v>114</v>
      </c>
      <c r="C89" s="43">
        <v>33.536476135253906</v>
      </c>
      <c r="D89" s="43">
        <v>33.368793487548828</v>
      </c>
      <c r="E89" s="43">
        <v>33.201950073242188</v>
      </c>
      <c r="F89" s="43">
        <v>33.035938262939453</v>
      </c>
      <c r="G89" s="43">
        <v>32.870758056640625</v>
      </c>
      <c r="H89" s="43">
        <v>32.706409454345703</v>
      </c>
      <c r="I89" s="43">
        <v>32.542877197265625</v>
      </c>
      <c r="J89" s="43">
        <v>32.380161285400391</v>
      </c>
      <c r="K89" s="43">
        <v>32.21826171875</v>
      </c>
      <c r="L89" s="43">
        <v>32.057170867919922</v>
      </c>
      <c r="M89" s="43">
        <v>31.896883010864258</v>
      </c>
      <c r="N89" s="43">
        <v>31.737400054931641</v>
      </c>
      <c r="O89" s="43">
        <v>31.578712463378906</v>
      </c>
      <c r="P89" s="43">
        <v>31.420818328857422</v>
      </c>
      <c r="Q89" s="43">
        <v>31.263713836669922</v>
      </c>
      <c r="R89" s="43">
        <v>31.107395172119141</v>
      </c>
      <c r="S89" s="43">
        <v>30.951860427856445</v>
      </c>
      <c r="T89" s="43">
        <v>30.797100067138672</v>
      </c>
      <c r="U89" s="43">
        <v>30.643117904663086</v>
      </c>
      <c r="V89" s="43">
        <v>30.489902496337891</v>
      </c>
      <c r="W89" s="43">
        <v>30.337453842163086</v>
      </c>
      <c r="X89" s="43">
        <v>30.185766220092773</v>
      </c>
      <c r="Y89" s="43">
        <v>30.03483772277832</v>
      </c>
      <c r="Z89" s="43">
        <v>29.884666442871094</v>
      </c>
      <c r="AA89" s="43">
        <v>29.735240936279297</v>
      </c>
      <c r="AB89" s="43">
        <v>29.586565017700195</v>
      </c>
      <c r="AC89" s="43">
        <v>29.438631057739258</v>
      </c>
      <c r="AD89" s="43">
        <v>29.291439056396484</v>
      </c>
      <c r="AE89" s="43">
        <v>29.144979476928711</v>
      </c>
      <c r="AF89" s="43">
        <v>33.704998016357422</v>
      </c>
      <c r="AG89" s="43">
        <v>33.536476135253906</v>
      </c>
      <c r="AH89" s="43">
        <v>33.368793487548828</v>
      </c>
      <c r="AI89" s="43">
        <v>33.201950073242188</v>
      </c>
      <c r="AJ89" s="43">
        <v>33.035938262939453</v>
      </c>
    </row>
    <row r="90" spans="1:36">
      <c r="A90" s="43" t="s">
        <v>80</v>
      </c>
      <c r="B90" s="43" t="s">
        <v>114</v>
      </c>
      <c r="C90" s="43">
        <v>41.845523834228516</v>
      </c>
      <c r="D90" s="43">
        <v>41.636295318603516</v>
      </c>
      <c r="E90" s="43">
        <v>41.428115844726563</v>
      </c>
      <c r="F90" s="43">
        <v>41.220977783203125</v>
      </c>
      <c r="G90" s="43">
        <v>41.014873504638672</v>
      </c>
      <c r="H90" s="43">
        <v>40.809799194335938</v>
      </c>
      <c r="I90" s="43">
        <v>40.605751037597656</v>
      </c>
      <c r="J90" s="43">
        <v>40.402721405029297</v>
      </c>
      <c r="K90" s="43">
        <v>40.200706481933594</v>
      </c>
      <c r="L90" s="43">
        <v>39.999702453613281</v>
      </c>
      <c r="M90" s="43">
        <v>39.799705505371094</v>
      </c>
      <c r="N90" s="43">
        <v>39.600704193115234</v>
      </c>
      <c r="O90" s="43">
        <v>39.402702331542969</v>
      </c>
      <c r="P90" s="43">
        <v>39.2056884765625</v>
      </c>
      <c r="Q90" s="43">
        <v>39.009662628173828</v>
      </c>
      <c r="R90" s="43">
        <v>38.814617156982422</v>
      </c>
      <c r="S90" s="43">
        <v>38.62054443359375</v>
      </c>
      <c r="T90" s="43">
        <v>38.427440643310547</v>
      </c>
      <c r="U90" s="43">
        <v>38.235305786132813</v>
      </c>
      <c r="V90" s="43">
        <v>38.04412841796875</v>
      </c>
      <c r="W90" s="43">
        <v>37.853908538818359</v>
      </c>
      <c r="X90" s="43">
        <v>37.664638519287109</v>
      </c>
      <c r="Y90" s="43">
        <v>37.476318359375</v>
      </c>
      <c r="Z90" s="43">
        <v>37.288932800292969</v>
      </c>
      <c r="AA90" s="43">
        <v>37.102489471435547</v>
      </c>
      <c r="AB90" s="43">
        <v>36.916976928710938</v>
      </c>
      <c r="AC90" s="43">
        <v>42.693000793457031</v>
      </c>
      <c r="AD90" s="43">
        <v>42.479537963867188</v>
      </c>
      <c r="AE90" s="43">
        <v>42.267139434814453</v>
      </c>
      <c r="AF90" s="43">
        <v>42.055805206298828</v>
      </c>
      <c r="AG90" s="43">
        <v>41.845523834228516</v>
      </c>
      <c r="AH90" s="43">
        <v>41.636295318603516</v>
      </c>
      <c r="AI90" s="43">
        <v>41.428115844726563</v>
      </c>
      <c r="AJ90" s="43">
        <v>41.220977783203125</v>
      </c>
    </row>
    <row r="91" spans="1:36">
      <c r="A91" s="43" t="s">
        <v>81</v>
      </c>
      <c r="B91" s="43" t="s">
        <v>114</v>
      </c>
      <c r="C91" s="43">
        <v>42.693000793457031</v>
      </c>
      <c r="D91" s="43">
        <v>42.479537963867188</v>
      </c>
      <c r="E91" s="43">
        <v>42.267139434814453</v>
      </c>
      <c r="F91" s="43">
        <v>42.055805206298828</v>
      </c>
      <c r="G91" s="43">
        <v>41.845523834228516</v>
      </c>
      <c r="H91" s="43">
        <v>41.636295318603516</v>
      </c>
      <c r="I91" s="43">
        <v>41.428115844726563</v>
      </c>
      <c r="J91" s="43">
        <v>41.220977783203125</v>
      </c>
      <c r="K91" s="43">
        <v>41.014873504638672</v>
      </c>
      <c r="L91" s="43">
        <v>40.809799194335938</v>
      </c>
      <c r="M91" s="43">
        <v>40.605751037597656</v>
      </c>
      <c r="N91" s="43">
        <v>40.402721405029297</v>
      </c>
      <c r="O91" s="43">
        <v>40.200706481933594</v>
      </c>
      <c r="P91" s="43">
        <v>39.999702453613281</v>
      </c>
      <c r="Q91" s="43">
        <v>39.799705505371094</v>
      </c>
      <c r="R91" s="43">
        <v>39.600704193115234</v>
      </c>
      <c r="S91" s="43">
        <v>39.402702331542969</v>
      </c>
      <c r="T91" s="43">
        <v>39.2056884765625</v>
      </c>
      <c r="U91" s="43">
        <v>39.009662628173828</v>
      </c>
      <c r="V91" s="43">
        <v>38.814617156982422</v>
      </c>
      <c r="W91" s="43">
        <v>38.62054443359375</v>
      </c>
      <c r="X91" s="43">
        <v>38.427440643310547</v>
      </c>
      <c r="Y91" s="43">
        <v>38.235305786132813</v>
      </c>
      <c r="Z91" s="43">
        <v>38.04412841796875</v>
      </c>
      <c r="AA91" s="43">
        <v>37.853908538818359</v>
      </c>
      <c r="AB91" s="43">
        <v>37.664638519287109</v>
      </c>
      <c r="AC91" s="43">
        <v>37.476318359375</v>
      </c>
      <c r="AD91" s="43">
        <v>37.288932800292969</v>
      </c>
      <c r="AE91" s="43">
        <v>37.102489471435547</v>
      </c>
      <c r="AF91" s="43">
        <v>36.916976928710938</v>
      </c>
      <c r="AG91" s="43">
        <v>42.693000793457031</v>
      </c>
      <c r="AH91" s="43">
        <v>42.479537963867188</v>
      </c>
      <c r="AI91" s="43">
        <v>42.267139434814453</v>
      </c>
      <c r="AJ91" s="43">
        <v>42.055805206298828</v>
      </c>
    </row>
    <row r="92" spans="1:36">
      <c r="A92" s="43" t="s">
        <v>82</v>
      </c>
      <c r="B92" s="43" t="s">
        <v>114</v>
      </c>
      <c r="C92" s="43">
        <v>42.693000793457031</v>
      </c>
      <c r="D92" s="43">
        <v>42.479537963867188</v>
      </c>
      <c r="E92" s="43">
        <v>42.267139434814453</v>
      </c>
      <c r="F92" s="43">
        <v>42.055805206298828</v>
      </c>
      <c r="G92" s="43">
        <v>41.845523834228516</v>
      </c>
      <c r="H92" s="43">
        <v>41.636295318603516</v>
      </c>
      <c r="I92" s="43">
        <v>41.428115844726563</v>
      </c>
      <c r="J92" s="43">
        <v>41.220977783203125</v>
      </c>
      <c r="K92" s="43">
        <v>41.014873504638672</v>
      </c>
      <c r="L92" s="43">
        <v>40.809799194335938</v>
      </c>
      <c r="M92" s="43">
        <v>40.605751037597656</v>
      </c>
      <c r="N92" s="43">
        <v>40.402721405029297</v>
      </c>
      <c r="O92" s="43">
        <v>40.200706481933594</v>
      </c>
      <c r="P92" s="43">
        <v>39.999702453613281</v>
      </c>
      <c r="Q92" s="43">
        <v>39.799705505371094</v>
      </c>
      <c r="R92" s="43">
        <v>39.600704193115234</v>
      </c>
      <c r="S92" s="43">
        <v>39.402702331542969</v>
      </c>
      <c r="T92" s="43">
        <v>39.2056884765625</v>
      </c>
      <c r="U92" s="43">
        <v>39.009662628173828</v>
      </c>
      <c r="V92" s="43">
        <v>38.814617156982422</v>
      </c>
      <c r="W92" s="43">
        <v>38.62054443359375</v>
      </c>
      <c r="X92" s="43">
        <v>38.427440643310547</v>
      </c>
      <c r="Y92" s="43">
        <v>38.235305786132813</v>
      </c>
      <c r="Z92" s="43">
        <v>38.04412841796875</v>
      </c>
      <c r="AA92" s="43">
        <v>37.853908538818359</v>
      </c>
      <c r="AB92" s="43">
        <v>37.664638519287109</v>
      </c>
      <c r="AC92" s="43">
        <v>37.476318359375</v>
      </c>
      <c r="AD92" s="43">
        <v>37.288932800292969</v>
      </c>
      <c r="AE92" s="43">
        <v>37.102489471435547</v>
      </c>
      <c r="AF92" s="43">
        <v>36.916976928710938</v>
      </c>
      <c r="AG92" s="43">
        <v>42.693000793457031</v>
      </c>
      <c r="AH92" s="43">
        <v>42.479537963867188</v>
      </c>
      <c r="AI92" s="43">
        <v>42.267139434814453</v>
      </c>
      <c r="AJ92" s="43">
        <v>42.055805206298828</v>
      </c>
    </row>
    <row r="93" spans="1:36">
      <c r="A93" s="43" t="s">
        <v>83</v>
      </c>
      <c r="B93" s="43" t="s">
        <v>114</v>
      </c>
      <c r="C93" s="43">
        <v>42.693000793457031</v>
      </c>
      <c r="D93" s="43">
        <v>42.479537963867188</v>
      </c>
      <c r="E93" s="43">
        <v>42.267139434814453</v>
      </c>
      <c r="F93" s="43">
        <v>42.055805206298828</v>
      </c>
      <c r="G93" s="43">
        <v>41.845523834228516</v>
      </c>
      <c r="H93" s="43">
        <v>41.636295318603516</v>
      </c>
      <c r="I93" s="43">
        <v>41.428115844726563</v>
      </c>
      <c r="J93" s="43">
        <v>41.220977783203125</v>
      </c>
      <c r="K93" s="43">
        <v>41.014873504638672</v>
      </c>
      <c r="L93" s="43">
        <v>40.809799194335938</v>
      </c>
      <c r="M93" s="43">
        <v>40.605751037597656</v>
      </c>
      <c r="N93" s="43">
        <v>40.402721405029297</v>
      </c>
      <c r="O93" s="43">
        <v>40.200706481933594</v>
      </c>
      <c r="P93" s="43">
        <v>39.999702453613281</v>
      </c>
      <c r="Q93" s="43">
        <v>39.799705505371094</v>
      </c>
      <c r="R93" s="43">
        <v>39.600704193115234</v>
      </c>
      <c r="S93" s="43">
        <v>39.402702331542969</v>
      </c>
      <c r="T93" s="43">
        <v>39.2056884765625</v>
      </c>
      <c r="U93" s="43">
        <v>39.009662628173828</v>
      </c>
      <c r="V93" s="43">
        <v>38.814617156982422</v>
      </c>
      <c r="W93" s="43">
        <v>38.62054443359375</v>
      </c>
      <c r="X93" s="43">
        <v>38.427440643310547</v>
      </c>
      <c r="Y93" s="43">
        <v>38.235305786132813</v>
      </c>
      <c r="Z93" s="43">
        <v>38.04412841796875</v>
      </c>
      <c r="AA93" s="43">
        <v>37.853908538818359</v>
      </c>
      <c r="AB93" s="43">
        <v>37.664638519287109</v>
      </c>
      <c r="AC93" s="43">
        <v>37.476318359375</v>
      </c>
      <c r="AD93" s="43">
        <v>37.288932800292969</v>
      </c>
      <c r="AE93" s="43">
        <v>37.102489471435547</v>
      </c>
      <c r="AF93" s="43">
        <v>36.916976928710938</v>
      </c>
      <c r="AG93" s="43">
        <v>42.693000793457031</v>
      </c>
      <c r="AH93" s="43">
        <v>42.479537963867188</v>
      </c>
      <c r="AI93" s="43">
        <v>42.267139434814453</v>
      </c>
      <c r="AJ93" s="43">
        <v>42.055805206298828</v>
      </c>
    </row>
    <row r="94" spans="1:36">
      <c r="A94" s="43" t="s">
        <v>84</v>
      </c>
      <c r="B94" s="43" t="s">
        <v>114</v>
      </c>
      <c r="C94" s="43">
        <v>25.267171859741211</v>
      </c>
      <c r="D94" s="43">
        <v>25.140836715698242</v>
      </c>
      <c r="E94" s="43">
        <v>25.015130996704102</v>
      </c>
      <c r="F94" s="43">
        <v>24.890056610107422</v>
      </c>
      <c r="G94" s="43">
        <v>24.765605926513672</v>
      </c>
      <c r="H94" s="43">
        <v>24.641777038574219</v>
      </c>
      <c r="I94" s="43">
        <v>24.51856803894043</v>
      </c>
      <c r="J94" s="43">
        <v>24.395975112915039</v>
      </c>
      <c r="K94" s="43">
        <v>24.273994445800781</v>
      </c>
      <c r="L94" s="43">
        <v>24.152626037597656</v>
      </c>
      <c r="M94" s="43">
        <v>24.031862258911133</v>
      </c>
      <c r="N94" s="43">
        <v>23.911705017089844</v>
      </c>
      <c r="O94" s="43">
        <v>23.792146682739258</v>
      </c>
      <c r="P94" s="43">
        <v>23.673185348510742</v>
      </c>
      <c r="Q94" s="43">
        <v>23.554819107055664</v>
      </c>
      <c r="R94" s="43">
        <v>23.437046051025391</v>
      </c>
      <c r="S94" s="43">
        <v>23.319860458374023</v>
      </c>
      <c r="T94" s="43">
        <v>23.203262329101563</v>
      </c>
      <c r="U94" s="43">
        <v>23.087245941162109</v>
      </c>
      <c r="V94" s="43">
        <v>22.971809387207031</v>
      </c>
      <c r="W94" s="43">
        <v>22.856950759887695</v>
      </c>
      <c r="X94" s="43">
        <v>22.742666244506836</v>
      </c>
      <c r="Y94" s="43">
        <v>22.628952026367188</v>
      </c>
      <c r="Z94" s="43">
        <v>22.51580810546875</v>
      </c>
      <c r="AA94" s="43">
        <v>22.403230667114258</v>
      </c>
      <c r="AB94" s="43">
        <v>22.291215896606445</v>
      </c>
      <c r="AC94" s="43">
        <v>22.179758071899414</v>
      </c>
      <c r="AD94" s="43">
        <v>25.649999618530273</v>
      </c>
      <c r="AE94" s="43">
        <v>25.521751403808594</v>
      </c>
      <c r="AF94" s="43">
        <v>25.394142150878906</v>
      </c>
      <c r="AG94" s="43">
        <v>25.267171859741211</v>
      </c>
      <c r="AH94" s="43">
        <v>25.140836715698242</v>
      </c>
      <c r="AI94" s="43">
        <v>25.015130996704102</v>
      </c>
      <c r="AJ94" s="43">
        <v>24.890056610107422</v>
      </c>
    </row>
    <row r="95" spans="1:36">
      <c r="A95" s="43" t="s">
        <v>85</v>
      </c>
      <c r="B95" s="43" t="s">
        <v>114</v>
      </c>
      <c r="C95" s="43"/>
      <c r="D95" s="43">
        <v>42.693000793457031</v>
      </c>
      <c r="E95" s="43">
        <v>42.479537963867188</v>
      </c>
      <c r="F95" s="43">
        <v>42.267139434814453</v>
      </c>
      <c r="G95" s="43">
        <v>42.055805206298828</v>
      </c>
      <c r="H95" s="43">
        <v>41.845523834228516</v>
      </c>
      <c r="I95" s="43">
        <v>41.636295318603516</v>
      </c>
      <c r="J95" s="43">
        <v>41.428115844726563</v>
      </c>
      <c r="K95" s="43">
        <v>41.220977783203125</v>
      </c>
      <c r="L95" s="43">
        <v>41.014873504638672</v>
      </c>
      <c r="M95" s="43">
        <v>40.809799194335938</v>
      </c>
      <c r="N95" s="43">
        <v>40.605751037597656</v>
      </c>
      <c r="O95" s="43">
        <v>40.402721405029297</v>
      </c>
      <c r="P95" s="43">
        <v>40.200706481933594</v>
      </c>
      <c r="Q95" s="43">
        <v>39.999702453613281</v>
      </c>
      <c r="R95" s="43">
        <v>39.799705505371094</v>
      </c>
      <c r="S95" s="43">
        <v>39.600704193115234</v>
      </c>
      <c r="T95" s="43">
        <v>39.402702331542969</v>
      </c>
      <c r="U95" s="43">
        <v>39.2056884765625</v>
      </c>
      <c r="V95" s="43">
        <v>39.009662628173828</v>
      </c>
      <c r="W95" s="43">
        <v>38.814617156982422</v>
      </c>
      <c r="X95" s="43">
        <v>38.62054443359375</v>
      </c>
      <c r="Y95" s="43">
        <v>38.427440643310547</v>
      </c>
      <c r="Z95" s="43">
        <v>38.235305786132813</v>
      </c>
      <c r="AA95" s="43">
        <v>38.04412841796875</v>
      </c>
      <c r="AB95" s="43">
        <v>37.853908538818359</v>
      </c>
      <c r="AC95" s="43">
        <v>37.664638519287109</v>
      </c>
      <c r="AD95" s="43">
        <v>37.476318359375</v>
      </c>
      <c r="AE95" s="43">
        <v>37.288932800292969</v>
      </c>
      <c r="AF95" s="43">
        <v>37.102489471435547</v>
      </c>
      <c r="AG95" s="43">
        <v>36.916976928710938</v>
      </c>
      <c r="AH95" s="43">
        <v>42.693000793457031</v>
      </c>
      <c r="AI95" s="43">
        <v>42.479537963867188</v>
      </c>
      <c r="AJ95" s="43">
        <v>42.267139434814453</v>
      </c>
    </row>
    <row r="96" spans="1:36">
      <c r="A96" s="43" t="s">
        <v>86</v>
      </c>
      <c r="B96" s="43" t="s">
        <v>114</v>
      </c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>
        <v>35.619071960449219</v>
      </c>
      <c r="P96" s="43">
        <v>35.440975189208984</v>
      </c>
      <c r="Q96" s="43">
        <v>35.263771057128906</v>
      </c>
      <c r="R96" s="43">
        <v>35.087451934814453</v>
      </c>
      <c r="S96" s="43">
        <v>34.912017822265625</v>
      </c>
      <c r="T96" s="43">
        <v>34.737457275390625</v>
      </c>
      <c r="U96" s="43">
        <v>34.563770294189453</v>
      </c>
      <c r="V96" s="43">
        <v>34.390949249267578</v>
      </c>
      <c r="W96" s="43">
        <v>34.218994140625</v>
      </c>
      <c r="X96" s="43">
        <v>34.047901153564453</v>
      </c>
      <c r="Y96" s="43">
        <v>33.877662658691406</v>
      </c>
      <c r="Z96" s="43">
        <v>33.708274841308594</v>
      </c>
      <c r="AA96" s="43">
        <v>33.53973388671875</v>
      </c>
      <c r="AB96" s="43">
        <v>33.372035980224609</v>
      </c>
      <c r="AC96" s="43">
        <v>33.205173492431641</v>
      </c>
      <c r="AD96" s="43">
        <v>33.039146423339844</v>
      </c>
      <c r="AE96" s="43">
        <v>32.873950958251953</v>
      </c>
      <c r="AF96" s="43">
        <v>32.709583282470703</v>
      </c>
      <c r="AG96" s="43">
        <v>32.546031951904297</v>
      </c>
      <c r="AH96" s="43">
        <v>32.383304595947266</v>
      </c>
      <c r="AI96" s="43"/>
      <c r="AJ96" s="43"/>
    </row>
    <row r="97" spans="1:36">
      <c r="A97" s="43" t="s">
        <v>87</v>
      </c>
      <c r="B97" s="43" t="s">
        <v>114</v>
      </c>
      <c r="C97" s="43"/>
      <c r="D97" s="43"/>
      <c r="E97" s="43">
        <v>37.450000762939453</v>
      </c>
      <c r="F97" s="43">
        <v>37.262752532958984</v>
      </c>
      <c r="G97" s="43">
        <v>37.076435089111328</v>
      </c>
      <c r="H97" s="43">
        <v>36.891059875488281</v>
      </c>
      <c r="I97" s="43">
        <v>36.706619262695313</v>
      </c>
      <c r="J97" s="43">
        <v>36.523075103759766</v>
      </c>
      <c r="K97" s="43">
        <v>36.340469360351563</v>
      </c>
      <c r="L97" s="43">
        <v>36.158760070800781</v>
      </c>
      <c r="M97" s="43">
        <v>35.977954864501953</v>
      </c>
      <c r="N97" s="43">
        <v>35.798080444335938</v>
      </c>
      <c r="O97" s="43"/>
      <c r="P97" s="43"/>
      <c r="Q97" s="43"/>
      <c r="R97" s="43"/>
      <c r="S97" s="43"/>
      <c r="T97" s="43"/>
      <c r="U97" s="43"/>
      <c r="V97" s="43"/>
    </row>
    <row r="98" spans="1:36">
      <c r="A98" s="43" t="s">
        <v>88</v>
      </c>
      <c r="B98" s="43" t="s">
        <v>114</v>
      </c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>
        <v>35.619071960449219</v>
      </c>
      <c r="Q98" s="43">
        <v>35.440975189208984</v>
      </c>
      <c r="R98" s="43">
        <v>35.263771057128906</v>
      </c>
      <c r="S98" s="43">
        <v>35.087451934814453</v>
      </c>
      <c r="T98" s="43">
        <v>34.912017822265625</v>
      </c>
      <c r="U98" s="43">
        <v>34.737457275390625</v>
      </c>
      <c r="V98" s="43">
        <v>34.563770294189453</v>
      </c>
      <c r="W98" s="43">
        <v>34.390949249267578</v>
      </c>
      <c r="X98" s="43">
        <v>34.218994140625</v>
      </c>
      <c r="Y98" s="43">
        <v>34.047901153564453</v>
      </c>
      <c r="Z98" s="43">
        <v>33.877662658691406</v>
      </c>
      <c r="AA98" s="43">
        <v>33.708274841308594</v>
      </c>
      <c r="AB98" s="43">
        <v>33.53973388671875</v>
      </c>
      <c r="AC98" s="43">
        <v>33.372035980224609</v>
      </c>
      <c r="AD98" s="43">
        <v>33.205173492431641</v>
      </c>
      <c r="AE98" s="43">
        <v>33.039146423339844</v>
      </c>
      <c r="AF98" s="43">
        <v>32.873950958251953</v>
      </c>
      <c r="AG98" s="43">
        <v>32.709583282470703</v>
      </c>
      <c r="AH98" s="43">
        <v>32.546031951904297</v>
      </c>
      <c r="AI98" s="43">
        <v>32.383304595947266</v>
      </c>
      <c r="AJ98" s="43"/>
    </row>
    <row r="99" spans="1:36">
      <c r="A99" s="43" t="s">
        <v>89</v>
      </c>
      <c r="B99" s="43" t="s">
        <v>114</v>
      </c>
      <c r="C99" s="43"/>
      <c r="D99" s="43"/>
      <c r="E99" s="43"/>
      <c r="F99" s="43">
        <v>37.450000762939453</v>
      </c>
      <c r="G99" s="43">
        <v>37.262752532958984</v>
      </c>
      <c r="H99" s="43">
        <v>37.076435089111328</v>
      </c>
      <c r="I99" s="43">
        <v>36.891059875488281</v>
      </c>
      <c r="J99" s="43">
        <v>36.706619262695313</v>
      </c>
      <c r="K99" s="43">
        <v>36.523075103759766</v>
      </c>
      <c r="L99" s="43">
        <v>36.340469360351563</v>
      </c>
      <c r="M99" s="43">
        <v>36.158760070800781</v>
      </c>
      <c r="N99" s="43">
        <v>35.977954864501953</v>
      </c>
      <c r="O99" s="43">
        <v>35.798080444335938</v>
      </c>
      <c r="P99" s="43"/>
      <c r="Q99" s="43"/>
      <c r="R99" s="43"/>
      <c r="S99" s="43"/>
      <c r="T99" s="43"/>
      <c r="U99" s="43"/>
      <c r="V99" s="43"/>
    </row>
    <row r="100" spans="1:36">
      <c r="A100" s="43" t="s">
        <v>205</v>
      </c>
      <c r="B100" s="43" t="s">
        <v>114</v>
      </c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>
        <v>17.809535980224609</v>
      </c>
      <c r="Q100" s="43">
        <v>17.720487594604492</v>
      </c>
      <c r="R100" s="43">
        <v>17.631885528564453</v>
      </c>
      <c r="S100" s="43">
        <v>17.543725967407227</v>
      </c>
      <c r="T100" s="43">
        <v>17.456008911132813</v>
      </c>
      <c r="U100" s="43">
        <v>17.368728637695313</v>
      </c>
      <c r="V100" s="43">
        <v>17.281885147094727</v>
      </c>
      <c r="W100" s="43">
        <v>17.195474624633789</v>
      </c>
      <c r="X100" s="43">
        <v>17.1094970703125</v>
      </c>
      <c r="Y100" s="43">
        <v>17.023950576782227</v>
      </c>
      <c r="Z100" s="43">
        <v>16.938831329345703</v>
      </c>
      <c r="AA100" s="43">
        <v>16.854137420654297</v>
      </c>
      <c r="AB100" s="43">
        <v>16.769866943359375</v>
      </c>
      <c r="AC100" s="43">
        <v>16.686017990112305</v>
      </c>
      <c r="AD100" s="43">
        <v>16.60258674621582</v>
      </c>
      <c r="AE100" s="43">
        <v>16.519573211669922</v>
      </c>
      <c r="AF100" s="43">
        <v>16.436975479125977</v>
      </c>
      <c r="AG100" s="43">
        <v>16.354791641235352</v>
      </c>
      <c r="AH100" s="43">
        <v>16.273015975952148</v>
      </c>
      <c r="AI100" s="43">
        <v>16.191652297973633</v>
      </c>
      <c r="AJ100" s="43"/>
    </row>
    <row r="101" spans="1:36">
      <c r="A101" s="43" t="s">
        <v>206</v>
      </c>
      <c r="B101" s="43" t="s">
        <v>114</v>
      </c>
      <c r="C101" s="43"/>
      <c r="D101" s="43"/>
      <c r="E101" s="43"/>
      <c r="F101" s="43">
        <v>18.725000381469727</v>
      </c>
      <c r="G101" s="43">
        <v>18.631376266479492</v>
      </c>
      <c r="H101" s="43">
        <v>18.538217544555664</v>
      </c>
      <c r="I101" s="43">
        <v>18.445529937744141</v>
      </c>
      <c r="J101" s="43">
        <v>18.353309631347656</v>
      </c>
      <c r="K101" s="43">
        <v>18.261537551879883</v>
      </c>
      <c r="L101" s="43">
        <v>18.170234680175781</v>
      </c>
      <c r="M101" s="43">
        <v>18.079380035400391</v>
      </c>
      <c r="N101" s="43">
        <v>17.988977432250977</v>
      </c>
      <c r="O101" s="43">
        <v>17.899040222167969</v>
      </c>
      <c r="P101" s="43"/>
      <c r="Q101" s="43"/>
      <c r="R101" s="43"/>
      <c r="S101" s="43"/>
      <c r="T101" s="43"/>
      <c r="U101" s="43"/>
      <c r="V101" s="43"/>
    </row>
    <row r="102" spans="1:36">
      <c r="A102" s="43" t="s">
        <v>90</v>
      </c>
      <c r="B102" s="43" t="s">
        <v>114</v>
      </c>
      <c r="C102" s="43">
        <v>7.728797435760498</v>
      </c>
      <c r="D102" s="43">
        <v>7.6901540756225586</v>
      </c>
      <c r="E102" s="43">
        <v>7.6517033576965332</v>
      </c>
      <c r="F102" s="43">
        <v>7.6134452819824219</v>
      </c>
      <c r="G102" s="43">
        <v>7.57537841796875</v>
      </c>
      <c r="H102" s="43">
        <v>7.537501335144043</v>
      </c>
      <c r="I102" s="43">
        <v>7.4998140335083008</v>
      </c>
      <c r="J102" s="43">
        <v>7.4623146057128906</v>
      </c>
      <c r="K102" s="43">
        <v>7.4250030517578125</v>
      </c>
      <c r="L102" s="43">
        <v>7.3878779411315918</v>
      </c>
      <c r="M102" s="43">
        <v>7.3509392738342285</v>
      </c>
      <c r="N102" s="43">
        <v>7.3141846656799316</v>
      </c>
      <c r="O102" s="43">
        <v>7.2776141166687012</v>
      </c>
      <c r="P102" s="43">
        <v>7.2412261962890625</v>
      </c>
      <c r="Q102" s="43">
        <v>7.2050199508666992</v>
      </c>
      <c r="R102" s="43">
        <v>7.1689953804016113</v>
      </c>
      <c r="S102" s="43">
        <v>7.1331501007080078</v>
      </c>
      <c r="T102" s="43">
        <v>7.0974845886230469</v>
      </c>
      <c r="U102" s="43">
        <v>7.0619969367980957</v>
      </c>
      <c r="V102" s="43">
        <v>7.0266871452331543</v>
      </c>
      <c r="W102" s="43">
        <v>6.991553783416748</v>
      </c>
      <c r="X102" s="43">
        <v>6.9565958976745605</v>
      </c>
      <c r="Y102" s="43">
        <v>6.9218130111694336</v>
      </c>
      <c r="Z102" s="43">
        <v>3.4415998458862305</v>
      </c>
      <c r="AA102" s="43">
        <v>3.4240500926971436</v>
      </c>
      <c r="AB102" s="43"/>
      <c r="AC102" s="43"/>
      <c r="AD102" s="43"/>
      <c r="AE102" s="43"/>
      <c r="AF102" s="43"/>
      <c r="AG102" s="43"/>
      <c r="AH102" s="43"/>
      <c r="AI102" s="43"/>
      <c r="AJ102" s="43"/>
    </row>
    <row r="103" spans="1:36">
      <c r="A103" s="43" t="s">
        <v>91</v>
      </c>
      <c r="B103" s="43" t="s">
        <v>114</v>
      </c>
      <c r="C103" s="43">
        <v>42.479537963867188</v>
      </c>
      <c r="D103" s="43">
        <v>42.267139434814453</v>
      </c>
      <c r="E103" s="43">
        <v>42.055805206298828</v>
      </c>
      <c r="F103" s="43">
        <v>41.845523834228516</v>
      </c>
      <c r="G103" s="43">
        <v>41.636295318603516</v>
      </c>
      <c r="H103" s="43">
        <v>41.428115844726563</v>
      </c>
      <c r="I103" s="43">
        <v>41.220977783203125</v>
      </c>
      <c r="J103" s="43">
        <v>41.014873504638672</v>
      </c>
      <c r="K103" s="43">
        <v>40.809799194335938</v>
      </c>
      <c r="L103" s="43">
        <v>40.605751037597656</v>
      </c>
      <c r="M103" s="43">
        <v>40.402721405029297</v>
      </c>
      <c r="N103" s="43">
        <v>40.200706481933594</v>
      </c>
      <c r="O103" s="43">
        <v>39.999702453613281</v>
      </c>
      <c r="P103" s="43">
        <v>39.799705505371094</v>
      </c>
      <c r="Q103" s="43">
        <v>39.600704193115234</v>
      </c>
      <c r="R103" s="43">
        <v>39.402702331542969</v>
      </c>
      <c r="S103" s="43">
        <v>39.2056884765625</v>
      </c>
      <c r="T103" s="43">
        <v>39.009662628173828</v>
      </c>
      <c r="U103" s="43">
        <v>38.814617156982422</v>
      </c>
      <c r="V103" s="43">
        <v>38.62054443359375</v>
      </c>
      <c r="W103" s="43">
        <v>38.427440643310547</v>
      </c>
      <c r="X103" s="43">
        <v>38.235305786132813</v>
      </c>
      <c r="Y103" s="43">
        <v>38.04412841796875</v>
      </c>
      <c r="Z103" s="43">
        <v>37.853908538818359</v>
      </c>
      <c r="AA103" s="43">
        <v>37.664638519287109</v>
      </c>
      <c r="AB103" s="43">
        <v>37.476318359375</v>
      </c>
      <c r="AC103" s="43">
        <v>37.288932800292969</v>
      </c>
      <c r="AD103" s="43">
        <v>37.102489471435547</v>
      </c>
      <c r="AE103" s="43">
        <v>36.916976928710938</v>
      </c>
      <c r="AF103" s="43">
        <v>42.693000793457031</v>
      </c>
      <c r="AG103" s="43">
        <v>42.479537963867188</v>
      </c>
      <c r="AH103" s="43">
        <v>42.267139434814453</v>
      </c>
      <c r="AI103" s="43">
        <v>42.055805206298828</v>
      </c>
      <c r="AJ103" s="43">
        <v>41.845523834228516</v>
      </c>
    </row>
    <row r="104" spans="1:36">
      <c r="A104" s="43" t="s">
        <v>92</v>
      </c>
      <c r="B104" s="43" t="s">
        <v>114</v>
      </c>
      <c r="C104" s="43">
        <v>42.267139434814453</v>
      </c>
      <c r="D104" s="43">
        <v>42.055805206298828</v>
      </c>
      <c r="E104" s="43">
        <v>41.845523834228516</v>
      </c>
      <c r="F104" s="43">
        <v>41.636295318603516</v>
      </c>
      <c r="G104" s="43">
        <v>41.428115844726563</v>
      </c>
      <c r="H104" s="43">
        <v>41.220977783203125</v>
      </c>
      <c r="I104" s="43">
        <v>41.014873504638672</v>
      </c>
      <c r="J104" s="43">
        <v>40.809799194335938</v>
      </c>
      <c r="K104" s="43">
        <v>40.605751037597656</v>
      </c>
      <c r="L104" s="43">
        <v>40.402721405029297</v>
      </c>
      <c r="M104" s="43">
        <v>40.200706481933594</v>
      </c>
      <c r="N104" s="43">
        <v>39.999702453613281</v>
      </c>
      <c r="O104" s="43">
        <v>39.799705505371094</v>
      </c>
      <c r="P104" s="43">
        <v>39.600704193115234</v>
      </c>
      <c r="Q104" s="43">
        <v>39.402702331542969</v>
      </c>
      <c r="R104" s="43">
        <v>39.2056884765625</v>
      </c>
      <c r="S104" s="43">
        <v>39.009662628173828</v>
      </c>
      <c r="T104" s="43">
        <v>38.814617156982422</v>
      </c>
      <c r="U104" s="43">
        <v>38.62054443359375</v>
      </c>
      <c r="V104" s="43">
        <v>38.427440643310547</v>
      </c>
      <c r="W104" s="43">
        <v>38.235305786132813</v>
      </c>
      <c r="X104" s="43">
        <v>38.04412841796875</v>
      </c>
      <c r="Y104" s="43">
        <v>37.853908538818359</v>
      </c>
      <c r="Z104" s="43">
        <v>37.664638519287109</v>
      </c>
      <c r="AA104" s="43">
        <v>37.476318359375</v>
      </c>
      <c r="AB104" s="43">
        <v>37.288932800292969</v>
      </c>
      <c r="AC104" s="43">
        <v>37.102489471435547</v>
      </c>
      <c r="AD104" s="43">
        <v>36.916976928710938</v>
      </c>
      <c r="AE104" s="43">
        <v>42.693000793457031</v>
      </c>
      <c r="AF104" s="43">
        <v>42.479537963867188</v>
      </c>
      <c r="AG104" s="43">
        <v>42.267139434814453</v>
      </c>
      <c r="AH104" s="43">
        <v>42.055805206298828</v>
      </c>
      <c r="AI104" s="43">
        <v>41.845523834228516</v>
      </c>
      <c r="AJ104" s="43">
        <v>41.636295318603516</v>
      </c>
    </row>
    <row r="105" spans="1:36">
      <c r="A105" s="43" t="s">
        <v>93</v>
      </c>
      <c r="B105" s="43" t="s">
        <v>114</v>
      </c>
      <c r="C105" s="43">
        <v>0.15524999797344208</v>
      </c>
      <c r="D105" s="43">
        <v>0.15434999763965607</v>
      </c>
      <c r="E105" s="43">
        <v>0.15344999730587006</v>
      </c>
      <c r="F105" s="43">
        <v>0.15299999713897705</v>
      </c>
      <c r="G105" s="43">
        <v>0.15209999680519104</v>
      </c>
      <c r="H105" s="43">
        <v>0.15119999647140503</v>
      </c>
      <c r="I105" s="43">
        <v>0.15074999630451202</v>
      </c>
      <c r="J105" s="43">
        <v>0.14984999597072601</v>
      </c>
      <c r="K105" s="43">
        <v>0.14894999563694</v>
      </c>
      <c r="L105" s="43">
        <v>0.148499995470047</v>
      </c>
      <c r="M105" s="43">
        <v>0.14759999513626099</v>
      </c>
      <c r="N105" s="43">
        <v>0.14669999480247498</v>
      </c>
      <c r="O105" s="43">
        <v>0.14624999463558197</v>
      </c>
      <c r="P105" s="43">
        <v>0.14535000920295715</v>
      </c>
      <c r="Q105" s="43">
        <v>0.14444999396800995</v>
      </c>
      <c r="R105" s="43">
        <v>0.14399999380111694</v>
      </c>
      <c r="S105" s="43">
        <v>0.14309999346733093</v>
      </c>
      <c r="T105" s="43">
        <v>0.14264999330043793</v>
      </c>
      <c r="U105" s="43">
        <v>0.14174999296665192</v>
      </c>
      <c r="V105" s="43">
        <v>0.14084999263286591</v>
      </c>
      <c r="W105" s="43">
        <v>0.1403999924659729</v>
      </c>
      <c r="X105" s="43">
        <v>0.13949999213218689</v>
      </c>
      <c r="Y105" s="43">
        <v>0.13904999196529388</v>
      </c>
      <c r="Z105" s="43">
        <v>0.13815000653266907</v>
      </c>
      <c r="AA105" s="43">
        <v>0.13769999146461487</v>
      </c>
      <c r="AB105" s="43">
        <v>0.13679999113082886</v>
      </c>
      <c r="AC105" s="43">
        <v>0.13634999096393585</v>
      </c>
      <c r="AD105" s="43"/>
      <c r="AE105" s="43"/>
      <c r="AF105" s="43"/>
      <c r="AG105" s="43"/>
      <c r="AH105" s="43"/>
      <c r="AI105" s="43"/>
      <c r="AJ105" s="43"/>
    </row>
    <row r="106" spans="1:36">
      <c r="A106" s="43" t="s">
        <v>94</v>
      </c>
      <c r="B106" s="43" t="s">
        <v>114</v>
      </c>
      <c r="C106" s="43">
        <v>42.055805206298828</v>
      </c>
      <c r="D106" s="43">
        <v>41.845523834228516</v>
      </c>
      <c r="E106" s="43">
        <v>41.636295318603516</v>
      </c>
      <c r="F106" s="43">
        <v>41.428115844726563</v>
      </c>
      <c r="G106" s="43">
        <v>41.220977783203125</v>
      </c>
      <c r="H106" s="43">
        <v>41.014873504638672</v>
      </c>
      <c r="I106" s="43">
        <v>40.809799194335938</v>
      </c>
      <c r="J106" s="43">
        <v>40.605751037597656</v>
      </c>
      <c r="K106" s="43">
        <v>40.402721405029297</v>
      </c>
      <c r="L106" s="43">
        <v>40.200706481933594</v>
      </c>
      <c r="M106" s="43">
        <v>39.999702453613281</v>
      </c>
      <c r="N106" s="43">
        <v>39.799705505371094</v>
      </c>
      <c r="O106" s="43">
        <v>39.600704193115234</v>
      </c>
      <c r="P106" s="43">
        <v>39.402702331542969</v>
      </c>
      <c r="Q106" s="43">
        <v>39.2056884765625</v>
      </c>
      <c r="R106" s="43">
        <v>39.009662628173828</v>
      </c>
      <c r="S106" s="43">
        <v>38.814617156982422</v>
      </c>
      <c r="T106" s="43">
        <v>38.62054443359375</v>
      </c>
      <c r="U106" s="43">
        <v>38.427440643310547</v>
      </c>
      <c r="V106" s="43">
        <v>38.235305786132813</v>
      </c>
      <c r="W106" s="43">
        <v>38.04412841796875</v>
      </c>
      <c r="X106" s="43">
        <v>37.853908538818359</v>
      </c>
      <c r="Y106" s="43">
        <v>37.664638519287109</v>
      </c>
      <c r="Z106" s="43">
        <v>37.476318359375</v>
      </c>
      <c r="AA106" s="43">
        <v>37.288932800292969</v>
      </c>
      <c r="AB106" s="43">
        <v>37.102489471435547</v>
      </c>
      <c r="AC106" s="43">
        <v>36.916976928710938</v>
      </c>
      <c r="AD106" s="43">
        <v>42.693000793457031</v>
      </c>
      <c r="AE106" s="43">
        <v>42.479537963867188</v>
      </c>
      <c r="AF106" s="43">
        <v>42.267139434814453</v>
      </c>
      <c r="AG106" s="43">
        <v>42.055805206298828</v>
      </c>
      <c r="AH106" s="43">
        <v>41.845523834228516</v>
      </c>
      <c r="AI106" s="43">
        <v>41.636295318603516</v>
      </c>
      <c r="AJ106" s="43">
        <v>41.428115844726563</v>
      </c>
    </row>
    <row r="107" spans="1:36">
      <c r="A107" s="43" t="s">
        <v>95</v>
      </c>
      <c r="B107" s="43" t="s">
        <v>114</v>
      </c>
      <c r="C107" s="43">
        <v>42.267139434814453</v>
      </c>
      <c r="D107" s="43">
        <v>42.055805206298828</v>
      </c>
      <c r="E107" s="43">
        <v>41.845523834228516</v>
      </c>
      <c r="F107" s="43">
        <v>41.636295318603516</v>
      </c>
      <c r="G107" s="43">
        <v>41.428115844726563</v>
      </c>
      <c r="H107" s="43">
        <v>41.220977783203125</v>
      </c>
      <c r="I107" s="43">
        <v>41.014873504638672</v>
      </c>
      <c r="J107" s="43">
        <v>40.809799194335938</v>
      </c>
      <c r="K107" s="43">
        <v>40.605751037597656</v>
      </c>
      <c r="L107" s="43">
        <v>40.402721405029297</v>
      </c>
      <c r="M107" s="43">
        <v>40.200706481933594</v>
      </c>
      <c r="N107" s="43">
        <v>39.999702453613281</v>
      </c>
      <c r="O107" s="43">
        <v>39.799705505371094</v>
      </c>
      <c r="P107" s="43">
        <v>39.600704193115234</v>
      </c>
      <c r="Q107" s="43">
        <v>39.402702331542969</v>
      </c>
      <c r="R107" s="43">
        <v>39.2056884765625</v>
      </c>
      <c r="S107" s="43">
        <v>39.009662628173828</v>
      </c>
      <c r="T107" s="43">
        <v>38.814617156982422</v>
      </c>
      <c r="U107" s="43">
        <v>38.62054443359375</v>
      </c>
      <c r="V107" s="43">
        <v>38.427440643310547</v>
      </c>
      <c r="W107" s="43">
        <v>38.235305786132813</v>
      </c>
      <c r="X107" s="43">
        <v>38.04412841796875</v>
      </c>
      <c r="Y107" s="43">
        <v>37.853908538818359</v>
      </c>
      <c r="Z107" s="43">
        <v>37.664638519287109</v>
      </c>
      <c r="AA107" s="43">
        <v>37.476318359375</v>
      </c>
      <c r="AB107" s="43">
        <v>37.288932800292969</v>
      </c>
      <c r="AC107" s="43">
        <v>37.102489471435547</v>
      </c>
      <c r="AD107" s="43">
        <v>36.916976928710938</v>
      </c>
      <c r="AE107" s="43">
        <v>42.693000793457031</v>
      </c>
      <c r="AF107" s="43">
        <v>42.479537963867188</v>
      </c>
      <c r="AG107" s="43">
        <v>42.267139434814453</v>
      </c>
      <c r="AH107" s="43">
        <v>42.055805206298828</v>
      </c>
      <c r="AI107" s="43">
        <v>41.845523834228516</v>
      </c>
      <c r="AJ107" s="43">
        <v>41.636295318603516</v>
      </c>
    </row>
    <row r="108" spans="1:36">
      <c r="A108" s="43" t="s">
        <v>96</v>
      </c>
      <c r="B108" s="43" t="s">
        <v>114</v>
      </c>
      <c r="C108" s="43"/>
      <c r="D108" s="43">
        <v>42.693000793457031</v>
      </c>
      <c r="E108" s="43">
        <v>42.479537963867188</v>
      </c>
      <c r="F108" s="43">
        <v>42.267139434814453</v>
      </c>
      <c r="G108" s="43">
        <v>42.055805206298828</v>
      </c>
      <c r="H108" s="43">
        <v>41.845523834228516</v>
      </c>
      <c r="I108" s="43">
        <v>41.636295318603516</v>
      </c>
      <c r="J108" s="43">
        <v>41.428115844726563</v>
      </c>
      <c r="K108" s="43">
        <v>41.220977783203125</v>
      </c>
      <c r="L108" s="43">
        <v>41.014873504638672</v>
      </c>
      <c r="M108" s="43">
        <v>40.809799194335938</v>
      </c>
      <c r="N108" s="43">
        <v>40.605751037597656</v>
      </c>
      <c r="O108" s="43">
        <v>40.402721405029297</v>
      </c>
      <c r="P108" s="43">
        <v>40.200706481933594</v>
      </c>
      <c r="Q108" s="43">
        <v>39.999702453613281</v>
      </c>
      <c r="R108" s="43">
        <v>39.799705505371094</v>
      </c>
      <c r="S108" s="43">
        <v>39.600704193115234</v>
      </c>
      <c r="T108" s="43">
        <v>39.402702331542969</v>
      </c>
      <c r="U108" s="43">
        <v>39.2056884765625</v>
      </c>
      <c r="V108" s="43">
        <v>39.009662628173828</v>
      </c>
      <c r="W108" s="43">
        <v>38.814617156982422</v>
      </c>
      <c r="X108" s="43">
        <v>38.62054443359375</v>
      </c>
      <c r="Y108" s="43">
        <v>38.427440643310547</v>
      </c>
      <c r="Z108" s="43">
        <v>38.235305786132813</v>
      </c>
      <c r="AA108" s="43">
        <v>38.04412841796875</v>
      </c>
      <c r="AB108" s="43">
        <v>37.853908538818359</v>
      </c>
      <c r="AC108" s="43">
        <v>37.664638519287109</v>
      </c>
      <c r="AD108" s="43">
        <v>37.476318359375</v>
      </c>
      <c r="AE108" s="43">
        <v>37.288932800292969</v>
      </c>
      <c r="AF108" s="43">
        <v>37.102489471435547</v>
      </c>
      <c r="AG108" s="43">
        <v>36.916976928710938</v>
      </c>
      <c r="AH108" s="43">
        <v>42.693000793457031</v>
      </c>
      <c r="AI108" s="43">
        <v>42.479537963867188</v>
      </c>
      <c r="AJ108" s="43">
        <v>42.267139434814453</v>
      </c>
    </row>
    <row r="109" spans="1:36">
      <c r="A109" s="43" t="s">
        <v>97</v>
      </c>
      <c r="B109" s="43" t="s">
        <v>115</v>
      </c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>
        <v>17.809535980224609</v>
      </c>
      <c r="U109" s="43">
        <v>35.530025482177734</v>
      </c>
      <c r="V109" s="43">
        <v>53.161911010742188</v>
      </c>
      <c r="W109" s="43">
        <v>52.896102905273438</v>
      </c>
      <c r="X109" s="43">
        <v>52.631629943847656</v>
      </c>
      <c r="Y109" s="43">
        <v>52.368473052978516</v>
      </c>
      <c r="Z109" s="43">
        <v>52.106632232666016</v>
      </c>
      <c r="AA109" s="43">
        <v>51.846099853515625</v>
      </c>
      <c r="AB109" s="43">
        <v>51.586872100830078</v>
      </c>
      <c r="AC109" s="43">
        <v>51.328945159912109</v>
      </c>
      <c r="AD109" s="43">
        <v>51.072303771972656</v>
      </c>
      <c r="AE109" s="43">
        <v>50.816944122314453</v>
      </c>
      <c r="AF109" s="43">
        <v>50.562862396240234</v>
      </c>
      <c r="AG109" s="43">
        <v>50.310050964355469</v>
      </c>
      <c r="AH109" s="43">
        <v>50.058498382568359</v>
      </c>
      <c r="AI109" s="43">
        <v>49.808204650878906</v>
      </c>
      <c r="AJ109" s="43">
        <v>49.559162139892578</v>
      </c>
    </row>
    <row r="110" spans="1:36">
      <c r="A110" s="43" t="s">
        <v>98</v>
      </c>
      <c r="B110" s="43" t="s">
        <v>115</v>
      </c>
      <c r="C110" s="43"/>
      <c r="D110" s="43"/>
      <c r="E110" s="43"/>
      <c r="F110" s="43"/>
      <c r="G110" s="43"/>
      <c r="H110" s="43"/>
      <c r="I110" s="43"/>
      <c r="J110" s="43">
        <v>18.725000381469727</v>
      </c>
      <c r="K110" s="43">
        <v>37.356376647949219</v>
      </c>
      <c r="L110" s="43">
        <v>55.89459228515625</v>
      </c>
      <c r="M110" s="43">
        <v>55.615123748779297</v>
      </c>
      <c r="N110" s="43">
        <v>55.337055206298828</v>
      </c>
      <c r="O110" s="43">
        <v>55.060371398925781</v>
      </c>
      <c r="P110" s="43">
        <v>54.785076141357422</v>
      </c>
      <c r="Q110" s="43">
        <v>54.511146545410156</v>
      </c>
      <c r="R110" s="43">
        <v>54.238582611083984</v>
      </c>
      <c r="S110" s="43">
        <v>53.967388153076172</v>
      </c>
      <c r="T110" s="43">
        <v>35.888008117675781</v>
      </c>
      <c r="U110" s="43">
        <v>17.89903450012207</v>
      </c>
      <c r="V110" s="43"/>
    </row>
    <row r="111" spans="1:36">
      <c r="A111" s="43" t="s">
        <v>195</v>
      </c>
      <c r="B111" s="43" t="s">
        <v>116</v>
      </c>
      <c r="C111" s="43"/>
      <c r="D111" s="43"/>
      <c r="E111" s="43"/>
      <c r="F111" s="43"/>
      <c r="G111" s="43">
        <v>90</v>
      </c>
      <c r="H111" s="43">
        <v>90</v>
      </c>
      <c r="I111" s="43">
        <v>90</v>
      </c>
      <c r="J111" s="43">
        <v>90</v>
      </c>
      <c r="K111" s="43">
        <v>90</v>
      </c>
      <c r="L111" s="43">
        <v>90</v>
      </c>
      <c r="M111" s="43">
        <v>90</v>
      </c>
      <c r="N111" s="43">
        <v>90</v>
      </c>
      <c r="O111" s="43">
        <v>90</v>
      </c>
      <c r="P111" s="43">
        <v>90</v>
      </c>
      <c r="Q111" s="43">
        <v>90</v>
      </c>
      <c r="R111" s="43">
        <v>90</v>
      </c>
      <c r="S111" s="43">
        <v>90</v>
      </c>
      <c r="T111" s="43">
        <v>90</v>
      </c>
      <c r="U111" s="43">
        <v>90</v>
      </c>
      <c r="V111" s="43"/>
    </row>
    <row r="112" spans="1:36">
      <c r="A112" s="43" t="s">
        <v>67</v>
      </c>
      <c r="B112" s="43" t="s">
        <v>116</v>
      </c>
      <c r="C112" s="43"/>
      <c r="D112" s="43"/>
      <c r="E112" s="43"/>
      <c r="F112" s="43"/>
      <c r="G112" s="43"/>
      <c r="H112" s="43"/>
      <c r="I112" s="43"/>
      <c r="J112" s="43"/>
      <c r="K112" s="43">
        <v>45</v>
      </c>
      <c r="L112" s="43">
        <v>360</v>
      </c>
      <c r="M112" s="43">
        <v>855</v>
      </c>
      <c r="N112" s="43">
        <v>1395</v>
      </c>
      <c r="O112" s="43">
        <v>1845</v>
      </c>
      <c r="P112" s="43">
        <v>1845</v>
      </c>
      <c r="Q112" s="43">
        <v>1845</v>
      </c>
      <c r="R112" s="43">
        <v>1845</v>
      </c>
      <c r="S112" s="43">
        <v>2070</v>
      </c>
      <c r="T112" s="43">
        <v>2070</v>
      </c>
      <c r="U112" s="43">
        <v>2070</v>
      </c>
      <c r="V112" s="43">
        <v>2070</v>
      </c>
      <c r="W112" s="43">
        <v>2070</v>
      </c>
      <c r="X112" s="43">
        <v>2070</v>
      </c>
      <c r="Y112" s="43">
        <v>2115</v>
      </c>
      <c r="Z112" s="43">
        <v>2070</v>
      </c>
      <c r="AA112" s="43">
        <v>1755</v>
      </c>
      <c r="AB112" s="43">
        <v>1260</v>
      </c>
      <c r="AC112" s="43">
        <v>765</v>
      </c>
      <c r="AD112" s="43">
        <v>315</v>
      </c>
      <c r="AE112" s="43">
        <v>315</v>
      </c>
      <c r="AF112" s="43">
        <v>315</v>
      </c>
      <c r="AG112" s="43">
        <v>315</v>
      </c>
      <c r="AH112" s="43">
        <v>90</v>
      </c>
      <c r="AI112" s="43">
        <v>135</v>
      </c>
      <c r="AJ112" s="43">
        <v>180</v>
      </c>
    </row>
    <row r="113" spans="1:36">
      <c r="A113" s="43" t="s">
        <v>99</v>
      </c>
      <c r="B113" s="43" t="s">
        <v>107</v>
      </c>
      <c r="C113" s="43">
        <v>0</v>
      </c>
      <c r="D113" s="43">
        <v>0</v>
      </c>
      <c r="E113" s="43">
        <v>0</v>
      </c>
      <c r="F113" s="43">
        <v>0</v>
      </c>
      <c r="G113" s="43">
        <v>0</v>
      </c>
      <c r="H113" s="43">
        <v>0</v>
      </c>
      <c r="I113" s="43">
        <v>0</v>
      </c>
      <c r="J113" s="43">
        <v>0</v>
      </c>
      <c r="K113" s="43">
        <v>0</v>
      </c>
      <c r="L113" s="43">
        <v>0</v>
      </c>
      <c r="M113" s="43">
        <v>0</v>
      </c>
      <c r="N113" s="43">
        <v>0</v>
      </c>
      <c r="O113" s="43">
        <v>0</v>
      </c>
      <c r="P113" s="43">
        <v>0</v>
      </c>
      <c r="Q113" s="43">
        <v>0</v>
      </c>
      <c r="R113" s="43">
        <v>0</v>
      </c>
      <c r="S113" s="43">
        <v>0</v>
      </c>
      <c r="T113" s="43">
        <v>0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  <c r="AE113" s="43">
        <v>0</v>
      </c>
      <c r="AF113" s="43">
        <v>0</v>
      </c>
      <c r="AG113" s="43">
        <v>0</v>
      </c>
      <c r="AH113" s="43">
        <v>0</v>
      </c>
      <c r="AI113" s="43">
        <v>0</v>
      </c>
      <c r="AJ113" s="43">
        <v>0</v>
      </c>
    </row>
    <row r="114" spans="1:36">
      <c r="A114" s="43" t="s">
        <v>100</v>
      </c>
      <c r="B114" s="43" t="s">
        <v>107</v>
      </c>
      <c r="C114" s="43">
        <v>115</v>
      </c>
      <c r="D114" s="43">
        <v>115</v>
      </c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</row>
    <row r="115" spans="1:36">
      <c r="A115" s="43" t="s">
        <v>101</v>
      </c>
      <c r="B115" s="43" t="s">
        <v>107</v>
      </c>
      <c r="C115" s="43">
        <v>104</v>
      </c>
      <c r="D115" s="43">
        <v>104</v>
      </c>
      <c r="E115" s="43">
        <v>104</v>
      </c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</row>
    <row r="116" spans="1:36">
      <c r="A116" s="43" t="s">
        <v>102</v>
      </c>
      <c r="B116" s="43" t="s">
        <v>107</v>
      </c>
      <c r="C116" s="43">
        <v>115</v>
      </c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</row>
    <row r="117" spans="1:36">
      <c r="A117" s="43" t="s">
        <v>103</v>
      </c>
      <c r="B117" s="43" t="s">
        <v>106</v>
      </c>
      <c r="C117" s="43">
        <v>0</v>
      </c>
      <c r="D117" s="43">
        <v>0</v>
      </c>
      <c r="E117" s="43">
        <v>0</v>
      </c>
      <c r="F117" s="43">
        <v>0</v>
      </c>
      <c r="G117" s="43">
        <v>0</v>
      </c>
      <c r="H117" s="43">
        <v>0</v>
      </c>
      <c r="I117" s="43">
        <v>0</v>
      </c>
      <c r="J117" s="43">
        <v>0</v>
      </c>
      <c r="K117" s="43">
        <v>0</v>
      </c>
      <c r="L117" s="43">
        <v>0</v>
      </c>
      <c r="M117" s="43">
        <v>0</v>
      </c>
      <c r="N117" s="43">
        <v>0</v>
      </c>
      <c r="O117" s="43">
        <v>0</v>
      </c>
      <c r="P117" s="43">
        <v>0</v>
      </c>
      <c r="Q117" s="43">
        <v>0</v>
      </c>
      <c r="R117" s="43">
        <v>0</v>
      </c>
      <c r="S117" s="43">
        <v>0</v>
      </c>
      <c r="T117" s="43">
        <v>0</v>
      </c>
      <c r="U117" s="43">
        <v>0</v>
      </c>
      <c r="V117" s="43">
        <v>0</v>
      </c>
    </row>
    <row r="118" spans="1:36">
      <c r="A118" s="43" t="s">
        <v>104</v>
      </c>
      <c r="B118" s="43" t="s">
        <v>106</v>
      </c>
      <c r="C118" s="43">
        <v>23</v>
      </c>
      <c r="D118" s="43">
        <v>23</v>
      </c>
      <c r="E118" s="43">
        <v>0</v>
      </c>
      <c r="F118" s="43">
        <v>0</v>
      </c>
      <c r="G118" s="43">
        <v>0</v>
      </c>
      <c r="H118" s="43">
        <v>0</v>
      </c>
      <c r="I118" s="43">
        <v>0</v>
      </c>
      <c r="J118" s="43">
        <v>0</v>
      </c>
      <c r="K118" s="43">
        <v>0</v>
      </c>
      <c r="L118" s="43">
        <v>0</v>
      </c>
      <c r="M118" s="43">
        <v>0</v>
      </c>
      <c r="N118" s="43">
        <v>0</v>
      </c>
      <c r="O118" s="43">
        <v>0</v>
      </c>
      <c r="P118" s="43">
        <v>0</v>
      </c>
      <c r="Q118" s="43">
        <v>0</v>
      </c>
      <c r="R118" s="43">
        <v>0</v>
      </c>
      <c r="S118" s="43">
        <v>0</v>
      </c>
      <c r="T118" s="43">
        <v>0</v>
      </c>
      <c r="U118" s="43">
        <v>0</v>
      </c>
      <c r="V118" s="43">
        <v>0</v>
      </c>
    </row>
    <row r="119" spans="1:36">
      <c r="A119" s="43" t="s">
        <v>105</v>
      </c>
      <c r="B119" s="43" t="s">
        <v>106</v>
      </c>
      <c r="C119" s="43">
        <v>54.75</v>
      </c>
      <c r="D119" s="43">
        <v>54.75</v>
      </c>
      <c r="E119" s="43">
        <v>0</v>
      </c>
      <c r="F119" s="43">
        <v>0</v>
      </c>
      <c r="G119" s="43">
        <v>0</v>
      </c>
      <c r="H119" s="43">
        <v>0</v>
      </c>
      <c r="I119" s="43">
        <v>0</v>
      </c>
      <c r="J119" s="43">
        <v>0</v>
      </c>
      <c r="K119" s="43">
        <v>0</v>
      </c>
      <c r="L119" s="43">
        <v>0</v>
      </c>
      <c r="M119" s="43">
        <v>0</v>
      </c>
      <c r="N119" s="43">
        <v>0</v>
      </c>
      <c r="O119" s="43">
        <v>0</v>
      </c>
      <c r="P119" s="43">
        <v>0</v>
      </c>
      <c r="Q119" s="43">
        <v>0</v>
      </c>
      <c r="R119" s="43">
        <v>0</v>
      </c>
      <c r="S119" s="43">
        <v>0</v>
      </c>
      <c r="T119" s="43">
        <v>0</v>
      </c>
      <c r="U119" s="43">
        <v>0</v>
      </c>
      <c r="V119" s="43">
        <v>0</v>
      </c>
    </row>
    <row r="120" spans="1:36">
      <c r="A120" s="43" t="s">
        <v>196</v>
      </c>
      <c r="B120" s="43" t="s">
        <v>197</v>
      </c>
      <c r="W120" s="43"/>
      <c r="X120" s="43"/>
      <c r="Y120" s="43"/>
      <c r="Z120" s="43"/>
      <c r="AA120" s="43"/>
      <c r="AB120" s="43">
        <v>13.500000953674316</v>
      </c>
      <c r="AC120" s="43">
        <v>27.000001907348633</v>
      </c>
      <c r="AD120" s="43">
        <v>27.000001907348633</v>
      </c>
      <c r="AE120" s="43">
        <v>27.000001907348633</v>
      </c>
      <c r="AF120" s="43">
        <v>27.000001907348633</v>
      </c>
      <c r="AG120" s="43">
        <v>40.5</v>
      </c>
      <c r="AH120" s="43">
        <v>54.000003814697266</v>
      </c>
      <c r="AI120" s="43">
        <v>67.5</v>
      </c>
      <c r="AJ120" s="43">
        <v>81</v>
      </c>
    </row>
    <row r="121" spans="1:36">
      <c r="A121" s="44" t="s">
        <v>198</v>
      </c>
      <c r="B121" s="44" t="s">
        <v>197</v>
      </c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4">
        <v>13.500000953674316</v>
      </c>
      <c r="X121" s="44">
        <v>27.000001907348633</v>
      </c>
      <c r="Y121" s="44">
        <v>40.5</v>
      </c>
      <c r="Z121" s="44">
        <v>54.000003814697266</v>
      </c>
      <c r="AA121" s="44">
        <v>67.5</v>
      </c>
      <c r="AB121" s="44">
        <v>67.5</v>
      </c>
      <c r="AC121" s="44">
        <v>67.5</v>
      </c>
      <c r="AD121" s="44">
        <v>67.5</v>
      </c>
      <c r="AE121" s="44">
        <v>67.5</v>
      </c>
      <c r="AF121" s="44">
        <v>67.5</v>
      </c>
      <c r="AG121" s="44">
        <v>54.000003814697266</v>
      </c>
      <c r="AH121" s="44">
        <v>40.5</v>
      </c>
      <c r="AI121" s="44">
        <v>27.000001907348633</v>
      </c>
      <c r="AJ121" s="44">
        <v>13.500000953674316</v>
      </c>
    </row>
    <row r="122" spans="1:36">
      <c r="A122" s="40" t="s">
        <v>199</v>
      </c>
      <c r="C122" s="43">
        <f>SUM(C5:C121)</f>
        <v>12806.670010492206</v>
      </c>
      <c r="D122" s="43">
        <f t="shared" ref="D122:AJ122" si="0">SUM(D5:D121)</f>
        <v>12351.43151922524</v>
      </c>
      <c r="E122" s="43">
        <f t="shared" si="0"/>
        <v>12791.14762352407</v>
      </c>
      <c r="F122" s="43">
        <f t="shared" si="0"/>
        <v>12682.108884930611</v>
      </c>
      <c r="G122" s="43">
        <f t="shared" si="0"/>
        <v>11806.826139837503</v>
      </c>
      <c r="H122" s="43">
        <f t="shared" si="0"/>
        <v>11815.374936759472</v>
      </c>
      <c r="I122" s="43">
        <f t="shared" si="0"/>
        <v>12030.746761158109</v>
      </c>
      <c r="J122" s="43">
        <f t="shared" si="0"/>
        <v>12050.065478429198</v>
      </c>
      <c r="K122" s="43">
        <f t="shared" si="0"/>
        <v>12114.312753096223</v>
      </c>
      <c r="L122" s="43">
        <f t="shared" si="0"/>
        <v>12448.489560157061</v>
      </c>
      <c r="M122" s="43">
        <f t="shared" si="0"/>
        <v>12943.87019187212</v>
      </c>
      <c r="N122" s="43">
        <f t="shared" si="0"/>
        <v>12642.274208635092</v>
      </c>
      <c r="O122" s="43">
        <f t="shared" si="0"/>
        <v>12871.701881155372</v>
      </c>
      <c r="P122" s="43">
        <f t="shared" si="0"/>
        <v>12575.152111560106</v>
      </c>
      <c r="Q122" s="43">
        <f t="shared" si="0"/>
        <v>12575.625379368663</v>
      </c>
      <c r="R122" s="43">
        <f t="shared" si="0"/>
        <v>13270.121930539608</v>
      </c>
      <c r="S122" s="43">
        <f t="shared" si="0"/>
        <v>13005.640853136778</v>
      </c>
      <c r="T122" s="43">
        <f t="shared" si="0"/>
        <v>14006.182826384902</v>
      </c>
      <c r="U122" s="43">
        <f t="shared" si="0"/>
        <v>14006.746843472123</v>
      </c>
      <c r="V122" s="43">
        <f t="shared" si="0"/>
        <v>13904.33335249126</v>
      </c>
      <c r="W122" s="43">
        <f t="shared" si="0"/>
        <v>14177.442532122135</v>
      </c>
      <c r="X122" s="43">
        <f t="shared" si="0"/>
        <v>14955.257476657629</v>
      </c>
      <c r="Y122" s="43">
        <f t="shared" si="0"/>
        <v>14421.410966381431</v>
      </c>
      <c r="Z122" s="43">
        <f t="shared" si="0"/>
        <v>15887.140353947878</v>
      </c>
      <c r="AA122" s="43">
        <f t="shared" si="0"/>
        <v>15874.35449758172</v>
      </c>
      <c r="AB122" s="43">
        <f t="shared" si="0"/>
        <v>16890.183283030987</v>
      </c>
      <c r="AC122" s="43">
        <f t="shared" si="0"/>
        <v>16701.418671920896</v>
      </c>
      <c r="AD122" s="43">
        <f t="shared" si="0"/>
        <v>17772.23198890686</v>
      </c>
      <c r="AE122" s="43">
        <f t="shared" si="0"/>
        <v>17779.793617248535</v>
      </c>
      <c r="AF122" s="43">
        <f t="shared" si="0"/>
        <v>17791.991348266602</v>
      </c>
      <c r="AG122" s="43">
        <f t="shared" si="0"/>
        <v>17823.296615600586</v>
      </c>
      <c r="AH122" s="43">
        <f t="shared" si="0"/>
        <v>17611.563529968262</v>
      </c>
      <c r="AI122" s="43">
        <f t="shared" si="0"/>
        <v>17625.621500015259</v>
      </c>
      <c r="AJ122" s="43">
        <f t="shared" si="0"/>
        <v>17617.762879371643</v>
      </c>
    </row>
    <row r="123" spans="1:36">
      <c r="A123" s="40" t="s">
        <v>200</v>
      </c>
      <c r="C123" s="43">
        <f>SUM(C66:C72)+SUM(C113:C116)</f>
        <v>1472.3177032470703</v>
      </c>
      <c r="D123" s="43">
        <f t="shared" ref="D123:AJ123" si="1">SUM(D66:D72)+SUM(D113:D116)</f>
        <v>875.8089599609375</v>
      </c>
      <c r="E123" s="43">
        <f t="shared" si="1"/>
        <v>760.8089599609375</v>
      </c>
      <c r="F123" s="43">
        <f t="shared" si="1"/>
        <v>656.8089599609375</v>
      </c>
      <c r="G123" s="43">
        <f t="shared" si="1"/>
        <v>0</v>
      </c>
      <c r="H123" s="43">
        <f t="shared" si="1"/>
        <v>0</v>
      </c>
      <c r="I123" s="43">
        <f t="shared" si="1"/>
        <v>0</v>
      </c>
      <c r="J123" s="43">
        <f t="shared" si="1"/>
        <v>0</v>
      </c>
      <c r="K123" s="43">
        <f t="shared" si="1"/>
        <v>0</v>
      </c>
      <c r="L123" s="43">
        <f t="shared" si="1"/>
        <v>0</v>
      </c>
      <c r="M123" s="43">
        <f t="shared" si="1"/>
        <v>0</v>
      </c>
      <c r="N123" s="43">
        <f t="shared" si="1"/>
        <v>0</v>
      </c>
      <c r="O123" s="43">
        <f t="shared" si="1"/>
        <v>0</v>
      </c>
      <c r="P123" s="43">
        <f t="shared" si="1"/>
        <v>0</v>
      </c>
      <c r="Q123" s="43">
        <f t="shared" si="1"/>
        <v>0</v>
      </c>
      <c r="R123" s="43">
        <f t="shared" si="1"/>
        <v>0</v>
      </c>
      <c r="S123" s="43">
        <f t="shared" si="1"/>
        <v>0</v>
      </c>
      <c r="T123" s="43">
        <f t="shared" si="1"/>
        <v>0</v>
      </c>
      <c r="U123" s="43">
        <f t="shared" si="1"/>
        <v>0</v>
      </c>
      <c r="V123" s="43">
        <f t="shared" si="1"/>
        <v>0</v>
      </c>
      <c r="W123" s="43">
        <f t="shared" si="1"/>
        <v>0</v>
      </c>
      <c r="X123" s="43">
        <f t="shared" si="1"/>
        <v>0</v>
      </c>
      <c r="Y123" s="43">
        <f t="shared" si="1"/>
        <v>0</v>
      </c>
      <c r="Z123" s="43">
        <f t="shared" si="1"/>
        <v>0</v>
      </c>
      <c r="AA123" s="43">
        <f t="shared" si="1"/>
        <v>0</v>
      </c>
      <c r="AB123" s="43">
        <f t="shared" si="1"/>
        <v>0</v>
      </c>
      <c r="AC123" s="43">
        <f t="shared" si="1"/>
        <v>0</v>
      </c>
      <c r="AD123" s="43">
        <f t="shared" si="1"/>
        <v>0</v>
      </c>
      <c r="AE123" s="43">
        <f t="shared" si="1"/>
        <v>0</v>
      </c>
      <c r="AF123" s="43">
        <f t="shared" si="1"/>
        <v>0</v>
      </c>
      <c r="AG123" s="43">
        <f t="shared" si="1"/>
        <v>0</v>
      </c>
      <c r="AH123" s="43">
        <f t="shared" si="1"/>
        <v>0</v>
      </c>
      <c r="AI123" s="43">
        <f t="shared" si="1"/>
        <v>0</v>
      </c>
      <c r="AJ123" s="43">
        <f t="shared" si="1"/>
        <v>0</v>
      </c>
    </row>
    <row r="124" spans="1:36">
      <c r="A124" s="40" t="s">
        <v>201</v>
      </c>
      <c r="C124" s="43">
        <f t="shared" ref="C124:AI124" si="2">SUM(C117:C119)</f>
        <v>77.75</v>
      </c>
      <c r="D124" s="43">
        <f t="shared" si="2"/>
        <v>77.75</v>
      </c>
      <c r="E124" s="43">
        <f t="shared" si="2"/>
        <v>0</v>
      </c>
      <c r="F124" s="43">
        <f t="shared" si="2"/>
        <v>0</v>
      </c>
      <c r="G124" s="43">
        <f t="shared" si="2"/>
        <v>0</v>
      </c>
      <c r="H124" s="43">
        <f t="shared" si="2"/>
        <v>0</v>
      </c>
      <c r="I124" s="43">
        <f t="shared" si="2"/>
        <v>0</v>
      </c>
      <c r="J124" s="43">
        <f t="shared" si="2"/>
        <v>0</v>
      </c>
      <c r="K124" s="43">
        <f t="shared" si="2"/>
        <v>0</v>
      </c>
      <c r="L124" s="43">
        <f t="shared" si="2"/>
        <v>0</v>
      </c>
      <c r="M124" s="43">
        <f t="shared" si="2"/>
        <v>0</v>
      </c>
      <c r="N124" s="43">
        <f t="shared" si="2"/>
        <v>0</v>
      </c>
      <c r="O124" s="43">
        <f t="shared" si="2"/>
        <v>0</v>
      </c>
      <c r="P124" s="43">
        <f t="shared" si="2"/>
        <v>0</v>
      </c>
      <c r="Q124" s="43">
        <f t="shared" si="2"/>
        <v>0</v>
      </c>
      <c r="R124" s="43">
        <f t="shared" si="2"/>
        <v>0</v>
      </c>
      <c r="S124" s="43">
        <f t="shared" si="2"/>
        <v>0</v>
      </c>
      <c r="T124" s="43">
        <f t="shared" si="2"/>
        <v>0</v>
      </c>
      <c r="U124" s="43">
        <f t="shared" si="2"/>
        <v>0</v>
      </c>
      <c r="V124" s="43">
        <f t="shared" si="2"/>
        <v>0</v>
      </c>
      <c r="W124" s="43">
        <f t="shared" si="2"/>
        <v>0</v>
      </c>
      <c r="X124" s="43">
        <f t="shared" si="2"/>
        <v>0</v>
      </c>
      <c r="Y124" s="43">
        <f t="shared" si="2"/>
        <v>0</v>
      </c>
      <c r="Z124" s="43">
        <f t="shared" si="2"/>
        <v>0</v>
      </c>
      <c r="AA124" s="43">
        <f t="shared" si="2"/>
        <v>0</v>
      </c>
      <c r="AB124" s="43">
        <f t="shared" si="2"/>
        <v>0</v>
      </c>
      <c r="AC124" s="43">
        <f t="shared" si="2"/>
        <v>0</v>
      </c>
      <c r="AD124" s="43">
        <f t="shared" si="2"/>
        <v>0</v>
      </c>
      <c r="AE124" s="43">
        <f t="shared" si="2"/>
        <v>0</v>
      </c>
      <c r="AF124" s="43">
        <f t="shared" si="2"/>
        <v>0</v>
      </c>
      <c r="AG124" s="43">
        <f t="shared" si="2"/>
        <v>0</v>
      </c>
      <c r="AH124" s="43">
        <f t="shared" si="2"/>
        <v>0</v>
      </c>
      <c r="AI124" s="43">
        <f t="shared" si="2"/>
        <v>0</v>
      </c>
      <c r="AJ124" s="43">
        <f>SUM(AJ117:AJ119)</f>
        <v>0</v>
      </c>
    </row>
    <row r="125" spans="1:36">
      <c r="A125" s="40" t="s">
        <v>159</v>
      </c>
      <c r="C125" s="43">
        <f>SUM(C5:C10)</f>
        <v>963.50836944580078</v>
      </c>
      <c r="D125" s="43">
        <f t="shared" ref="D125:AJ125" si="3">SUM(D5:D10)</f>
        <v>979.9552001953125</v>
      </c>
      <c r="E125" s="43">
        <f t="shared" si="3"/>
        <v>997.842041015625</v>
      </c>
      <c r="F125" s="43">
        <f t="shared" si="3"/>
        <v>1002.8888778686523</v>
      </c>
      <c r="G125" s="43">
        <f t="shared" si="3"/>
        <v>1007.9357070922852</v>
      </c>
      <c r="H125" s="43">
        <f t="shared" si="3"/>
        <v>1012.9825134277344</v>
      </c>
      <c r="I125" s="43">
        <f t="shared" si="3"/>
        <v>1018.0293731689453</v>
      </c>
      <c r="J125" s="43">
        <f t="shared" si="3"/>
        <v>1023.0762176513672</v>
      </c>
      <c r="K125" s="43">
        <f t="shared" si="3"/>
        <v>1028.1230010986328</v>
      </c>
      <c r="L125" s="43">
        <f t="shared" si="3"/>
        <v>1033.1698760986328</v>
      </c>
      <c r="M125" s="43">
        <f t="shared" si="3"/>
        <v>1038.2166976928711</v>
      </c>
      <c r="N125" s="43">
        <f t="shared" si="3"/>
        <v>1043.2635116577148</v>
      </c>
      <c r="O125" s="43">
        <f t="shared" si="3"/>
        <v>1048.3103790283203</v>
      </c>
      <c r="P125" s="43">
        <f t="shared" si="3"/>
        <v>1053.3571853637695</v>
      </c>
      <c r="Q125" s="43">
        <f t="shared" si="3"/>
        <v>1058.4040145874023</v>
      </c>
      <c r="R125" s="43">
        <f t="shared" si="3"/>
        <v>1063.4508285522461</v>
      </c>
      <c r="S125" s="43">
        <f t="shared" si="3"/>
        <v>1068.497688293457</v>
      </c>
      <c r="T125" s="43">
        <f t="shared" si="3"/>
        <v>1073.5445251464844</v>
      </c>
      <c r="U125" s="43">
        <f t="shared" si="3"/>
        <v>1078.5913162231445</v>
      </c>
      <c r="V125" s="43">
        <f t="shared" si="3"/>
        <v>1083.6381912231445</v>
      </c>
      <c r="W125" s="43">
        <f t="shared" si="3"/>
        <v>1088.6849975585938</v>
      </c>
      <c r="X125" s="43">
        <f t="shared" si="3"/>
        <v>1093.7318115234375</v>
      </c>
      <c r="Y125" s="43">
        <f t="shared" si="3"/>
        <v>1098.7786636352539</v>
      </c>
      <c r="Z125" s="43">
        <f t="shared" si="3"/>
        <v>1103.8255081176758</v>
      </c>
      <c r="AA125" s="43">
        <f t="shared" si="3"/>
        <v>1108.8723220825195</v>
      </c>
      <c r="AB125" s="43">
        <f t="shared" si="3"/>
        <v>1113.9191589355469</v>
      </c>
      <c r="AC125" s="43">
        <f t="shared" si="3"/>
        <v>1118.9660034179688</v>
      </c>
      <c r="AD125" s="43">
        <f t="shared" si="3"/>
        <v>1124.0127944946289</v>
      </c>
      <c r="AE125" s="43">
        <f t="shared" si="3"/>
        <v>1124.0127944946289</v>
      </c>
      <c r="AF125" s="43">
        <f t="shared" si="3"/>
        <v>1124.0127944946289</v>
      </c>
      <c r="AG125" s="43">
        <f t="shared" si="3"/>
        <v>1124.0127944946289</v>
      </c>
      <c r="AH125" s="43">
        <f t="shared" si="3"/>
        <v>1124.0127944946289</v>
      </c>
      <c r="AI125" s="43">
        <f t="shared" si="3"/>
        <v>1124.0127944946289</v>
      </c>
      <c r="AJ125" s="43">
        <f t="shared" si="3"/>
        <v>1124.0127944946289</v>
      </c>
    </row>
    <row r="126" spans="1:36">
      <c r="A126" s="40" t="s">
        <v>202</v>
      </c>
      <c r="C126" s="43">
        <f>C122-C123-C124-C125</f>
        <v>10293.093937799335</v>
      </c>
      <c r="D126" s="43">
        <f t="shared" ref="D126:AJ126" si="4">D122-D123-D124-D125</f>
        <v>10417.91735906899</v>
      </c>
      <c r="E126" s="43">
        <f t="shared" si="4"/>
        <v>11032.496622547507</v>
      </c>
      <c r="F126" s="43">
        <f t="shared" si="4"/>
        <v>11022.411047101021</v>
      </c>
      <c r="G126" s="43">
        <f t="shared" si="4"/>
        <v>10798.890432745218</v>
      </c>
      <c r="H126" s="43">
        <f t="shared" si="4"/>
        <v>10802.392423331738</v>
      </c>
      <c r="I126" s="43">
        <f t="shared" si="4"/>
        <v>11012.717387989163</v>
      </c>
      <c r="J126" s="43">
        <f t="shared" si="4"/>
        <v>11026.989260777831</v>
      </c>
      <c r="K126" s="43">
        <f t="shared" si="4"/>
        <v>11086.18975199759</v>
      </c>
      <c r="L126" s="43">
        <f t="shared" si="4"/>
        <v>11415.319684058428</v>
      </c>
      <c r="M126" s="43">
        <f t="shared" si="4"/>
        <v>11905.653494179249</v>
      </c>
      <c r="N126" s="43">
        <f t="shared" si="4"/>
        <v>11599.010696977377</v>
      </c>
      <c r="O126" s="43">
        <f t="shared" si="4"/>
        <v>11823.391502127051</v>
      </c>
      <c r="P126" s="43">
        <f t="shared" si="4"/>
        <v>11521.794926196337</v>
      </c>
      <c r="Q126" s="43">
        <f t="shared" si="4"/>
        <v>11517.22136478126</v>
      </c>
      <c r="R126" s="43">
        <f t="shared" si="4"/>
        <v>12206.671101987362</v>
      </c>
      <c r="S126" s="43">
        <f t="shared" si="4"/>
        <v>11937.143164843321</v>
      </c>
      <c r="T126" s="43">
        <f t="shared" si="4"/>
        <v>12932.638301238418</v>
      </c>
      <c r="U126" s="43">
        <f t="shared" si="4"/>
        <v>12928.155527248979</v>
      </c>
      <c r="V126" s="43">
        <f t="shared" si="4"/>
        <v>12820.695161268115</v>
      </c>
      <c r="W126" s="43">
        <f t="shared" si="4"/>
        <v>13088.757534563541</v>
      </c>
      <c r="X126" s="43">
        <f t="shared" si="4"/>
        <v>13861.525665134192</v>
      </c>
      <c r="Y126" s="43">
        <f t="shared" si="4"/>
        <v>13322.632302746177</v>
      </c>
      <c r="Z126" s="43">
        <f t="shared" si="4"/>
        <v>14783.314845830202</v>
      </c>
      <c r="AA126" s="43">
        <f t="shared" si="4"/>
        <v>14765.482175499201</v>
      </c>
      <c r="AB126" s="43">
        <f t="shared" si="4"/>
        <v>15776.26412409544</v>
      </c>
      <c r="AC126" s="43">
        <f t="shared" si="4"/>
        <v>15582.452668502927</v>
      </c>
      <c r="AD126" s="43">
        <f t="shared" si="4"/>
        <v>16648.219194412231</v>
      </c>
      <c r="AE126" s="43">
        <f t="shared" si="4"/>
        <v>16655.780822753906</v>
      </c>
      <c r="AF126" s="43">
        <f t="shared" si="4"/>
        <v>16667.978553771973</v>
      </c>
      <c r="AG126" s="43">
        <f t="shared" si="4"/>
        <v>16699.283821105957</v>
      </c>
      <c r="AH126" s="43">
        <f t="shared" si="4"/>
        <v>16487.550735473633</v>
      </c>
      <c r="AI126" s="43">
        <f t="shared" si="4"/>
        <v>16501.60870552063</v>
      </c>
      <c r="AJ126" s="43">
        <f t="shared" si="4"/>
        <v>16493.750084877014</v>
      </c>
    </row>
    <row r="127" spans="1:36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</row>
    <row r="128" spans="1:36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</row>
    <row r="129" spans="1:36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</row>
    <row r="130" spans="1:36">
      <c r="A130" s="40" t="s">
        <v>161</v>
      </c>
      <c r="C130" s="46">
        <v>9072.51</v>
      </c>
      <c r="D130" s="46">
        <v>9715.35</v>
      </c>
      <c r="E130" s="46">
        <v>9559.93</v>
      </c>
      <c r="F130" s="46">
        <v>9649.74</v>
      </c>
      <c r="G130" s="46">
        <v>9707.68</v>
      </c>
      <c r="H130" s="46">
        <v>9776.24</v>
      </c>
      <c r="I130" s="46">
        <v>9867.0300000000007</v>
      </c>
      <c r="J130" s="46">
        <v>9980.08</v>
      </c>
      <c r="K130" s="46">
        <v>10061.5</v>
      </c>
      <c r="L130" s="46">
        <v>10226.89</v>
      </c>
      <c r="M130" s="46">
        <v>10346.43</v>
      </c>
      <c r="N130" s="46">
        <v>10520.72</v>
      </c>
      <c r="O130" s="46">
        <v>10700.09</v>
      </c>
      <c r="P130" s="46">
        <v>10172.280000000001</v>
      </c>
      <c r="Q130" s="46">
        <v>10366.709999999999</v>
      </c>
      <c r="R130" s="46">
        <v>10584.03</v>
      </c>
      <c r="S130" s="46">
        <v>10805.82</v>
      </c>
      <c r="T130" s="46">
        <v>11028.61</v>
      </c>
      <c r="U130" s="46">
        <v>11230.73</v>
      </c>
      <c r="V130" s="46">
        <v>11483.54</v>
      </c>
      <c r="W130" s="46">
        <v>11779.21</v>
      </c>
      <c r="X130" s="46">
        <v>12052.29</v>
      </c>
      <c r="Y130" s="46">
        <v>11983.92</v>
      </c>
      <c r="Z130" s="46">
        <v>12272.06</v>
      </c>
      <c r="AA130" s="46">
        <v>13143.32</v>
      </c>
      <c r="AB130" s="46">
        <v>13471.71</v>
      </c>
      <c r="AC130" s="46">
        <v>13888.51</v>
      </c>
      <c r="AD130" s="46">
        <v>14668.33</v>
      </c>
      <c r="AE130" s="47">
        <f>AD130</f>
        <v>14668.33</v>
      </c>
      <c r="AF130" s="47">
        <f t="shared" ref="AF130:AJ130" si="5">AE130</f>
        <v>14668.33</v>
      </c>
      <c r="AG130" s="47">
        <f t="shared" si="5"/>
        <v>14668.33</v>
      </c>
      <c r="AH130" s="47">
        <f t="shared" si="5"/>
        <v>14668.33</v>
      </c>
      <c r="AI130" s="47">
        <f t="shared" si="5"/>
        <v>14668.33</v>
      </c>
      <c r="AJ130" s="47">
        <f t="shared" si="5"/>
        <v>14668.33</v>
      </c>
    </row>
    <row r="131" spans="1:36">
      <c r="A131" s="40" t="s">
        <v>158</v>
      </c>
      <c r="C131" s="46">
        <f>C125/1.2</f>
        <v>802.92364120483398</v>
      </c>
      <c r="D131" s="46">
        <f t="shared" ref="D131:AD131" si="6">D125/1.2</f>
        <v>816.62933349609375</v>
      </c>
      <c r="E131" s="46">
        <f t="shared" si="6"/>
        <v>831.5350341796875</v>
      </c>
      <c r="F131" s="46">
        <f t="shared" si="6"/>
        <v>835.74073155721032</v>
      </c>
      <c r="G131" s="46">
        <f t="shared" si="6"/>
        <v>839.9464225769043</v>
      </c>
      <c r="H131" s="46">
        <f t="shared" si="6"/>
        <v>844.15209452311205</v>
      </c>
      <c r="I131" s="46">
        <f t="shared" si="6"/>
        <v>848.35781097412109</v>
      </c>
      <c r="J131" s="46">
        <f t="shared" si="6"/>
        <v>852.56351470947266</v>
      </c>
      <c r="K131" s="46">
        <f t="shared" si="6"/>
        <v>856.76916758219409</v>
      </c>
      <c r="L131" s="46">
        <f t="shared" si="6"/>
        <v>860.97489674886071</v>
      </c>
      <c r="M131" s="46">
        <f t="shared" si="6"/>
        <v>865.18058141072595</v>
      </c>
      <c r="N131" s="46">
        <f t="shared" si="6"/>
        <v>869.38625971476245</v>
      </c>
      <c r="O131" s="46">
        <f t="shared" si="6"/>
        <v>873.59198252360034</v>
      </c>
      <c r="P131" s="46">
        <f t="shared" si="6"/>
        <v>877.79765446980798</v>
      </c>
      <c r="Q131" s="46">
        <f t="shared" si="6"/>
        <v>882.00334548950195</v>
      </c>
      <c r="R131" s="46">
        <f t="shared" si="6"/>
        <v>886.20902379353845</v>
      </c>
      <c r="S131" s="46">
        <f t="shared" si="6"/>
        <v>890.4147402445476</v>
      </c>
      <c r="T131" s="46">
        <f t="shared" si="6"/>
        <v>894.62043762207031</v>
      </c>
      <c r="U131" s="46">
        <f t="shared" si="6"/>
        <v>898.82609685262048</v>
      </c>
      <c r="V131" s="46">
        <f t="shared" si="6"/>
        <v>903.03182601928711</v>
      </c>
      <c r="W131" s="46">
        <f t="shared" si="6"/>
        <v>907.23749796549487</v>
      </c>
      <c r="X131" s="46">
        <f t="shared" si="6"/>
        <v>911.44317626953125</v>
      </c>
      <c r="Y131" s="46">
        <f t="shared" si="6"/>
        <v>915.64888636271166</v>
      </c>
      <c r="Z131" s="46">
        <f t="shared" si="6"/>
        <v>919.85459009806323</v>
      </c>
      <c r="AA131" s="46">
        <f t="shared" si="6"/>
        <v>924.06026840209961</v>
      </c>
      <c r="AB131" s="46">
        <f t="shared" si="6"/>
        <v>928.26596577962243</v>
      </c>
      <c r="AC131" s="46">
        <f t="shared" si="6"/>
        <v>932.471669514974</v>
      </c>
      <c r="AD131" s="46">
        <f t="shared" si="6"/>
        <v>936.67732874552416</v>
      </c>
    </row>
    <row r="132" spans="1:36">
      <c r="A132" s="40" t="s">
        <v>157</v>
      </c>
      <c r="C132" s="46">
        <v>802.9236125312932</v>
      </c>
      <c r="D132" s="46">
        <v>816.62930521170756</v>
      </c>
      <c r="E132" s="46">
        <v>831.53499789212196</v>
      </c>
      <c r="F132" s="46">
        <v>835.74069057253655</v>
      </c>
      <c r="G132" s="46">
        <v>839.94638325295091</v>
      </c>
      <c r="H132" s="46">
        <v>844.15207593336527</v>
      </c>
      <c r="I132" s="46">
        <v>848.35776861377974</v>
      </c>
      <c r="J132" s="46">
        <v>852.56346129419421</v>
      </c>
      <c r="K132" s="46">
        <v>856.76915397460857</v>
      </c>
      <c r="L132" s="46">
        <v>860.97484665502293</v>
      </c>
      <c r="M132" s="46">
        <v>865.18053933543752</v>
      </c>
      <c r="N132" s="46">
        <v>869.3862320158521</v>
      </c>
      <c r="O132" s="46">
        <v>873.59192469626669</v>
      </c>
      <c r="P132" s="46">
        <v>877.79761737668127</v>
      </c>
      <c r="Q132" s="46">
        <v>882.00331005709563</v>
      </c>
      <c r="R132" s="46">
        <v>886.20900273750999</v>
      </c>
      <c r="S132" s="46">
        <v>890.41469541792458</v>
      </c>
      <c r="T132" s="46">
        <v>894.62038809833894</v>
      </c>
      <c r="U132" s="46">
        <v>898.82608077875329</v>
      </c>
      <c r="V132" s="46">
        <v>903.03177345916765</v>
      </c>
      <c r="W132" s="46">
        <v>907.23746613958201</v>
      </c>
      <c r="X132" s="46">
        <v>911.4431588199966</v>
      </c>
      <c r="Y132" s="46">
        <v>915.64885150041096</v>
      </c>
      <c r="Z132" s="46">
        <v>919.85454418082531</v>
      </c>
      <c r="AA132" s="46">
        <v>924.06023686123967</v>
      </c>
      <c r="AB132" s="46">
        <v>928.26592954165426</v>
      </c>
      <c r="AC132" s="46">
        <v>932.47162222206862</v>
      </c>
      <c r="AD132" s="46">
        <v>936.67731490248298</v>
      </c>
      <c r="AE132" s="47">
        <f>AD132</f>
        <v>936.67731490248298</v>
      </c>
      <c r="AF132" s="47">
        <f t="shared" ref="AF132:AJ132" si="7">AE132</f>
        <v>936.67731490248298</v>
      </c>
      <c r="AG132" s="47">
        <f t="shared" si="7"/>
        <v>936.67731490248298</v>
      </c>
      <c r="AH132" s="47">
        <f t="shared" si="7"/>
        <v>936.67731490248298</v>
      </c>
      <c r="AI132" s="47">
        <f t="shared" si="7"/>
        <v>936.67731490248298</v>
      </c>
      <c r="AJ132" s="47">
        <f t="shared" si="7"/>
        <v>936.67731490248298</v>
      </c>
    </row>
    <row r="133" spans="1:36">
      <c r="A133" s="40" t="s">
        <v>160</v>
      </c>
      <c r="C133" s="46">
        <f>C130-C132</f>
        <v>8269.5863874687075</v>
      </c>
      <c r="D133" s="46">
        <f t="shared" ref="D133:AJ133" si="8">D130-D132</f>
        <v>8898.7206947882933</v>
      </c>
      <c r="E133" s="46">
        <f t="shared" si="8"/>
        <v>8728.3950021078781</v>
      </c>
      <c r="F133" s="46">
        <f t="shared" si="8"/>
        <v>8813.9993094274632</v>
      </c>
      <c r="G133" s="46">
        <f t="shared" si="8"/>
        <v>8867.7336167470494</v>
      </c>
      <c r="H133" s="46">
        <f t="shared" si="8"/>
        <v>8932.0879240666345</v>
      </c>
      <c r="I133" s="46">
        <f t="shared" si="8"/>
        <v>9018.672231386221</v>
      </c>
      <c r="J133" s="46">
        <f t="shared" si="8"/>
        <v>9127.5165387058059</v>
      </c>
      <c r="K133" s="46">
        <f t="shared" si="8"/>
        <v>9204.7308460253917</v>
      </c>
      <c r="L133" s="46">
        <f t="shared" si="8"/>
        <v>9365.9151533449767</v>
      </c>
      <c r="M133" s="46">
        <f t="shared" si="8"/>
        <v>9481.2494606645632</v>
      </c>
      <c r="N133" s="46">
        <f t="shared" si="8"/>
        <v>9651.3337679841479</v>
      </c>
      <c r="O133" s="46">
        <f t="shared" si="8"/>
        <v>9826.4980753037344</v>
      </c>
      <c r="P133" s="46">
        <f t="shared" si="8"/>
        <v>9294.4823826233187</v>
      </c>
      <c r="Q133" s="46">
        <f t="shared" si="8"/>
        <v>9484.7066899429028</v>
      </c>
      <c r="R133" s="46">
        <f t="shared" si="8"/>
        <v>9697.82099726249</v>
      </c>
      <c r="S133" s="46">
        <f t="shared" si="8"/>
        <v>9915.4053045820747</v>
      </c>
      <c r="T133" s="46">
        <f t="shared" si="8"/>
        <v>10133.989611901661</v>
      </c>
      <c r="U133" s="46">
        <f t="shared" si="8"/>
        <v>10331.903919221246</v>
      </c>
      <c r="V133" s="46">
        <f t="shared" si="8"/>
        <v>10580.508226540833</v>
      </c>
      <c r="W133" s="46">
        <f t="shared" si="8"/>
        <v>10871.972533860417</v>
      </c>
      <c r="X133" s="46">
        <f t="shared" si="8"/>
        <v>11140.846841180004</v>
      </c>
      <c r="Y133" s="46">
        <f t="shared" si="8"/>
        <v>11068.271148499589</v>
      </c>
      <c r="Z133" s="46">
        <f t="shared" si="8"/>
        <v>11352.205455819174</v>
      </c>
      <c r="AA133" s="46">
        <f t="shared" si="8"/>
        <v>12219.25976313876</v>
      </c>
      <c r="AB133" s="46">
        <f t="shared" si="8"/>
        <v>12543.444070458345</v>
      </c>
      <c r="AC133" s="46">
        <f t="shared" si="8"/>
        <v>12956.038377777932</v>
      </c>
      <c r="AD133" s="46">
        <f t="shared" si="8"/>
        <v>13731.652685097517</v>
      </c>
      <c r="AE133" s="46">
        <f t="shared" si="8"/>
        <v>13731.652685097517</v>
      </c>
      <c r="AF133" s="46">
        <f t="shared" si="8"/>
        <v>13731.652685097517</v>
      </c>
      <c r="AG133" s="46">
        <f t="shared" si="8"/>
        <v>13731.652685097517</v>
      </c>
      <c r="AH133" s="46">
        <f t="shared" si="8"/>
        <v>13731.652685097517</v>
      </c>
      <c r="AI133" s="46">
        <f t="shared" si="8"/>
        <v>13731.652685097517</v>
      </c>
      <c r="AJ133" s="46">
        <f t="shared" si="8"/>
        <v>13731.652685097517</v>
      </c>
    </row>
    <row r="134" spans="1:36"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</row>
    <row r="137" spans="1:36">
      <c r="A137" s="41"/>
    </row>
    <row r="138" spans="1:36">
      <c r="A138" s="39"/>
      <c r="B138" s="39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</row>
    <row r="139" spans="1:36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</row>
    <row r="140" spans="1:36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</row>
    <row r="141" spans="1:36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</row>
    <row r="142" spans="1:36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</row>
    <row r="143" spans="1:36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</row>
    <row r="144" spans="1:36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</row>
    <row r="145" spans="1:22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</row>
    <row r="146" spans="1:22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</row>
    <row r="147" spans="1:22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</row>
    <row r="148" spans="1:22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</row>
    <row r="149" spans="1:22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</row>
    <row r="150" spans="1:22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</row>
    <row r="151" spans="1:22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</row>
    <row r="152" spans="1:22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</row>
    <row r="153" spans="1:22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</row>
    <row r="154" spans="1:22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</row>
    <row r="155" spans="1:22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</row>
    <row r="156" spans="1:22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</row>
    <row r="157" spans="1:22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</row>
    <row r="158" spans="1:22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</row>
    <row r="159" spans="1:22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</row>
    <row r="160" spans="1:22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</row>
    <row r="161" spans="1:22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</row>
    <row r="162" spans="1:22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</row>
    <row r="163" spans="1:22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</row>
    <row r="164" spans="1:22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</row>
    <row r="165" spans="1:22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</row>
    <row r="166" spans="1:22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</row>
    <row r="167" spans="1:22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</row>
    <row r="168" spans="1:22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</row>
    <row r="169" spans="1:22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</row>
    <row r="170" spans="1:22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</row>
    <row r="171" spans="1:22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</row>
    <row r="172" spans="1:22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</row>
    <row r="173" spans="1:22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</row>
    <row r="174" spans="1:22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</row>
    <row r="175" spans="1:22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</row>
    <row r="176" spans="1:22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</row>
    <row r="177" spans="1:22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</row>
    <row r="178" spans="1:22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</row>
    <row r="179" spans="1:2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</row>
    <row r="180" spans="1:22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</row>
    <row r="181" spans="1:22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</row>
    <row r="182" spans="1:22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</row>
    <row r="183" spans="1:22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</row>
    <row r="184" spans="1:22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</row>
    <row r="185" spans="1:22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</row>
    <row r="186" spans="1:22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</row>
    <row r="187" spans="1:22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</row>
    <row r="188" spans="1:22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</row>
    <row r="189" spans="1:22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</row>
    <row r="190" spans="1:22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</row>
    <row r="191" spans="1:22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</row>
    <row r="192" spans="1:22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</row>
    <row r="193" spans="1:22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</row>
    <row r="194" spans="1:22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</row>
    <row r="195" spans="1:22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</row>
    <row r="196" spans="1:22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</row>
    <row r="197" spans="1:22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</row>
    <row r="198" spans="1:22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</row>
    <row r="199" spans="1:22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</row>
    <row r="200" spans="1:22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</row>
    <row r="201" spans="1:22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</row>
    <row r="202" spans="1:22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</row>
    <row r="203" spans="1:22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</row>
    <row r="204" spans="1:22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</row>
    <row r="205" spans="1:22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</row>
    <row r="206" spans="1:22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</row>
    <row r="207" spans="1:22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</row>
    <row r="208" spans="1:22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</row>
    <row r="209" spans="1:22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</row>
    <row r="210" spans="1:22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</row>
    <row r="211" spans="1:22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</row>
    <row r="212" spans="1:22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</row>
    <row r="213" spans="1:22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</row>
    <row r="214" spans="1:22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</row>
    <row r="215" spans="1:22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</row>
    <row r="216" spans="1:22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</row>
    <row r="217" spans="1:22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</row>
    <row r="218" spans="1:22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</row>
    <row r="219" spans="1:22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</row>
    <row r="220" spans="1:22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</row>
    <row r="221" spans="1:22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</row>
    <row r="222" spans="1:22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</row>
    <row r="223" spans="1:22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</row>
    <row r="224" spans="1:22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</row>
    <row r="225" spans="1:22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</row>
    <row r="226" spans="1:22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</row>
    <row r="227" spans="1:22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</row>
    <row r="228" spans="1:22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</row>
    <row r="229" spans="1:22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</row>
    <row r="230" spans="1:22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</row>
    <row r="231" spans="1:22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</row>
    <row r="232" spans="1:22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</row>
    <row r="233" spans="1:22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</row>
    <row r="234" spans="1:22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</row>
    <row r="235" spans="1:22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</row>
    <row r="236" spans="1:22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</row>
    <row r="237" spans="1:22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</row>
    <row r="238" spans="1:22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</row>
    <row r="239" spans="1:22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</row>
    <row r="240" spans="1:22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</row>
    <row r="241" spans="1:22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</row>
    <row r="242" spans="1:22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</row>
    <row r="243" spans="1:22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</row>
    <row r="244" spans="1:22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</row>
    <row r="245" spans="1:22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</row>
    <row r="246" spans="1:22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</row>
    <row r="247" spans="1:22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</row>
    <row r="248" spans="1:22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</row>
    <row r="249" spans="1:22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</row>
    <row r="250" spans="1:22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</row>
    <row r="251" spans="1:22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</row>
    <row r="252" spans="1:22"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</row>
    <row r="255" spans="1:22">
      <c r="A255" s="39" t="s">
        <v>207</v>
      </c>
    </row>
    <row r="256" spans="1:22">
      <c r="A256" s="39" t="s">
        <v>188</v>
      </c>
      <c r="B256" s="39" t="s">
        <v>204</v>
      </c>
      <c r="C256" s="42">
        <v>45139</v>
      </c>
      <c r="D256" s="42">
        <v>45505</v>
      </c>
      <c r="E256" s="42">
        <v>45870</v>
      </c>
      <c r="F256" s="42">
        <v>46235</v>
      </c>
      <c r="G256" s="42">
        <v>46600</v>
      </c>
      <c r="H256" s="42">
        <v>46966</v>
      </c>
      <c r="I256" s="42">
        <v>47331</v>
      </c>
      <c r="J256" s="42">
        <v>47696</v>
      </c>
      <c r="K256" s="42">
        <v>48061</v>
      </c>
      <c r="L256" s="42">
        <v>48427</v>
      </c>
      <c r="M256" s="42">
        <v>48792</v>
      </c>
      <c r="N256" s="42">
        <v>49157</v>
      </c>
      <c r="O256" s="42">
        <v>49522</v>
      </c>
      <c r="P256" s="42">
        <v>49888</v>
      </c>
      <c r="Q256" s="42">
        <v>50253</v>
      </c>
      <c r="R256" s="42">
        <v>50618</v>
      </c>
      <c r="S256" s="42">
        <v>50983</v>
      </c>
      <c r="T256" s="42">
        <v>51349</v>
      </c>
      <c r="U256" s="42">
        <v>51714</v>
      </c>
      <c r="V256" s="42">
        <v>52079</v>
      </c>
    </row>
    <row r="257" spans="1:22">
      <c r="A257" s="43" t="s">
        <v>199</v>
      </c>
      <c r="B257" s="43" t="s">
        <v>208</v>
      </c>
      <c r="C257" s="43">
        <v>1410</v>
      </c>
      <c r="D257" s="43">
        <v>1410</v>
      </c>
      <c r="E257" s="43">
        <v>1410</v>
      </c>
      <c r="F257" s="43">
        <v>1410</v>
      </c>
      <c r="G257" s="43">
        <v>1410</v>
      </c>
      <c r="H257" s="43">
        <v>1410</v>
      </c>
      <c r="I257" s="43">
        <v>1410</v>
      </c>
      <c r="J257" s="43">
        <v>1410</v>
      </c>
      <c r="K257" s="43">
        <v>1410</v>
      </c>
      <c r="L257" s="43">
        <v>1410</v>
      </c>
      <c r="M257" s="43">
        <v>1410</v>
      </c>
      <c r="N257" s="43"/>
      <c r="O257" s="43"/>
      <c r="P257" s="43"/>
      <c r="Q257" s="43"/>
      <c r="R257" s="43"/>
      <c r="S257" s="43"/>
      <c r="T257" s="43"/>
      <c r="U257" s="43"/>
      <c r="V257" s="43"/>
    </row>
    <row r="258" spans="1:22">
      <c r="A258" s="43" t="s">
        <v>199</v>
      </c>
      <c r="B258" s="43" t="s">
        <v>208</v>
      </c>
      <c r="C258" s="43">
        <v>963.50836944580078</v>
      </c>
      <c r="D258" s="43">
        <v>979.9552001953125</v>
      </c>
      <c r="E258" s="43">
        <v>997.842041015625</v>
      </c>
      <c r="F258" s="43">
        <v>1002.8888778686523</v>
      </c>
      <c r="G258" s="43">
        <v>1007.9357070922852</v>
      </c>
      <c r="H258" s="43">
        <v>1012.9825134277344</v>
      </c>
      <c r="I258" s="43">
        <v>1018.0293731689453</v>
      </c>
      <c r="J258" s="43">
        <v>1023.0762176513672</v>
      </c>
      <c r="K258" s="43">
        <v>1028.1230010986328</v>
      </c>
      <c r="L258" s="43">
        <v>1033.1698760986328</v>
      </c>
      <c r="M258" s="43">
        <v>1038.2166976928711</v>
      </c>
      <c r="N258" s="43">
        <v>1043.2635116577148</v>
      </c>
      <c r="O258" s="43">
        <v>1048.3103790283203</v>
      </c>
      <c r="P258" s="43">
        <v>1053.3571853637695</v>
      </c>
      <c r="Q258" s="43">
        <v>1058.4040145874023</v>
      </c>
      <c r="R258" s="43">
        <v>1063.4508285522461</v>
      </c>
      <c r="S258" s="43">
        <v>1068.497688293457</v>
      </c>
      <c r="T258" s="43">
        <v>1073.5445251464844</v>
      </c>
      <c r="U258" s="43">
        <v>1078.5913162231445</v>
      </c>
      <c r="V258" s="43">
        <v>1083.6381912231445</v>
      </c>
    </row>
    <row r="259" spans="1:22">
      <c r="A259" s="43" t="s">
        <v>199</v>
      </c>
      <c r="B259" s="43" t="s">
        <v>208</v>
      </c>
      <c r="C259" s="43">
        <v>5560.9999771118164</v>
      </c>
      <c r="D259" s="43">
        <v>5445.9999771118164</v>
      </c>
      <c r="E259" s="43">
        <v>5869.3159523010254</v>
      </c>
      <c r="F259" s="43">
        <v>5874.3159523010254</v>
      </c>
      <c r="G259" s="43">
        <v>5874.3159523010254</v>
      </c>
      <c r="H259" s="43">
        <v>5926.3159523010254</v>
      </c>
      <c r="I259" s="43">
        <v>5926.3159523010254</v>
      </c>
      <c r="J259" s="43">
        <v>5926.3159523010254</v>
      </c>
      <c r="K259" s="43">
        <v>5926.3159523010254</v>
      </c>
      <c r="L259" s="43">
        <v>5926.3159523010254</v>
      </c>
      <c r="M259" s="43">
        <v>5926.3159523010254</v>
      </c>
      <c r="N259" s="43">
        <v>5926.3159523010254</v>
      </c>
      <c r="O259" s="43">
        <v>5705.3159523010254</v>
      </c>
      <c r="P259" s="43">
        <v>5705.3159523010254</v>
      </c>
      <c r="Q259" s="43">
        <v>5705.3159523010254</v>
      </c>
      <c r="R259" s="43">
        <v>5705.3159523010254</v>
      </c>
      <c r="S259" s="43">
        <v>5215.3159523010254</v>
      </c>
      <c r="T259" s="43">
        <v>5215.3159523010254</v>
      </c>
      <c r="U259" s="43">
        <v>5215.3159523010254</v>
      </c>
      <c r="V259" s="43">
        <v>5215.3159523010254</v>
      </c>
    </row>
    <row r="260" spans="1:22">
      <c r="A260" s="43" t="s">
        <v>199</v>
      </c>
      <c r="B260" s="43" t="s">
        <v>208</v>
      </c>
      <c r="C260" s="43">
        <v>3130.3177032470703</v>
      </c>
      <c r="D260" s="43">
        <v>2648.8089599609375</v>
      </c>
      <c r="E260" s="43">
        <v>2648.8089599609375</v>
      </c>
      <c r="F260" s="43">
        <v>2477.8089599609375</v>
      </c>
      <c r="G260" s="43">
        <v>1512</v>
      </c>
      <c r="H260" s="43">
        <v>1468</v>
      </c>
      <c r="I260" s="43">
        <v>1682.8000030517578</v>
      </c>
      <c r="J260" s="43">
        <v>1682.8000030517578</v>
      </c>
      <c r="K260" s="43">
        <v>1682.8000030517578</v>
      </c>
      <c r="L260" s="43">
        <v>1682.8000030517578</v>
      </c>
      <c r="M260" s="43">
        <v>1682.8000030517578</v>
      </c>
      <c r="N260" s="43">
        <v>2250.800048828125</v>
      </c>
      <c r="O260" s="43">
        <v>2250.800048828125</v>
      </c>
      <c r="P260" s="43">
        <v>1953.800048828125</v>
      </c>
      <c r="Q260" s="43">
        <v>1953.800048828125</v>
      </c>
      <c r="R260" s="43">
        <v>1647.800048828125</v>
      </c>
      <c r="S260" s="43">
        <v>1647.800048828125</v>
      </c>
      <c r="T260" s="43">
        <v>1647.800048828125</v>
      </c>
      <c r="U260" s="43">
        <v>1647.800048828125</v>
      </c>
      <c r="V260" s="43">
        <v>1647.800048828125</v>
      </c>
    </row>
    <row r="261" spans="1:22">
      <c r="A261" s="43" t="s">
        <v>199</v>
      </c>
      <c r="B261" s="43" t="s">
        <v>208</v>
      </c>
      <c r="C261" s="43">
        <v>1013</v>
      </c>
      <c r="D261" s="43">
        <v>1013</v>
      </c>
      <c r="E261" s="43">
        <v>1013</v>
      </c>
      <c r="F261" s="43">
        <v>1013</v>
      </c>
      <c r="G261" s="43">
        <v>1013</v>
      </c>
      <c r="H261" s="43">
        <v>1013</v>
      </c>
      <c r="I261" s="43">
        <v>1013</v>
      </c>
      <c r="J261" s="43">
        <v>1013</v>
      </c>
      <c r="K261" s="43">
        <v>1013</v>
      </c>
      <c r="L261" s="43">
        <v>1013</v>
      </c>
      <c r="M261" s="43">
        <v>1013</v>
      </c>
      <c r="N261" s="43">
        <v>1013</v>
      </c>
      <c r="O261" s="43">
        <v>1013</v>
      </c>
      <c r="P261" s="43">
        <v>1013</v>
      </c>
      <c r="Q261" s="43">
        <v>1013</v>
      </c>
      <c r="R261" s="43">
        <v>1013</v>
      </c>
      <c r="S261" s="43">
        <v>1013</v>
      </c>
      <c r="T261" s="43">
        <v>1013</v>
      </c>
      <c r="U261" s="43">
        <v>1013</v>
      </c>
      <c r="V261" s="43"/>
    </row>
    <row r="262" spans="1:22">
      <c r="A262" s="43" t="s">
        <v>199</v>
      </c>
      <c r="B262" s="43" t="s">
        <v>208</v>
      </c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>
        <v>1000</v>
      </c>
      <c r="S262" s="43">
        <v>1000</v>
      </c>
      <c r="T262" s="43">
        <v>2000</v>
      </c>
      <c r="U262" s="43">
        <v>2000</v>
      </c>
      <c r="V262" s="43">
        <v>3000</v>
      </c>
    </row>
    <row r="263" spans="1:22">
      <c r="A263" s="43" t="s">
        <v>199</v>
      </c>
      <c r="B263" s="43" t="s">
        <v>208</v>
      </c>
      <c r="C263" s="43">
        <v>77.75</v>
      </c>
      <c r="D263" s="43">
        <v>77.75</v>
      </c>
      <c r="E263" s="43">
        <v>0</v>
      </c>
      <c r="F263" s="43">
        <v>0</v>
      </c>
      <c r="G263" s="43">
        <v>0</v>
      </c>
      <c r="H263" s="43">
        <v>0</v>
      </c>
      <c r="I263" s="43">
        <v>0</v>
      </c>
      <c r="J263" s="43">
        <v>0</v>
      </c>
      <c r="K263" s="43">
        <v>0</v>
      </c>
      <c r="L263" s="43">
        <v>0</v>
      </c>
      <c r="M263" s="43">
        <v>0</v>
      </c>
      <c r="N263" s="43">
        <v>0</v>
      </c>
      <c r="O263" s="43">
        <v>0</v>
      </c>
      <c r="P263" s="43">
        <v>0</v>
      </c>
      <c r="Q263" s="43">
        <v>0</v>
      </c>
      <c r="R263" s="43">
        <v>0</v>
      </c>
      <c r="S263" s="43">
        <v>0</v>
      </c>
      <c r="T263" s="43">
        <v>0</v>
      </c>
      <c r="U263" s="43">
        <v>0</v>
      </c>
      <c r="V263" s="43">
        <v>0</v>
      </c>
    </row>
    <row r="264" spans="1:22">
      <c r="A264" s="43" t="s">
        <v>199</v>
      </c>
      <c r="B264" s="43" t="s">
        <v>208</v>
      </c>
      <c r="C264" s="43">
        <v>651.09396068751812</v>
      </c>
      <c r="D264" s="43">
        <v>775.91738195717335</v>
      </c>
      <c r="E264" s="43">
        <v>852.1806702464819</v>
      </c>
      <c r="F264" s="43">
        <v>997.72009861469269</v>
      </c>
      <c r="G264" s="43">
        <v>1030.1813606321812</v>
      </c>
      <c r="H264" s="43">
        <v>1025.0303170084953</v>
      </c>
      <c r="I264" s="43">
        <v>1019.9055212289095</v>
      </c>
      <c r="J264" s="43">
        <v>1033.5309172719717</v>
      </c>
      <c r="K264" s="43">
        <v>1047.0881093889475</v>
      </c>
      <c r="L264" s="43">
        <v>1060.5779772102833</v>
      </c>
      <c r="M264" s="43">
        <v>1055.2749121785164</v>
      </c>
      <c r="N264" s="43">
        <v>1049.9983449876308</v>
      </c>
      <c r="O264" s="43">
        <v>1044.74866078794</v>
      </c>
      <c r="P264" s="43">
        <v>1039.5246854126453</v>
      </c>
      <c r="Q264" s="43">
        <v>1034.3268754929304</v>
      </c>
      <c r="R264" s="43">
        <v>1029.1555036902428</v>
      </c>
      <c r="S264" s="43">
        <v>1024.0095665156841</v>
      </c>
      <c r="T264" s="43">
        <v>1018.8897927850485</v>
      </c>
      <c r="U264" s="43">
        <v>1013.7951833158731</v>
      </c>
      <c r="V264" s="43">
        <v>1008.7260412424803</v>
      </c>
    </row>
    <row r="265" spans="1:22">
      <c r="A265" s="43" t="s">
        <v>199</v>
      </c>
      <c r="B265" s="43" t="s">
        <v>208</v>
      </c>
      <c r="C265" s="43"/>
      <c r="D265" s="43"/>
      <c r="E265" s="43"/>
      <c r="F265" s="43"/>
      <c r="G265" s="43">
        <v>90</v>
      </c>
      <c r="H265" s="43">
        <v>90</v>
      </c>
      <c r="I265" s="43">
        <v>90</v>
      </c>
      <c r="J265" s="43">
        <v>90</v>
      </c>
      <c r="K265" s="43">
        <v>90</v>
      </c>
      <c r="L265" s="43">
        <v>270</v>
      </c>
      <c r="M265" s="43">
        <v>810</v>
      </c>
      <c r="N265" s="43">
        <v>1350</v>
      </c>
      <c r="O265" s="43">
        <v>1800</v>
      </c>
      <c r="P265" s="43">
        <v>1800</v>
      </c>
      <c r="Q265" s="43">
        <v>1800</v>
      </c>
      <c r="R265" s="43">
        <v>1800</v>
      </c>
      <c r="S265" s="43">
        <v>2025</v>
      </c>
      <c r="T265" s="43">
        <v>2025</v>
      </c>
      <c r="U265" s="43">
        <v>2025</v>
      </c>
      <c r="V265" s="43">
        <v>1935</v>
      </c>
    </row>
  </sheetData>
  <pageMargins left="0.7" right="0.7" top="0.75" bottom="0.75" header="0.3" footer="0.3"/>
  <pageSetup paperSize="17" scale="52" fitToWidth="4" fitToHeight="2" orientation="landscape" r:id="rId1"/>
  <headerFooter>
    <oddHeader xml:space="preserve">&amp;RDEF's Response to Staff ROG 6 (55-73) Q64b
Page&amp;P of &amp;N 
</oddHeader>
    <oddFooter>&amp;R20240025-STAFFROG6-00001251 through -STAFFROG6-00001256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9FAC2-8F14-4C2D-8E37-774A59E0A697}">
  <dimension ref="A1:AD59"/>
  <sheetViews>
    <sheetView tabSelected="1" view="pageLayout" zoomScaleNormal="100" workbookViewId="0">
      <selection sqref="A1:AJ133"/>
    </sheetView>
  </sheetViews>
  <sheetFormatPr defaultRowHeight="15"/>
  <cols>
    <col min="2" max="2" width="1.28515625" customWidth="1"/>
    <col min="3" max="3" width="13.140625" bestFit="1" customWidth="1"/>
    <col min="4" max="4" width="1.85546875" customWidth="1"/>
    <col min="5" max="5" width="12.140625" bestFit="1" customWidth="1"/>
    <col min="6" max="6" width="1.7109375" customWidth="1"/>
    <col min="7" max="7" width="12.140625" bestFit="1" customWidth="1"/>
    <col min="8" max="8" width="2" customWidth="1"/>
    <col min="10" max="10" width="1.140625" customWidth="1"/>
    <col min="11" max="11" width="13.42578125" bestFit="1" customWidth="1"/>
    <col min="12" max="12" width="1.42578125" customWidth="1"/>
    <col min="13" max="13" width="16.140625" bestFit="1" customWidth="1"/>
    <col min="14" max="14" width="1.5703125" customWidth="1"/>
    <col min="15" max="15" width="10" customWidth="1"/>
    <col min="16" max="16" width="2.42578125" customWidth="1"/>
    <col min="17" max="17" width="14" customWidth="1"/>
    <col min="18" max="18" width="3.28515625" customWidth="1"/>
    <col min="19" max="19" width="12" customWidth="1"/>
    <col min="20" max="20" width="5.42578125" customWidth="1"/>
    <col min="21" max="21" width="9.28515625" customWidth="1"/>
    <col min="22" max="22" width="3.7109375" customWidth="1"/>
    <col min="23" max="23" width="13.42578125" customWidth="1"/>
    <col min="25" max="25" width="10.28515625" bestFit="1" customWidth="1"/>
    <col min="26" max="26" width="9.5703125" bestFit="1" customWidth="1"/>
    <col min="27" max="27" width="10.5703125" bestFit="1" customWidth="1"/>
    <col min="28" max="28" width="7.7109375" bestFit="1" customWidth="1"/>
  </cols>
  <sheetData>
    <row r="1" spans="1:30" ht="15.75">
      <c r="A1" s="4" t="s">
        <v>117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75">
      <c r="A2" s="5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75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75">
      <c r="A4" s="6" t="s">
        <v>119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75">
      <c r="A5" s="5" t="s">
        <v>120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7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75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2.5">
      <c r="A8" s="7"/>
      <c r="B8" s="7"/>
      <c r="C8" s="8" t="s">
        <v>121</v>
      </c>
      <c r="D8" s="8"/>
      <c r="E8" s="8" t="s">
        <v>142</v>
      </c>
      <c r="F8" s="8"/>
      <c r="G8" s="8" t="s">
        <v>122</v>
      </c>
      <c r="H8" s="8"/>
      <c r="I8" s="8"/>
      <c r="J8" s="8"/>
      <c r="K8" s="8" t="s">
        <v>121</v>
      </c>
      <c r="L8" s="8"/>
      <c r="M8" s="8" t="s">
        <v>123</v>
      </c>
      <c r="N8" s="8"/>
      <c r="O8" s="49"/>
      <c r="P8" s="49"/>
      <c r="Q8" s="49"/>
      <c r="R8" s="6"/>
      <c r="S8" s="8"/>
      <c r="T8" s="8"/>
      <c r="U8" s="49"/>
      <c r="V8" s="49"/>
      <c r="W8" s="49"/>
    </row>
    <row r="9" spans="1:30" ht="15.75">
      <c r="A9" s="7"/>
      <c r="B9" s="7"/>
      <c r="C9" s="8" t="s">
        <v>124</v>
      </c>
      <c r="D9" s="8"/>
      <c r="E9" s="8" t="s">
        <v>125</v>
      </c>
      <c r="F9" s="8"/>
      <c r="G9" s="8" t="s">
        <v>125</v>
      </c>
      <c r="H9" s="8"/>
      <c r="I9" s="8"/>
      <c r="J9" s="8"/>
      <c r="K9" s="8" t="s">
        <v>125</v>
      </c>
      <c r="L9" s="8"/>
      <c r="M9" s="8" t="s">
        <v>126</v>
      </c>
      <c r="N9" s="8"/>
      <c r="O9" s="49" t="s">
        <v>127</v>
      </c>
      <c r="P9" s="49"/>
      <c r="Q9" s="49"/>
      <c r="R9" s="6"/>
      <c r="S9" s="8" t="s">
        <v>128</v>
      </c>
      <c r="T9" s="8"/>
      <c r="U9" s="49" t="s">
        <v>127</v>
      </c>
      <c r="V9" s="49"/>
      <c r="W9" s="49"/>
    </row>
    <row r="10" spans="1:30" ht="22.5">
      <c r="A10" s="7"/>
      <c r="B10" s="7"/>
      <c r="C10" s="8" t="s">
        <v>125</v>
      </c>
      <c r="D10" s="8"/>
      <c r="E10" s="8" t="s">
        <v>129</v>
      </c>
      <c r="F10" s="8"/>
      <c r="G10" s="8" t="s">
        <v>130</v>
      </c>
      <c r="H10" s="8"/>
      <c r="I10" s="8" t="s">
        <v>143</v>
      </c>
      <c r="J10" s="8"/>
      <c r="K10" s="8" t="s">
        <v>131</v>
      </c>
      <c r="L10" s="8"/>
      <c r="M10" s="8" t="s">
        <v>132</v>
      </c>
      <c r="N10" s="8"/>
      <c r="O10" s="49" t="s">
        <v>133</v>
      </c>
      <c r="P10" s="49"/>
      <c r="Q10" s="49"/>
      <c r="R10" s="8"/>
      <c r="S10" s="8" t="s">
        <v>134</v>
      </c>
      <c r="T10" s="8"/>
      <c r="U10" s="49" t="s">
        <v>135</v>
      </c>
      <c r="V10" s="49"/>
      <c r="W10" s="49"/>
    </row>
    <row r="11" spans="1:30" ht="15.75">
      <c r="A11" s="10" t="s">
        <v>136</v>
      </c>
      <c r="B11" s="7"/>
      <c r="C11" s="11" t="s">
        <v>137</v>
      </c>
      <c r="D11" s="12"/>
      <c r="E11" s="11" t="s">
        <v>137</v>
      </c>
      <c r="F11" s="12"/>
      <c r="G11" s="11" t="s">
        <v>137</v>
      </c>
      <c r="H11" s="12"/>
      <c r="I11" s="11" t="s">
        <v>137</v>
      </c>
      <c r="J11" s="12"/>
      <c r="K11" s="11" t="s">
        <v>137</v>
      </c>
      <c r="L11" s="12"/>
      <c r="M11" s="11" t="s">
        <v>137</v>
      </c>
      <c r="N11" s="12"/>
      <c r="O11" s="11" t="s">
        <v>137</v>
      </c>
      <c r="P11" s="12"/>
      <c r="Q11" s="13" t="s">
        <v>138</v>
      </c>
      <c r="R11" s="14"/>
      <c r="S11" s="11" t="s">
        <v>137</v>
      </c>
      <c r="T11" s="12"/>
      <c r="U11" s="11" t="s">
        <v>137</v>
      </c>
      <c r="V11" s="12"/>
      <c r="W11" s="13" t="s">
        <v>138</v>
      </c>
    </row>
    <row r="12" spans="1:30">
      <c r="A12" s="32">
        <v>2023</v>
      </c>
      <c r="B12" s="15"/>
      <c r="C12" s="16" cm="1">
        <f t="array" ref="C12:C45">TRANSPOSE(August!C126:AJ126)</f>
        <v>10293.093937799335</v>
      </c>
      <c r="D12" s="17"/>
      <c r="E12" s="16" cm="1">
        <f t="array" ref="E12:E45">TRANSPOSE(August!C123:AJ123)</f>
        <v>1472.3177032470703</v>
      </c>
      <c r="F12" s="17"/>
      <c r="G12" s="17">
        <v>0</v>
      </c>
      <c r="H12" s="17"/>
      <c r="I12" s="16" cm="1">
        <f t="array" ref="I12:I45">TRANSPOSE(August!C124:AJ124)</f>
        <v>77.75</v>
      </c>
      <c r="J12" s="18"/>
      <c r="K12" s="19">
        <f>C12+E12+G12+I12</f>
        <v>11843.161641046405</v>
      </c>
      <c r="L12" s="18"/>
      <c r="M12" s="20" cm="1">
        <f t="array" ref="M12:M45">TRANSPOSE(August!C133:AJ133)</f>
        <v>8269.5863874687075</v>
      </c>
      <c r="N12" s="18"/>
      <c r="O12" s="21">
        <f>K12-M12</f>
        <v>3573.5752535776974</v>
      </c>
      <c r="P12" s="18"/>
      <c r="Q12" s="22">
        <f>K12/M12-1</f>
        <v>0.43213470252791653</v>
      </c>
      <c r="R12" s="23"/>
      <c r="S12" s="24">
        <v>0</v>
      </c>
      <c r="T12" s="24"/>
      <c r="U12" s="21">
        <f>O12-S12</f>
        <v>3573.5752535776974</v>
      </c>
      <c r="V12" s="24"/>
      <c r="W12" s="33">
        <f>U12/M12</f>
        <v>0.43213470252791647</v>
      </c>
      <c r="X12" s="34"/>
      <c r="Y12" s="1"/>
      <c r="Z12" s="1"/>
      <c r="AA12" s="2"/>
      <c r="AB12" s="1"/>
      <c r="AC12" s="2"/>
      <c r="AD12" s="2"/>
    </row>
    <row r="13" spans="1:30">
      <c r="A13" s="32">
        <v>2024</v>
      </c>
      <c r="B13" s="15"/>
      <c r="C13" s="16">
        <v>10417.91735906899</v>
      </c>
      <c r="D13" s="17"/>
      <c r="E13" s="16">
        <v>875.8089599609375</v>
      </c>
      <c r="F13" s="17"/>
      <c r="G13" s="17">
        <v>0</v>
      </c>
      <c r="H13" s="17"/>
      <c r="I13" s="16">
        <v>77.75</v>
      </c>
      <c r="J13" s="18"/>
      <c r="K13" s="19">
        <f t="shared" ref="K13:K45" si="0">C13+E13+G13+I13</f>
        <v>11371.476319029927</v>
      </c>
      <c r="L13" s="18"/>
      <c r="M13" s="20">
        <v>8898.7206947882933</v>
      </c>
      <c r="N13" s="18"/>
      <c r="O13" s="21">
        <f t="shared" ref="O13:O30" si="1">K13-M13</f>
        <v>2472.755624241634</v>
      </c>
      <c r="P13" s="18"/>
      <c r="Q13" s="22">
        <f t="shared" ref="Q13:Q30" si="2">K13/M13-1</f>
        <v>0.27787765332266812</v>
      </c>
      <c r="R13" s="23"/>
      <c r="S13" s="24">
        <v>0</v>
      </c>
      <c r="T13" s="24"/>
      <c r="U13" s="21">
        <f t="shared" ref="U13:U30" si="3">O13-S13</f>
        <v>2472.755624241634</v>
      </c>
      <c r="V13" s="24"/>
      <c r="W13" s="33">
        <f t="shared" ref="W13:W30" si="4">U13/M13</f>
        <v>0.27787765332266817</v>
      </c>
      <c r="X13" s="34"/>
      <c r="Y13" s="1"/>
      <c r="Z13" s="1"/>
      <c r="AA13" s="2"/>
      <c r="AB13" s="1"/>
      <c r="AC13" s="2"/>
      <c r="AD13" s="2"/>
    </row>
    <row r="14" spans="1:30">
      <c r="A14" s="32">
        <v>2025</v>
      </c>
      <c r="B14" s="15"/>
      <c r="C14" s="16">
        <v>11032.496622547507</v>
      </c>
      <c r="D14" s="17"/>
      <c r="E14" s="16">
        <v>760.8089599609375</v>
      </c>
      <c r="F14" s="17"/>
      <c r="G14" s="17">
        <v>0</v>
      </c>
      <c r="H14" s="17"/>
      <c r="I14" s="16">
        <v>0</v>
      </c>
      <c r="J14" s="18"/>
      <c r="K14" s="19">
        <f t="shared" si="0"/>
        <v>11793.305582508445</v>
      </c>
      <c r="L14" s="18"/>
      <c r="M14" s="20">
        <v>8728.3950021078781</v>
      </c>
      <c r="N14" s="18"/>
      <c r="O14" s="21">
        <f t="shared" si="1"/>
        <v>3064.9105804005667</v>
      </c>
      <c r="P14" s="18"/>
      <c r="Q14" s="22">
        <f t="shared" si="2"/>
        <v>0.35114251585318956</v>
      </c>
      <c r="R14" s="23"/>
      <c r="S14" s="24">
        <v>0</v>
      </c>
      <c r="T14" s="24"/>
      <c r="U14" s="21">
        <f t="shared" si="3"/>
        <v>3064.9105804005667</v>
      </c>
      <c r="V14" s="24"/>
      <c r="W14" s="33">
        <f t="shared" si="4"/>
        <v>0.35114251585318962</v>
      </c>
      <c r="X14" s="34"/>
      <c r="Y14" s="1"/>
      <c r="Z14" s="1"/>
      <c r="AA14" s="2"/>
      <c r="AB14" s="1"/>
      <c r="AC14" s="2"/>
      <c r="AD14" s="2"/>
    </row>
    <row r="15" spans="1:30">
      <c r="A15" s="32">
        <v>2026</v>
      </c>
      <c r="B15" s="15"/>
      <c r="C15" s="16">
        <v>11022.411047101021</v>
      </c>
      <c r="D15" s="17"/>
      <c r="E15" s="16">
        <v>656.8089599609375</v>
      </c>
      <c r="F15" s="17"/>
      <c r="G15" s="17">
        <v>0</v>
      </c>
      <c r="H15" s="17"/>
      <c r="I15" s="16">
        <v>0</v>
      </c>
      <c r="J15" s="18"/>
      <c r="K15" s="19">
        <f t="shared" si="0"/>
        <v>11679.220007061958</v>
      </c>
      <c r="L15" s="18"/>
      <c r="M15" s="20">
        <v>8813.9993094274632</v>
      </c>
      <c r="N15" s="18"/>
      <c r="O15" s="21">
        <f t="shared" si="1"/>
        <v>2865.2206976344951</v>
      </c>
      <c r="P15" s="18"/>
      <c r="Q15" s="22">
        <f t="shared" si="2"/>
        <v>0.32507612005027631</v>
      </c>
      <c r="R15" s="23"/>
      <c r="S15" s="24">
        <v>0</v>
      </c>
      <c r="T15" s="24"/>
      <c r="U15" s="21">
        <f t="shared" si="3"/>
        <v>2865.2206976344951</v>
      </c>
      <c r="V15" s="24"/>
      <c r="W15" s="33">
        <f t="shared" si="4"/>
        <v>0.32507612005027636</v>
      </c>
      <c r="X15" s="34"/>
      <c r="Y15" s="1"/>
      <c r="Z15" s="1"/>
      <c r="AA15" s="2"/>
      <c r="AB15" s="1"/>
      <c r="AC15" s="2"/>
      <c r="AD15" s="2"/>
    </row>
    <row r="16" spans="1:30">
      <c r="A16" s="32">
        <v>2027</v>
      </c>
      <c r="B16" s="15"/>
      <c r="C16" s="16">
        <v>10798.890432745218</v>
      </c>
      <c r="D16" s="17"/>
      <c r="E16" s="16">
        <v>0</v>
      </c>
      <c r="F16" s="17"/>
      <c r="G16" s="17">
        <v>0</v>
      </c>
      <c r="H16" s="17"/>
      <c r="I16" s="16">
        <v>0</v>
      </c>
      <c r="J16" s="18"/>
      <c r="K16" s="19">
        <f t="shared" si="0"/>
        <v>10798.890432745218</v>
      </c>
      <c r="L16" s="18"/>
      <c r="M16" s="20">
        <v>8867.7336167470494</v>
      </c>
      <c r="N16" s="18"/>
      <c r="O16" s="21">
        <f t="shared" si="1"/>
        <v>1931.1568159981689</v>
      </c>
      <c r="P16" s="18"/>
      <c r="Q16" s="22">
        <f t="shared" si="2"/>
        <v>0.21777343563310314</v>
      </c>
      <c r="R16" s="23"/>
      <c r="S16" s="24">
        <v>0</v>
      </c>
      <c r="T16" s="24"/>
      <c r="U16" s="21">
        <f t="shared" si="3"/>
        <v>1931.1568159981689</v>
      </c>
      <c r="V16" s="24"/>
      <c r="W16" s="33">
        <f t="shared" si="4"/>
        <v>0.2177734356331032</v>
      </c>
      <c r="X16" s="34"/>
      <c r="Y16" s="1"/>
      <c r="Z16" s="1"/>
      <c r="AA16" s="2"/>
      <c r="AB16" s="1"/>
      <c r="AC16" s="2"/>
      <c r="AD16" s="2"/>
    </row>
    <row r="17" spans="1:30">
      <c r="A17" s="32">
        <v>2028</v>
      </c>
      <c r="B17" s="15"/>
      <c r="C17" s="16">
        <v>10802.392423331738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10802.392423331738</v>
      </c>
      <c r="L17" s="18"/>
      <c r="M17" s="20">
        <v>8932.0879240666345</v>
      </c>
      <c r="N17" s="18"/>
      <c r="O17" s="21">
        <f t="shared" si="1"/>
        <v>1870.304499265103</v>
      </c>
      <c r="P17" s="18"/>
      <c r="Q17" s="22">
        <f t="shared" si="2"/>
        <v>0.20939163554646067</v>
      </c>
      <c r="R17" s="23"/>
      <c r="S17" s="24">
        <v>0</v>
      </c>
      <c r="T17" s="24"/>
      <c r="U17" s="21">
        <f t="shared" si="3"/>
        <v>1870.304499265103</v>
      </c>
      <c r="V17" s="24"/>
      <c r="W17" s="33">
        <f t="shared" si="4"/>
        <v>0.20939163554646065</v>
      </c>
      <c r="X17" s="34"/>
      <c r="Y17" s="1"/>
      <c r="Z17" s="1"/>
      <c r="AA17" s="2"/>
      <c r="AB17" s="1"/>
      <c r="AC17" s="2"/>
      <c r="AD17" s="2"/>
    </row>
    <row r="18" spans="1:30">
      <c r="A18" s="32">
        <v>2029</v>
      </c>
      <c r="B18" s="15"/>
      <c r="C18" s="16">
        <v>11012.717387989163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11012.717387989163</v>
      </c>
      <c r="L18" s="18"/>
      <c r="M18" s="20">
        <v>9018.672231386221</v>
      </c>
      <c r="N18" s="18"/>
      <c r="O18" s="21">
        <f t="shared" si="1"/>
        <v>1994.0451566029424</v>
      </c>
      <c r="P18" s="18"/>
      <c r="Q18" s="22">
        <f t="shared" si="2"/>
        <v>0.22110185462372067</v>
      </c>
      <c r="R18" s="23"/>
      <c r="S18" s="24">
        <v>0</v>
      </c>
      <c r="T18" s="24"/>
      <c r="U18" s="21">
        <f t="shared" si="3"/>
        <v>1994.0451566029424</v>
      </c>
      <c r="V18" s="24"/>
      <c r="W18" s="33">
        <f t="shared" si="4"/>
        <v>0.22110185462372062</v>
      </c>
      <c r="X18" s="34"/>
      <c r="Y18" s="1"/>
      <c r="Z18" s="1"/>
      <c r="AA18" s="2"/>
      <c r="AB18" s="1"/>
      <c r="AC18" s="2"/>
      <c r="AD18" s="2"/>
    </row>
    <row r="19" spans="1:30">
      <c r="A19" s="32">
        <v>2030</v>
      </c>
      <c r="B19" s="15"/>
      <c r="C19" s="16">
        <v>11026.989260777831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11026.989260777831</v>
      </c>
      <c r="L19" s="18"/>
      <c r="M19" s="20">
        <v>9127.5165387058059</v>
      </c>
      <c r="N19" s="18"/>
      <c r="O19" s="21">
        <f t="shared" si="1"/>
        <v>1899.4727220720251</v>
      </c>
      <c r="P19" s="18"/>
      <c r="Q19" s="22">
        <f t="shared" si="2"/>
        <v>0.20810400222417469</v>
      </c>
      <c r="R19" s="23"/>
      <c r="S19" s="24">
        <v>0</v>
      </c>
      <c r="T19" s="24"/>
      <c r="U19" s="21">
        <f t="shared" si="3"/>
        <v>1899.4727220720251</v>
      </c>
      <c r="V19" s="24"/>
      <c r="W19" s="33">
        <f t="shared" si="4"/>
        <v>0.20810400222417477</v>
      </c>
      <c r="X19" s="34"/>
      <c r="Y19" s="1"/>
      <c r="Z19" s="1"/>
      <c r="AA19" s="2"/>
      <c r="AB19" s="1"/>
      <c r="AC19" s="2"/>
      <c r="AD19" s="2"/>
    </row>
    <row r="20" spans="1:30">
      <c r="A20" s="32">
        <v>2031</v>
      </c>
      <c r="B20" s="25"/>
      <c r="C20" s="16">
        <v>11086.18975199759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11086.18975199759</v>
      </c>
      <c r="L20" s="25"/>
      <c r="M20" s="20">
        <v>9204.7308460253917</v>
      </c>
      <c r="N20" s="27"/>
      <c r="O20" s="21">
        <f t="shared" si="1"/>
        <v>1881.4589059721984</v>
      </c>
      <c r="P20" s="18"/>
      <c r="Q20" s="22">
        <f t="shared" si="2"/>
        <v>0.20440129509974891</v>
      </c>
      <c r="R20" s="23"/>
      <c r="S20" s="24">
        <v>0</v>
      </c>
      <c r="T20" s="24"/>
      <c r="U20" s="21">
        <f t="shared" si="3"/>
        <v>1881.4589059721984</v>
      </c>
      <c r="V20" s="24"/>
      <c r="W20" s="33">
        <f t="shared" si="4"/>
        <v>0.204401295099749</v>
      </c>
      <c r="X20" s="34"/>
      <c r="Y20" s="1"/>
      <c r="Z20" s="1"/>
      <c r="AA20" s="2"/>
      <c r="AB20" s="1"/>
      <c r="AC20" s="2"/>
      <c r="AD20" s="2"/>
    </row>
    <row r="21" spans="1:30">
      <c r="A21" s="32">
        <v>2032</v>
      </c>
      <c r="B21" s="25"/>
      <c r="C21" s="16">
        <v>11415.319684058428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11415.319684058428</v>
      </c>
      <c r="L21" s="25"/>
      <c r="M21" s="20">
        <v>9365.9151533449767</v>
      </c>
      <c r="N21" s="27"/>
      <c r="O21" s="21">
        <f t="shared" si="1"/>
        <v>2049.4045307134511</v>
      </c>
      <c r="P21" s="18"/>
      <c r="Q21" s="22">
        <f t="shared" si="2"/>
        <v>0.21881519287322604</v>
      </c>
      <c r="R21" s="23"/>
      <c r="S21" s="24">
        <v>0</v>
      </c>
      <c r="T21" s="24"/>
      <c r="U21" s="21">
        <f t="shared" si="3"/>
        <v>2049.4045307134511</v>
      </c>
      <c r="V21" s="24"/>
      <c r="W21" s="33">
        <f t="shared" si="4"/>
        <v>0.21881519287322598</v>
      </c>
      <c r="X21" s="34"/>
      <c r="Y21" s="1"/>
      <c r="Z21" s="1"/>
      <c r="AA21" s="2"/>
      <c r="AB21" s="1"/>
      <c r="AC21" s="2"/>
      <c r="AD21" s="2"/>
    </row>
    <row r="22" spans="1:30">
      <c r="A22" s="32">
        <v>2033</v>
      </c>
      <c r="B22" s="25"/>
      <c r="C22" s="16">
        <v>11905.653494179249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11905.653494179249</v>
      </c>
      <c r="L22" s="25"/>
      <c r="M22" s="20">
        <v>9481.2494606645632</v>
      </c>
      <c r="N22" s="27"/>
      <c r="O22" s="21">
        <f t="shared" si="1"/>
        <v>2424.4040335146856</v>
      </c>
      <c r="P22" s="18"/>
      <c r="Q22" s="22">
        <f t="shared" si="2"/>
        <v>0.2557051202558227</v>
      </c>
      <c r="R22" s="23"/>
      <c r="S22" s="24">
        <v>0</v>
      </c>
      <c r="T22" s="24"/>
      <c r="U22" s="21">
        <f t="shared" si="3"/>
        <v>2424.4040335146856</v>
      </c>
      <c r="V22" s="24"/>
      <c r="W22" s="33">
        <f t="shared" si="4"/>
        <v>0.25570512025582265</v>
      </c>
      <c r="X22" s="34"/>
      <c r="Y22" s="1"/>
      <c r="Z22" s="1"/>
      <c r="AA22" s="2"/>
      <c r="AB22" s="1"/>
      <c r="AC22" s="2"/>
      <c r="AD22" s="2"/>
    </row>
    <row r="23" spans="1:30">
      <c r="A23" s="32">
        <v>2034</v>
      </c>
      <c r="B23" s="25"/>
      <c r="C23" s="16">
        <v>11599.010696977377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11599.010696977377</v>
      </c>
      <c r="L23" s="25"/>
      <c r="M23" s="20">
        <v>9651.3337679841479</v>
      </c>
      <c r="N23" s="27"/>
      <c r="O23" s="21">
        <f t="shared" si="1"/>
        <v>1947.676928993229</v>
      </c>
      <c r="P23" s="18"/>
      <c r="Q23" s="22">
        <f t="shared" si="2"/>
        <v>0.20180391392681418</v>
      </c>
      <c r="R23" s="23"/>
      <c r="S23" s="24">
        <v>0</v>
      </c>
      <c r="T23" s="24"/>
      <c r="U23" s="21">
        <f t="shared" si="3"/>
        <v>1947.676928993229</v>
      </c>
      <c r="V23" s="24"/>
      <c r="W23" s="33">
        <f t="shared" si="4"/>
        <v>0.20180391392681427</v>
      </c>
      <c r="X23" s="34"/>
      <c r="Y23" s="1"/>
      <c r="Z23" s="1"/>
      <c r="AA23" s="2"/>
      <c r="AB23" s="1"/>
      <c r="AC23" s="2"/>
      <c r="AD23" s="2"/>
    </row>
    <row r="24" spans="1:30">
      <c r="A24" s="32">
        <v>2035</v>
      </c>
      <c r="B24" s="25"/>
      <c r="C24" s="16">
        <v>11823.391502127051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11823.391502127051</v>
      </c>
      <c r="L24" s="25"/>
      <c r="M24" s="20">
        <v>9826.4980753037344</v>
      </c>
      <c r="N24" s="27"/>
      <c r="O24" s="21">
        <f t="shared" si="1"/>
        <v>1996.893426823317</v>
      </c>
      <c r="P24" s="18"/>
      <c r="Q24" s="22">
        <f t="shared" si="2"/>
        <v>0.20321516490620128</v>
      </c>
      <c r="R24" s="23"/>
      <c r="S24" s="24">
        <v>0</v>
      </c>
      <c r="T24" s="24"/>
      <c r="U24" s="21">
        <f t="shared" si="3"/>
        <v>1996.893426823317</v>
      </c>
      <c r="V24" s="24"/>
      <c r="W24" s="33">
        <f t="shared" si="4"/>
        <v>0.2032151649062012</v>
      </c>
      <c r="X24" s="34"/>
      <c r="Y24" s="1"/>
      <c r="Z24" s="1"/>
      <c r="AA24" s="2"/>
      <c r="AB24" s="1"/>
      <c r="AC24" s="2"/>
      <c r="AD24" s="2"/>
    </row>
    <row r="25" spans="1:30">
      <c r="A25" s="32">
        <v>2036</v>
      </c>
      <c r="B25" s="25"/>
      <c r="C25" s="16">
        <v>11521.794926196337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11521.794926196337</v>
      </c>
      <c r="L25" s="25"/>
      <c r="M25" s="20">
        <v>9294.4823826233187</v>
      </c>
      <c r="N25" s="27"/>
      <c r="O25" s="21">
        <f t="shared" si="1"/>
        <v>2227.312543573018</v>
      </c>
      <c r="P25" s="18"/>
      <c r="Q25" s="22">
        <f t="shared" si="2"/>
        <v>0.23963814786901239</v>
      </c>
      <c r="R25" s="23"/>
      <c r="S25" s="24">
        <v>0</v>
      </c>
      <c r="T25" s="24"/>
      <c r="U25" s="21">
        <f t="shared" si="3"/>
        <v>2227.312543573018</v>
      </c>
      <c r="V25" s="24"/>
      <c r="W25" s="33">
        <f t="shared" si="4"/>
        <v>0.23963814786901247</v>
      </c>
      <c r="X25" s="34"/>
      <c r="Y25" s="1"/>
      <c r="Z25" s="1"/>
      <c r="AA25" s="2"/>
      <c r="AB25" s="1"/>
      <c r="AC25" s="2"/>
      <c r="AD25" s="2"/>
    </row>
    <row r="26" spans="1:30">
      <c r="A26" s="32">
        <v>2037</v>
      </c>
      <c r="B26" s="25"/>
      <c r="C26" s="16">
        <v>11517.22136478126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11517.22136478126</v>
      </c>
      <c r="L26" s="25"/>
      <c r="M26" s="20">
        <v>9484.7066899429028</v>
      </c>
      <c r="N26" s="27"/>
      <c r="O26" s="21">
        <f t="shared" si="1"/>
        <v>2032.5146748383577</v>
      </c>
      <c r="P26" s="18"/>
      <c r="Q26" s="22">
        <f t="shared" si="2"/>
        <v>0.21429388818038331</v>
      </c>
      <c r="R26" s="23"/>
      <c r="S26" s="24">
        <v>0</v>
      </c>
      <c r="T26" s="24"/>
      <c r="U26" s="21">
        <f t="shared" si="3"/>
        <v>2032.5146748383577</v>
      </c>
      <c r="V26" s="24"/>
      <c r="W26" s="33">
        <f t="shared" si="4"/>
        <v>0.21429388818038328</v>
      </c>
      <c r="X26" s="34"/>
      <c r="Y26" s="1"/>
      <c r="Z26" s="1"/>
      <c r="AA26" s="2"/>
      <c r="AB26" s="1"/>
      <c r="AC26" s="2"/>
      <c r="AD26" s="2"/>
    </row>
    <row r="27" spans="1:30">
      <c r="A27" s="32">
        <v>2038</v>
      </c>
      <c r="B27" s="25"/>
      <c r="C27" s="16">
        <v>12206.671101987362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12206.671101987362</v>
      </c>
      <c r="L27" s="25"/>
      <c r="M27" s="20">
        <v>9697.82099726249</v>
      </c>
      <c r="N27" s="27"/>
      <c r="O27" s="21">
        <f t="shared" si="1"/>
        <v>2508.8501047248719</v>
      </c>
      <c r="P27" s="18"/>
      <c r="Q27" s="22">
        <f t="shared" si="2"/>
        <v>0.25870245547253057</v>
      </c>
      <c r="R27" s="23"/>
      <c r="S27" s="24">
        <v>0</v>
      </c>
      <c r="T27" s="24"/>
      <c r="U27" s="21">
        <f t="shared" si="3"/>
        <v>2508.8501047248719</v>
      </c>
      <c r="V27" s="24"/>
      <c r="W27" s="33">
        <f t="shared" si="4"/>
        <v>0.25870245547253062</v>
      </c>
      <c r="X27" s="34"/>
      <c r="Y27" s="1"/>
      <c r="Z27" s="1"/>
      <c r="AA27" s="2"/>
      <c r="AB27" s="1"/>
      <c r="AC27" s="2"/>
      <c r="AD27" s="2"/>
    </row>
    <row r="28" spans="1:30">
      <c r="A28" s="32">
        <v>2039</v>
      </c>
      <c r="B28" s="25"/>
      <c r="C28" s="16">
        <v>11937.143164843321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11937.143164843321</v>
      </c>
      <c r="L28" s="25"/>
      <c r="M28" s="20">
        <v>9915.4053045820747</v>
      </c>
      <c r="N28" s="27"/>
      <c r="O28" s="21">
        <f t="shared" si="1"/>
        <v>2021.7378602612462</v>
      </c>
      <c r="P28" s="18"/>
      <c r="Q28" s="22">
        <f t="shared" si="2"/>
        <v>0.20389866053452876</v>
      </c>
      <c r="R28" s="23"/>
      <c r="S28" s="24">
        <v>0</v>
      </c>
      <c r="T28" s="24"/>
      <c r="U28" s="21">
        <f t="shared" si="3"/>
        <v>2021.7378602612462</v>
      </c>
      <c r="V28" s="24"/>
      <c r="W28" s="33">
        <f t="shared" si="4"/>
        <v>0.20389866053452876</v>
      </c>
      <c r="X28" s="34"/>
      <c r="Y28" s="1"/>
      <c r="Z28" s="1"/>
      <c r="AA28" s="2"/>
      <c r="AB28" s="1"/>
      <c r="AC28" s="2"/>
      <c r="AD28" s="2"/>
    </row>
    <row r="29" spans="1:30">
      <c r="A29" s="32">
        <v>2040</v>
      </c>
      <c r="B29" s="25"/>
      <c r="C29" s="16">
        <v>12932.638301238418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12932.638301238418</v>
      </c>
      <c r="L29" s="25"/>
      <c r="M29" s="20">
        <v>10133.989611901661</v>
      </c>
      <c r="N29" s="27"/>
      <c r="O29" s="21">
        <f t="shared" si="1"/>
        <v>2798.6486893367564</v>
      </c>
      <c r="P29" s="18"/>
      <c r="Q29" s="22">
        <f t="shared" si="2"/>
        <v>0.27616455083493863</v>
      </c>
      <c r="R29" s="23"/>
      <c r="S29" s="24">
        <v>0</v>
      </c>
      <c r="T29" s="24"/>
      <c r="U29" s="21">
        <f t="shared" si="3"/>
        <v>2798.6486893367564</v>
      </c>
      <c r="V29" s="24"/>
      <c r="W29" s="33">
        <f t="shared" si="4"/>
        <v>0.27616455083493863</v>
      </c>
      <c r="X29" s="34"/>
      <c r="Y29" s="1"/>
      <c r="Z29" s="1"/>
      <c r="AA29" s="2"/>
      <c r="AB29" s="1"/>
      <c r="AC29" s="2"/>
      <c r="AD29" s="2"/>
    </row>
    <row r="30" spans="1:30">
      <c r="A30" s="32">
        <v>2041</v>
      </c>
      <c r="B30" s="25"/>
      <c r="C30" s="16">
        <v>12928.155527248979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12928.155527248979</v>
      </c>
      <c r="L30" s="25"/>
      <c r="M30" s="20">
        <v>10331.903919221246</v>
      </c>
      <c r="N30" s="27"/>
      <c r="O30" s="21">
        <f t="shared" si="1"/>
        <v>2596.2516080277328</v>
      </c>
      <c r="P30" s="18"/>
      <c r="Q30" s="22">
        <f t="shared" si="2"/>
        <v>0.25128491595800884</v>
      </c>
      <c r="R30" s="23"/>
      <c r="S30" s="24">
        <v>0</v>
      </c>
      <c r="T30" s="24"/>
      <c r="U30" s="21">
        <f t="shared" si="3"/>
        <v>2596.2516080277328</v>
      </c>
      <c r="V30" s="24"/>
      <c r="W30" s="33">
        <f t="shared" si="4"/>
        <v>0.25128491595800884</v>
      </c>
      <c r="X30" s="34"/>
      <c r="Y30" s="1"/>
      <c r="Z30" s="1"/>
      <c r="AA30" s="2"/>
      <c r="AB30" s="1"/>
      <c r="AC30" s="2"/>
      <c r="AD30" s="2"/>
    </row>
    <row r="31" spans="1:30">
      <c r="A31" s="32">
        <v>2042</v>
      </c>
      <c r="B31" s="25"/>
      <c r="C31" s="16">
        <v>12820.695161268115</v>
      </c>
      <c r="D31" s="26"/>
      <c r="E31" s="16">
        <v>0</v>
      </c>
      <c r="F31" s="26"/>
      <c r="G31" s="17">
        <v>0</v>
      </c>
      <c r="H31" s="26"/>
      <c r="I31" s="16">
        <v>0</v>
      </c>
      <c r="J31" s="27"/>
      <c r="K31" s="19">
        <f t="shared" si="0"/>
        <v>12820.695161268115</v>
      </c>
      <c r="L31" s="25"/>
      <c r="M31" s="20">
        <v>10580.508226540833</v>
      </c>
      <c r="N31" s="27"/>
      <c r="O31" s="21">
        <f t="shared" ref="O31:O45" si="5">K31-M31</f>
        <v>2240.1869347272823</v>
      </c>
      <c r="P31" s="18"/>
      <c r="Q31" s="22">
        <f t="shared" ref="Q31:Q45" si="6">K31/M31-1</f>
        <v>0.21172772486560265</v>
      </c>
      <c r="R31" s="23"/>
      <c r="S31" s="24">
        <v>0</v>
      </c>
      <c r="T31" s="24"/>
      <c r="U31" s="21">
        <f t="shared" ref="U31:U45" si="7">O31-S31</f>
        <v>2240.1869347272823</v>
      </c>
      <c r="V31" s="24"/>
      <c r="W31" s="33">
        <f t="shared" ref="W31:W45" si="8">U31/M31</f>
        <v>0.2117277248656026</v>
      </c>
      <c r="X31" s="34"/>
      <c r="Y31" s="1"/>
      <c r="Z31" s="1"/>
      <c r="AA31" s="2"/>
      <c r="AB31" s="1"/>
      <c r="AC31" s="2"/>
      <c r="AD31" s="2"/>
    </row>
    <row r="32" spans="1:30">
      <c r="A32" s="32">
        <v>2043</v>
      </c>
      <c r="B32" s="25"/>
      <c r="C32" s="16">
        <v>13088.757534563541</v>
      </c>
      <c r="D32" s="26"/>
      <c r="E32" s="16">
        <v>0</v>
      </c>
      <c r="F32" s="26"/>
      <c r="G32" s="17">
        <v>0</v>
      </c>
      <c r="H32" s="26"/>
      <c r="I32" s="16">
        <v>0</v>
      </c>
      <c r="J32" s="27"/>
      <c r="K32" s="19">
        <f t="shared" si="0"/>
        <v>13088.757534563541</v>
      </c>
      <c r="L32" s="25"/>
      <c r="M32" s="20">
        <v>10871.972533860417</v>
      </c>
      <c r="N32" s="27"/>
      <c r="O32" s="21">
        <f t="shared" si="5"/>
        <v>2216.7850007031248</v>
      </c>
      <c r="P32" s="18"/>
      <c r="Q32" s="22">
        <f t="shared" si="6"/>
        <v>0.20389906190426976</v>
      </c>
      <c r="R32" s="23"/>
      <c r="S32" s="24">
        <v>0</v>
      </c>
      <c r="T32" s="24"/>
      <c r="U32" s="21">
        <f t="shared" si="7"/>
        <v>2216.7850007031248</v>
      </c>
      <c r="V32" s="24"/>
      <c r="W32" s="33">
        <f t="shared" si="8"/>
        <v>0.20389906190426968</v>
      </c>
      <c r="X32" s="34"/>
      <c r="Y32" s="1"/>
      <c r="Z32" s="1"/>
      <c r="AA32" s="2"/>
      <c r="AB32" s="1"/>
      <c r="AC32" s="2"/>
      <c r="AD32" s="2"/>
    </row>
    <row r="33" spans="1:30">
      <c r="A33" s="32">
        <v>2044</v>
      </c>
      <c r="B33" s="25"/>
      <c r="C33" s="16">
        <v>13861.525665134192</v>
      </c>
      <c r="D33" s="26"/>
      <c r="E33" s="16">
        <v>0</v>
      </c>
      <c r="F33" s="26"/>
      <c r="G33" s="17">
        <v>0</v>
      </c>
      <c r="H33" s="26"/>
      <c r="I33" s="16">
        <v>0</v>
      </c>
      <c r="J33" s="27"/>
      <c r="K33" s="19">
        <f t="shared" si="0"/>
        <v>13861.525665134192</v>
      </c>
      <c r="L33" s="25"/>
      <c r="M33" s="20">
        <v>11140.846841180004</v>
      </c>
      <c r="N33" s="27"/>
      <c r="O33" s="21">
        <f t="shared" si="5"/>
        <v>2720.6788239541875</v>
      </c>
      <c r="P33" s="18"/>
      <c r="Q33" s="22">
        <f t="shared" si="6"/>
        <v>0.24420754209614648</v>
      </c>
      <c r="R33" s="23"/>
      <c r="S33" s="24">
        <v>0</v>
      </c>
      <c r="T33" s="24"/>
      <c r="U33" s="21">
        <f t="shared" si="7"/>
        <v>2720.6788239541875</v>
      </c>
      <c r="V33" s="24"/>
      <c r="W33" s="33">
        <f t="shared" si="8"/>
        <v>0.24420754209614659</v>
      </c>
      <c r="X33" s="34"/>
      <c r="Y33" s="1"/>
      <c r="Z33" s="1"/>
      <c r="AA33" s="2"/>
      <c r="AB33" s="1"/>
      <c r="AC33" s="2"/>
      <c r="AD33" s="2"/>
    </row>
    <row r="34" spans="1:30">
      <c r="A34" s="32">
        <v>2045</v>
      </c>
      <c r="B34" s="25"/>
      <c r="C34" s="16">
        <v>13322.632302746177</v>
      </c>
      <c r="D34" s="26"/>
      <c r="E34" s="16">
        <v>0</v>
      </c>
      <c r="F34" s="26"/>
      <c r="G34" s="17">
        <v>0</v>
      </c>
      <c r="H34" s="26"/>
      <c r="I34" s="16">
        <v>0</v>
      </c>
      <c r="J34" s="27"/>
      <c r="K34" s="19">
        <f t="shared" si="0"/>
        <v>13322.632302746177</v>
      </c>
      <c r="L34" s="25"/>
      <c r="M34" s="20">
        <v>11068.271148499589</v>
      </c>
      <c r="N34" s="27"/>
      <c r="O34" s="21">
        <f t="shared" si="5"/>
        <v>2254.3611542465878</v>
      </c>
      <c r="P34" s="18"/>
      <c r="Q34" s="22">
        <f t="shared" si="6"/>
        <v>0.20367780333536456</v>
      </c>
      <c r="R34" s="23"/>
      <c r="S34" s="24">
        <v>0</v>
      </c>
      <c r="T34" s="24"/>
      <c r="U34" s="21">
        <f t="shared" si="7"/>
        <v>2254.3611542465878</v>
      </c>
      <c r="V34" s="24"/>
      <c r="W34" s="33">
        <f t="shared" si="8"/>
        <v>0.20367780333536448</v>
      </c>
      <c r="X34" s="34"/>
      <c r="Y34" s="1"/>
      <c r="Z34" s="1"/>
      <c r="AA34" s="2"/>
      <c r="AB34" s="1"/>
      <c r="AC34" s="2"/>
      <c r="AD34" s="2"/>
    </row>
    <row r="35" spans="1:30">
      <c r="A35" s="32">
        <v>2046</v>
      </c>
      <c r="B35" s="25"/>
      <c r="C35" s="16">
        <v>14783.314845830202</v>
      </c>
      <c r="D35" s="26"/>
      <c r="E35" s="16">
        <v>0</v>
      </c>
      <c r="F35" s="26"/>
      <c r="G35" s="17">
        <v>0</v>
      </c>
      <c r="H35" s="26"/>
      <c r="I35" s="16">
        <v>0</v>
      </c>
      <c r="J35" s="27"/>
      <c r="K35" s="19">
        <f t="shared" si="0"/>
        <v>14783.314845830202</v>
      </c>
      <c r="L35" s="25"/>
      <c r="M35" s="20">
        <v>11352.205455819174</v>
      </c>
      <c r="N35" s="27"/>
      <c r="O35" s="21">
        <f t="shared" si="5"/>
        <v>3431.1093900110282</v>
      </c>
      <c r="P35" s="18"/>
      <c r="Q35" s="22">
        <f t="shared" si="6"/>
        <v>0.30224165721491869</v>
      </c>
      <c r="R35" s="23"/>
      <c r="S35" s="24">
        <v>0</v>
      </c>
      <c r="T35" s="24"/>
      <c r="U35" s="21">
        <f t="shared" si="7"/>
        <v>3431.1093900110282</v>
      </c>
      <c r="V35" s="24"/>
      <c r="W35" s="33">
        <f t="shared" si="8"/>
        <v>0.30224165721491864</v>
      </c>
      <c r="X35" s="34"/>
      <c r="Y35" s="1"/>
      <c r="Z35" s="1"/>
      <c r="AA35" s="2"/>
      <c r="AB35" s="1"/>
      <c r="AC35" s="2"/>
      <c r="AD35" s="2"/>
    </row>
    <row r="36" spans="1:30">
      <c r="A36" s="32">
        <v>2047</v>
      </c>
      <c r="B36" s="25"/>
      <c r="C36" s="16">
        <v>14765.482175499201</v>
      </c>
      <c r="D36" s="26"/>
      <c r="E36" s="16">
        <v>0</v>
      </c>
      <c r="F36" s="26"/>
      <c r="G36" s="17">
        <v>0</v>
      </c>
      <c r="H36" s="26"/>
      <c r="I36" s="16">
        <v>0</v>
      </c>
      <c r="J36" s="27"/>
      <c r="K36" s="19">
        <f t="shared" si="0"/>
        <v>14765.482175499201</v>
      </c>
      <c r="L36" s="25"/>
      <c r="M36" s="20">
        <v>12219.25976313876</v>
      </c>
      <c r="N36" s="27"/>
      <c r="O36" s="21">
        <f t="shared" si="5"/>
        <v>2546.222412360441</v>
      </c>
      <c r="P36" s="18"/>
      <c r="Q36" s="22">
        <f t="shared" si="6"/>
        <v>0.20837779552256563</v>
      </c>
      <c r="R36" s="23"/>
      <c r="S36" s="24">
        <v>0</v>
      </c>
      <c r="T36" s="24"/>
      <c r="U36" s="21">
        <f t="shared" si="7"/>
        <v>2546.222412360441</v>
      </c>
      <c r="V36" s="24"/>
      <c r="W36" s="33">
        <f t="shared" si="8"/>
        <v>0.20837779552256552</v>
      </c>
      <c r="X36" s="34"/>
      <c r="Y36" s="1"/>
      <c r="Z36" s="1"/>
      <c r="AA36" s="2"/>
      <c r="AB36" s="1"/>
      <c r="AC36" s="2"/>
      <c r="AD36" s="2"/>
    </row>
    <row r="37" spans="1:30">
      <c r="A37" s="32">
        <v>2048</v>
      </c>
      <c r="B37" s="25"/>
      <c r="C37" s="16">
        <v>15776.26412409544</v>
      </c>
      <c r="D37" s="26"/>
      <c r="E37" s="16">
        <v>0</v>
      </c>
      <c r="F37" s="26"/>
      <c r="G37" s="17">
        <v>0</v>
      </c>
      <c r="H37" s="26"/>
      <c r="I37" s="16">
        <v>0</v>
      </c>
      <c r="J37" s="27"/>
      <c r="K37" s="19">
        <f t="shared" si="0"/>
        <v>15776.26412409544</v>
      </c>
      <c r="L37" s="25"/>
      <c r="M37" s="20">
        <v>12543.444070458345</v>
      </c>
      <c r="N37" s="27"/>
      <c r="O37" s="21">
        <f t="shared" si="5"/>
        <v>3232.820053637095</v>
      </c>
      <c r="P37" s="18"/>
      <c r="Q37" s="22">
        <f t="shared" si="6"/>
        <v>0.25772985756367039</v>
      </c>
      <c r="R37" s="23"/>
      <c r="S37" s="24">
        <v>0</v>
      </c>
      <c r="T37" s="24"/>
      <c r="U37" s="21">
        <f t="shared" si="7"/>
        <v>3232.820053637095</v>
      </c>
      <c r="V37" s="24"/>
      <c r="W37" s="33">
        <f t="shared" si="8"/>
        <v>0.25772985756367039</v>
      </c>
      <c r="X37" s="34"/>
      <c r="Y37" s="1"/>
      <c r="Z37" s="1"/>
      <c r="AA37" s="2"/>
      <c r="AB37" s="1"/>
      <c r="AC37" s="2"/>
      <c r="AD37" s="2"/>
    </row>
    <row r="38" spans="1:30">
      <c r="A38" s="32">
        <v>2049</v>
      </c>
      <c r="B38" s="25"/>
      <c r="C38" s="16">
        <v>15582.452668502927</v>
      </c>
      <c r="D38" s="26"/>
      <c r="E38" s="16">
        <v>0</v>
      </c>
      <c r="F38" s="26"/>
      <c r="G38" s="17">
        <v>0</v>
      </c>
      <c r="H38" s="26"/>
      <c r="I38" s="16">
        <v>0</v>
      </c>
      <c r="J38" s="27"/>
      <c r="K38" s="19">
        <f t="shared" si="0"/>
        <v>15582.452668502927</v>
      </c>
      <c r="L38" s="25"/>
      <c r="M38" s="20">
        <v>12956.038377777932</v>
      </c>
      <c r="N38" s="27"/>
      <c r="O38" s="21">
        <f t="shared" si="5"/>
        <v>2626.4142907249952</v>
      </c>
      <c r="P38" s="18"/>
      <c r="Q38" s="22">
        <f t="shared" si="6"/>
        <v>0.20271739046634774</v>
      </c>
      <c r="R38" s="23"/>
      <c r="S38" s="24">
        <v>0</v>
      </c>
      <c r="T38" s="24"/>
      <c r="U38" s="21">
        <f t="shared" si="7"/>
        <v>2626.4142907249952</v>
      </c>
      <c r="V38" s="24"/>
      <c r="W38" s="33">
        <f t="shared" si="8"/>
        <v>0.20271739046634771</v>
      </c>
      <c r="X38" s="34"/>
      <c r="Y38" s="1"/>
      <c r="Z38" s="1"/>
      <c r="AA38" s="2"/>
      <c r="AB38" s="1"/>
      <c r="AC38" s="2"/>
      <c r="AD38" s="2"/>
    </row>
    <row r="39" spans="1:30">
      <c r="A39" s="32">
        <v>2050</v>
      </c>
      <c r="B39" s="25"/>
      <c r="C39" s="16">
        <v>16648.219194412231</v>
      </c>
      <c r="D39" s="26"/>
      <c r="E39" s="16">
        <v>0</v>
      </c>
      <c r="F39" s="26"/>
      <c r="G39" s="17">
        <v>0</v>
      </c>
      <c r="H39" s="26"/>
      <c r="I39" s="16">
        <v>0</v>
      </c>
      <c r="J39" s="27"/>
      <c r="K39" s="19">
        <f t="shared" si="0"/>
        <v>16648.219194412231</v>
      </c>
      <c r="L39" s="25"/>
      <c r="M39" s="20">
        <v>13731.652685097517</v>
      </c>
      <c r="N39" s="27"/>
      <c r="O39" s="21">
        <f t="shared" si="5"/>
        <v>2916.5665093147145</v>
      </c>
      <c r="P39" s="18"/>
      <c r="Q39" s="22">
        <f t="shared" si="6"/>
        <v>0.2123973403784063</v>
      </c>
      <c r="R39" s="23"/>
      <c r="S39" s="24">
        <v>0</v>
      </c>
      <c r="T39" s="24"/>
      <c r="U39" s="21">
        <f t="shared" si="7"/>
        <v>2916.5665093147145</v>
      </c>
      <c r="V39" s="24"/>
      <c r="W39" s="33">
        <f t="shared" si="8"/>
        <v>0.21239734037840632</v>
      </c>
      <c r="X39" s="34"/>
      <c r="Y39" s="1"/>
      <c r="Z39" s="1"/>
      <c r="AA39" s="2"/>
      <c r="AB39" s="1"/>
      <c r="AC39" s="2"/>
      <c r="AD39" s="2"/>
    </row>
    <row r="40" spans="1:30">
      <c r="A40" s="32">
        <v>2051</v>
      </c>
      <c r="B40" s="25"/>
      <c r="C40" s="16">
        <v>16655.780822753906</v>
      </c>
      <c r="D40" s="26"/>
      <c r="E40" s="16">
        <v>0</v>
      </c>
      <c r="F40" s="26"/>
      <c r="G40" s="17">
        <v>0</v>
      </c>
      <c r="H40" s="26"/>
      <c r="I40" s="16">
        <v>0</v>
      </c>
      <c r="J40" s="27"/>
      <c r="K40" s="19">
        <f t="shared" si="0"/>
        <v>16655.780822753906</v>
      </c>
      <c r="L40" s="25"/>
      <c r="M40" s="20">
        <v>13731.652685097517</v>
      </c>
      <c r="N40" s="27"/>
      <c r="O40" s="21">
        <f t="shared" si="5"/>
        <v>2924.1281376563893</v>
      </c>
      <c r="P40" s="18"/>
      <c r="Q40" s="22">
        <f t="shared" si="6"/>
        <v>0.21294801177354583</v>
      </c>
      <c r="R40" s="23"/>
      <c r="S40" s="24">
        <v>0</v>
      </c>
      <c r="T40" s="24"/>
      <c r="U40" s="21">
        <f t="shared" si="7"/>
        <v>2924.1281376563893</v>
      </c>
      <c r="V40" s="24"/>
      <c r="W40" s="33">
        <f t="shared" si="8"/>
        <v>0.21294801177354591</v>
      </c>
      <c r="X40" s="34"/>
      <c r="Y40" s="1"/>
      <c r="Z40" s="1"/>
      <c r="AA40" s="2"/>
      <c r="AB40" s="1"/>
      <c r="AC40" s="2"/>
      <c r="AD40" s="2"/>
    </row>
    <row r="41" spans="1:30">
      <c r="A41" s="32">
        <v>2052</v>
      </c>
      <c r="B41" s="25"/>
      <c r="C41" s="16">
        <v>16667.978553771973</v>
      </c>
      <c r="D41" s="26"/>
      <c r="E41" s="16">
        <v>0</v>
      </c>
      <c r="F41" s="26"/>
      <c r="G41" s="17">
        <v>0</v>
      </c>
      <c r="H41" s="26"/>
      <c r="I41" s="16">
        <v>0</v>
      </c>
      <c r="J41" s="27"/>
      <c r="K41" s="19">
        <f t="shared" si="0"/>
        <v>16667.978553771973</v>
      </c>
      <c r="L41" s="25"/>
      <c r="M41" s="20">
        <v>13731.652685097517</v>
      </c>
      <c r="N41" s="27"/>
      <c r="O41" s="21">
        <f t="shared" si="5"/>
        <v>2936.3258686744557</v>
      </c>
      <c r="P41" s="18"/>
      <c r="Q41" s="22">
        <f t="shared" si="6"/>
        <v>0.21383630477787618</v>
      </c>
      <c r="R41" s="23"/>
      <c r="S41" s="24">
        <v>0</v>
      </c>
      <c r="T41" s="24"/>
      <c r="U41" s="21">
        <f t="shared" si="7"/>
        <v>2936.3258686744557</v>
      </c>
      <c r="V41" s="24"/>
      <c r="W41" s="33">
        <f t="shared" si="8"/>
        <v>0.21383630477787627</v>
      </c>
      <c r="X41" s="34"/>
      <c r="Y41" s="1"/>
      <c r="Z41" s="1"/>
      <c r="AA41" s="2"/>
      <c r="AB41" s="1"/>
      <c r="AC41" s="2"/>
      <c r="AD41" s="2"/>
    </row>
    <row r="42" spans="1:30">
      <c r="A42" s="32">
        <v>2053</v>
      </c>
      <c r="B42" s="25"/>
      <c r="C42" s="16">
        <v>16699.283821105957</v>
      </c>
      <c r="D42" s="26"/>
      <c r="E42" s="16">
        <v>0</v>
      </c>
      <c r="F42" s="26"/>
      <c r="G42" s="17">
        <v>0</v>
      </c>
      <c r="H42" s="26"/>
      <c r="I42" s="16">
        <v>0</v>
      </c>
      <c r="J42" s="27"/>
      <c r="K42" s="19">
        <f t="shared" si="0"/>
        <v>16699.283821105957</v>
      </c>
      <c r="L42" s="25"/>
      <c r="M42" s="20">
        <v>13731.652685097517</v>
      </c>
      <c r="N42" s="27"/>
      <c r="O42" s="21">
        <f t="shared" si="5"/>
        <v>2967.6311360084401</v>
      </c>
      <c r="P42" s="18"/>
      <c r="Q42" s="22">
        <f t="shared" si="6"/>
        <v>0.21611609352959427</v>
      </c>
      <c r="R42" s="23"/>
      <c r="S42" s="24">
        <v>0</v>
      </c>
      <c r="T42" s="24"/>
      <c r="U42" s="21">
        <f t="shared" si="7"/>
        <v>2967.6311360084401</v>
      </c>
      <c r="V42" s="24"/>
      <c r="W42" s="33">
        <f t="shared" si="8"/>
        <v>0.21611609352959432</v>
      </c>
      <c r="X42" s="34"/>
      <c r="Y42" s="1"/>
      <c r="Z42" s="1"/>
      <c r="AA42" s="2"/>
      <c r="AB42" s="1"/>
      <c r="AC42" s="2"/>
      <c r="AD42" s="2"/>
    </row>
    <row r="43" spans="1:30">
      <c r="A43" s="32">
        <v>2054</v>
      </c>
      <c r="B43" s="25"/>
      <c r="C43" s="16">
        <v>16487.550735473633</v>
      </c>
      <c r="D43" s="26"/>
      <c r="E43" s="16">
        <v>0</v>
      </c>
      <c r="F43" s="26"/>
      <c r="G43" s="17">
        <v>0</v>
      </c>
      <c r="H43" s="26"/>
      <c r="I43" s="16">
        <v>0</v>
      </c>
      <c r="J43" s="27"/>
      <c r="K43" s="19">
        <f t="shared" si="0"/>
        <v>16487.550735473633</v>
      </c>
      <c r="L43" s="25"/>
      <c r="M43" s="20">
        <v>13731.652685097517</v>
      </c>
      <c r="N43" s="27"/>
      <c r="O43" s="21">
        <f t="shared" si="5"/>
        <v>2755.8980503761159</v>
      </c>
      <c r="P43" s="18"/>
      <c r="Q43" s="22">
        <f t="shared" si="6"/>
        <v>0.20069674886017141</v>
      </c>
      <c r="R43" s="23"/>
      <c r="S43" s="24">
        <v>0</v>
      </c>
      <c r="T43" s="24"/>
      <c r="U43" s="21">
        <f t="shared" si="7"/>
        <v>2755.8980503761159</v>
      </c>
      <c r="V43" s="24"/>
      <c r="W43" s="33">
        <f t="shared" si="8"/>
        <v>0.2006967488601715</v>
      </c>
      <c r="X43" s="34"/>
      <c r="Y43" s="1"/>
      <c r="Z43" s="1"/>
      <c r="AA43" s="2"/>
      <c r="AB43" s="1"/>
      <c r="AC43" s="2"/>
      <c r="AD43" s="2"/>
    </row>
    <row r="44" spans="1:30">
      <c r="A44" s="32">
        <v>2055</v>
      </c>
      <c r="B44" s="25"/>
      <c r="C44" s="16">
        <v>16501.60870552063</v>
      </c>
      <c r="D44" s="26"/>
      <c r="E44" s="16">
        <v>0</v>
      </c>
      <c r="F44" s="26"/>
      <c r="G44" s="17">
        <v>0</v>
      </c>
      <c r="H44" s="26"/>
      <c r="I44" s="16">
        <v>0</v>
      </c>
      <c r="J44" s="27"/>
      <c r="K44" s="19">
        <f t="shared" si="0"/>
        <v>16501.60870552063</v>
      </c>
      <c r="L44" s="25"/>
      <c r="M44" s="20">
        <v>13731.652685097517</v>
      </c>
      <c r="N44" s="27"/>
      <c r="O44" s="21">
        <f t="shared" si="5"/>
        <v>2769.9560204231129</v>
      </c>
      <c r="P44" s="18"/>
      <c r="Q44" s="22">
        <f t="shared" si="6"/>
        <v>0.20172051274128489</v>
      </c>
      <c r="R44" s="23"/>
      <c r="S44" s="24">
        <v>0</v>
      </c>
      <c r="T44" s="24"/>
      <c r="U44" s="21">
        <f t="shared" si="7"/>
        <v>2769.9560204231129</v>
      </c>
      <c r="V44" s="24"/>
      <c r="W44" s="33">
        <f t="shared" si="8"/>
        <v>0.20172051274128491</v>
      </c>
      <c r="X44" s="34"/>
      <c r="Y44" s="1"/>
      <c r="Z44" s="1"/>
      <c r="AA44" s="2"/>
      <c r="AB44" s="1"/>
      <c r="AC44" s="2"/>
      <c r="AD44" s="2"/>
    </row>
    <row r="45" spans="1:30">
      <c r="A45" s="32">
        <v>2056</v>
      </c>
      <c r="B45" s="25"/>
      <c r="C45" s="16">
        <v>16493.750084877014</v>
      </c>
      <c r="D45" s="26"/>
      <c r="E45" s="16">
        <v>0</v>
      </c>
      <c r="F45" s="26"/>
      <c r="G45" s="17">
        <v>0</v>
      </c>
      <c r="H45" s="26"/>
      <c r="I45" s="16">
        <v>0</v>
      </c>
      <c r="J45" s="27"/>
      <c r="K45" s="19">
        <f t="shared" si="0"/>
        <v>16493.750084877014</v>
      </c>
      <c r="L45" s="25"/>
      <c r="M45" s="20">
        <v>13731.652685097517</v>
      </c>
      <c r="N45" s="27"/>
      <c r="O45" s="21">
        <f t="shared" si="5"/>
        <v>2762.0973997794972</v>
      </c>
      <c r="P45" s="18"/>
      <c r="Q45" s="22">
        <f t="shared" si="6"/>
        <v>0.2011482130462785</v>
      </c>
      <c r="R45" s="23"/>
      <c r="S45" s="24">
        <v>0</v>
      </c>
      <c r="T45" s="24"/>
      <c r="U45" s="21">
        <f t="shared" si="7"/>
        <v>2762.0973997794972</v>
      </c>
      <c r="V45" s="24"/>
      <c r="W45" s="33">
        <f t="shared" si="8"/>
        <v>0.20114821304627847</v>
      </c>
      <c r="X45" s="34"/>
      <c r="Y45" s="1"/>
      <c r="Z45" s="1"/>
      <c r="AA45" s="2"/>
      <c r="AB45" s="1"/>
      <c r="AC45" s="2"/>
      <c r="AD45" s="2"/>
    </row>
    <row r="46" spans="1:30">
      <c r="A46" s="28"/>
      <c r="B46" s="28"/>
      <c r="C46" s="29"/>
      <c r="D46" s="29"/>
      <c r="E46" s="16"/>
      <c r="F46" s="29"/>
      <c r="G46" s="29"/>
      <c r="H46" s="29"/>
      <c r="I46" s="29"/>
      <c r="J46" s="29"/>
      <c r="K46" s="28"/>
      <c r="L46" s="28"/>
      <c r="M46" s="29"/>
      <c r="N46" s="29"/>
      <c r="O46" s="28"/>
      <c r="P46" s="28"/>
      <c r="Q46" s="28"/>
      <c r="R46" s="28"/>
      <c r="S46" s="28"/>
      <c r="T46" s="28"/>
      <c r="U46" s="28"/>
      <c r="V46" s="28"/>
      <c r="W46" s="28"/>
      <c r="Y46" s="1"/>
    </row>
    <row r="47" spans="1:30">
      <c r="A47" s="28" t="s">
        <v>139</v>
      </c>
      <c r="B47" s="28"/>
      <c r="C47" s="29"/>
      <c r="D47" s="29"/>
      <c r="E47" s="29"/>
      <c r="F47" s="29"/>
      <c r="G47" s="29"/>
      <c r="H47" s="29"/>
      <c r="I47" s="29"/>
      <c r="J47" s="29"/>
      <c r="K47" s="28"/>
      <c r="L47" s="28"/>
      <c r="M47" s="29"/>
      <c r="N47" s="29"/>
      <c r="O47" s="28"/>
      <c r="P47" s="28"/>
      <c r="Q47" s="28"/>
      <c r="R47" s="28"/>
      <c r="S47" s="28"/>
      <c r="T47" s="28"/>
      <c r="U47" s="28"/>
      <c r="V47" s="28"/>
      <c r="W47" s="28"/>
    </row>
    <row r="48" spans="1:30">
      <c r="A48" s="28"/>
      <c r="B48" s="30"/>
      <c r="C48" s="48" t="s">
        <v>140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</row>
    <row r="49" spans="1:23">
      <c r="A49" s="28"/>
      <c r="B49" s="30"/>
      <c r="C49" s="48" t="s">
        <v>141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</row>
    <row r="50" spans="1:23">
      <c r="A50" s="28"/>
      <c r="B50" s="31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</row>
    <row r="58" spans="1:23" ht="15" customHeight="1"/>
    <row r="59" spans="1:23" ht="15" customHeight="1"/>
  </sheetData>
  <mergeCells count="9">
    <mergeCell ref="C48:W48"/>
    <mergeCell ref="C49:W49"/>
    <mergeCell ref="C50:W50"/>
    <mergeCell ref="O8:Q8"/>
    <mergeCell ref="U8:W8"/>
    <mergeCell ref="O9:Q9"/>
    <mergeCell ref="U9:W9"/>
    <mergeCell ref="O10:Q10"/>
    <mergeCell ref="U10:W10"/>
  </mergeCells>
  <pageMargins left="0.7" right="0.7" top="0.75" bottom="0.75" header="0.3" footer="0.3"/>
  <pageSetup scale="52" orientation="landscape" r:id="rId1"/>
  <headerFooter>
    <oddHeader xml:space="preserve">&amp;RDEF's Response to Staff ROG 6 (55-73) Q64b
Page&amp;P of &amp;N 
</oddHeader>
    <oddFooter>&amp;R20240025-STAFFROG6-00001251 through -STAFFROG6-00001256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B020A-492D-494A-B79B-5CBED4CFFC67}">
  <dimension ref="A1:AD50"/>
  <sheetViews>
    <sheetView tabSelected="1" view="pageLayout" zoomScaleNormal="100" workbookViewId="0">
      <selection sqref="A1:AJ133"/>
    </sheetView>
  </sheetViews>
  <sheetFormatPr defaultRowHeight="15"/>
  <cols>
    <col min="2" max="2" width="1.28515625" customWidth="1"/>
    <col min="3" max="3" width="13.140625" bestFit="1" customWidth="1"/>
    <col min="4" max="4" width="1.85546875" customWidth="1"/>
    <col min="5" max="5" width="12.140625" bestFit="1" customWidth="1"/>
    <col min="6" max="6" width="1.7109375" customWidth="1"/>
    <col min="7" max="7" width="12.140625" bestFit="1" customWidth="1"/>
    <col min="8" max="8" width="2" customWidth="1"/>
    <col min="10" max="10" width="1.140625" customWidth="1"/>
    <col min="11" max="11" width="13.42578125" bestFit="1" customWidth="1"/>
    <col min="12" max="12" width="1.42578125" customWidth="1"/>
    <col min="13" max="13" width="16.140625" bestFit="1" customWidth="1"/>
    <col min="14" max="14" width="1.5703125" customWidth="1"/>
    <col min="15" max="15" width="10" customWidth="1"/>
    <col min="16" max="16" width="2.42578125" customWidth="1"/>
    <col min="17" max="17" width="14" customWidth="1"/>
    <col min="18" max="18" width="3.28515625" customWidth="1"/>
    <col min="19" max="19" width="12" customWidth="1"/>
    <col min="20" max="20" width="5.42578125" customWidth="1"/>
    <col min="21" max="21" width="9.28515625" customWidth="1"/>
    <col min="22" max="22" width="3.7109375" customWidth="1"/>
    <col min="23" max="23" width="13.42578125" customWidth="1"/>
    <col min="26" max="26" width="9.5703125" bestFit="1" customWidth="1"/>
    <col min="27" max="27" width="10.5703125" bestFit="1" customWidth="1"/>
  </cols>
  <sheetData>
    <row r="1" spans="1:30" ht="15.75">
      <c r="A1" s="4" t="s">
        <v>117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75">
      <c r="A2" s="6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75">
      <c r="A3" s="4" t="s">
        <v>144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75">
      <c r="A4" s="6" t="s">
        <v>119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75">
      <c r="A5" s="6" t="s">
        <v>145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75">
      <c r="A6" s="8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75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2.5">
      <c r="A8" s="7"/>
      <c r="B8" s="7"/>
      <c r="C8" s="8" t="s">
        <v>121</v>
      </c>
      <c r="D8" s="8"/>
      <c r="E8" s="8" t="s">
        <v>142</v>
      </c>
      <c r="F8" s="8"/>
      <c r="G8" s="8" t="s">
        <v>122</v>
      </c>
      <c r="H8" s="8"/>
      <c r="I8" s="8"/>
      <c r="J8" s="8"/>
      <c r="K8" s="8" t="s">
        <v>121</v>
      </c>
      <c r="L8" s="8"/>
      <c r="M8" s="8" t="s">
        <v>123</v>
      </c>
      <c r="N8" s="8"/>
      <c r="O8" s="49"/>
      <c r="P8" s="49"/>
      <c r="Q8" s="49"/>
      <c r="R8" s="6"/>
      <c r="S8" s="8"/>
      <c r="T8" s="8"/>
      <c r="U8" s="49"/>
      <c r="V8" s="49"/>
      <c r="W8" s="49"/>
    </row>
    <row r="9" spans="1:30" ht="15.75">
      <c r="A9" s="8"/>
      <c r="B9" s="7"/>
      <c r="C9" s="8" t="s">
        <v>124</v>
      </c>
      <c r="D9" s="8"/>
      <c r="E9" s="8" t="s">
        <v>125</v>
      </c>
      <c r="F9" s="8"/>
      <c r="G9" s="8" t="s">
        <v>125</v>
      </c>
      <c r="H9" s="8"/>
      <c r="I9" s="8"/>
      <c r="J9" s="8"/>
      <c r="K9" s="8" t="s">
        <v>125</v>
      </c>
      <c r="L9" s="8"/>
      <c r="M9" s="8" t="s">
        <v>146</v>
      </c>
      <c r="N9" s="8"/>
      <c r="O9" s="49" t="s">
        <v>127</v>
      </c>
      <c r="P9" s="49"/>
      <c r="Q9" s="49"/>
      <c r="R9" s="8"/>
      <c r="S9" s="8" t="s">
        <v>128</v>
      </c>
      <c r="T9" s="8"/>
      <c r="U9" s="49" t="s">
        <v>127</v>
      </c>
      <c r="V9" s="49"/>
      <c r="W9" s="49"/>
    </row>
    <row r="10" spans="1:30" ht="22.5">
      <c r="A10" s="8"/>
      <c r="B10" s="7"/>
      <c r="C10" s="8" t="s">
        <v>125</v>
      </c>
      <c r="D10" s="8"/>
      <c r="E10" s="8" t="s">
        <v>129</v>
      </c>
      <c r="F10" s="8"/>
      <c r="G10" s="8" t="s">
        <v>130</v>
      </c>
      <c r="H10" s="8"/>
      <c r="I10" s="8" t="s">
        <v>143</v>
      </c>
      <c r="J10" s="8"/>
      <c r="K10" s="8" t="s">
        <v>131</v>
      </c>
      <c r="L10" s="8"/>
      <c r="M10" s="8" t="s">
        <v>132</v>
      </c>
      <c r="N10" s="8"/>
      <c r="O10" s="49" t="s">
        <v>133</v>
      </c>
      <c r="P10" s="49"/>
      <c r="Q10" s="49"/>
      <c r="R10" s="8"/>
      <c r="S10" s="8" t="s">
        <v>134</v>
      </c>
      <c r="T10" s="8"/>
      <c r="U10" s="49" t="s">
        <v>135</v>
      </c>
      <c r="V10" s="49"/>
      <c r="W10" s="49"/>
    </row>
    <row r="11" spans="1:30" ht="15.75">
      <c r="A11" s="35" t="s">
        <v>136</v>
      </c>
      <c r="B11" s="36"/>
      <c r="C11" s="11" t="s">
        <v>137</v>
      </c>
      <c r="D11" s="12"/>
      <c r="E11" s="11" t="s">
        <v>137</v>
      </c>
      <c r="F11" s="12"/>
      <c r="G11" s="11" t="s">
        <v>137</v>
      </c>
      <c r="H11" s="12"/>
      <c r="I11" s="11" t="s">
        <v>137</v>
      </c>
      <c r="J11" s="12"/>
      <c r="K11" s="11" t="s">
        <v>137</v>
      </c>
      <c r="L11" s="12"/>
      <c r="M11" s="11" t="s">
        <v>137</v>
      </c>
      <c r="N11" s="12"/>
      <c r="O11" s="11" t="s">
        <v>137</v>
      </c>
      <c r="P11" s="12"/>
      <c r="Q11" s="13" t="s">
        <v>138</v>
      </c>
      <c r="R11" s="14"/>
      <c r="S11" s="11" t="s">
        <v>137</v>
      </c>
      <c r="T11" s="12"/>
      <c r="U11" s="11" t="s">
        <v>137</v>
      </c>
      <c r="V11" s="12"/>
      <c r="W11" s="13" t="s">
        <v>138</v>
      </c>
    </row>
    <row r="12" spans="1:30">
      <c r="A12" s="37" t="s">
        <v>147</v>
      </c>
      <c r="B12" s="38"/>
      <c r="C12" s="16" cm="1">
        <f t="array" ref="C12:C45">TRANSPOSE(January!C126:AJ126)</f>
        <v>10722.999961853027</v>
      </c>
      <c r="D12" s="17"/>
      <c r="E12" s="16" cm="1">
        <f t="array" ref="E12:E45">TRANSPOSE(January!C123:AJ123)</f>
        <v>1558.3770446777344</v>
      </c>
      <c r="F12" s="17"/>
      <c r="G12" s="17">
        <v>0</v>
      </c>
      <c r="H12" s="17"/>
      <c r="I12" s="16" cm="1">
        <f t="array" ref="I12:I45">TRANSPOSE(January!C124:AJ124)</f>
        <v>77.75</v>
      </c>
      <c r="J12" s="18"/>
      <c r="K12" s="19">
        <f t="shared" ref="K12:K45" si="0">C12+E12+G12+I12</f>
        <v>12359.127006530762</v>
      </c>
      <c r="L12" s="18"/>
      <c r="M12" s="20" cm="1">
        <f t="array" ref="M12:M45">TRANSPOSE(January!C133:AJ133)</f>
        <v>8204.4416684556163</v>
      </c>
      <c r="N12" s="18"/>
      <c r="O12" s="21">
        <f t="shared" ref="O12" si="1">K12-M12</f>
        <v>4154.6853380751454</v>
      </c>
      <c r="P12" s="18"/>
      <c r="Q12" s="22">
        <f t="shared" ref="Q12" si="2">K12/M12-1</f>
        <v>0.50639464645705901</v>
      </c>
      <c r="R12" s="23"/>
      <c r="S12" s="24">
        <v>0</v>
      </c>
      <c r="T12" s="24"/>
      <c r="U12" s="21">
        <f>O12-S12</f>
        <v>4154.6853380751454</v>
      </c>
      <c r="V12" s="24"/>
      <c r="W12" s="33">
        <f>U12/M12</f>
        <v>0.50639464645705901</v>
      </c>
      <c r="X12" s="19"/>
      <c r="Y12" s="1"/>
      <c r="Z12" s="1"/>
      <c r="AA12" s="2"/>
      <c r="AB12" s="1"/>
      <c r="AC12" s="2"/>
      <c r="AD12" s="2"/>
    </row>
    <row r="13" spans="1:30">
      <c r="A13" s="37" t="s">
        <v>148</v>
      </c>
      <c r="B13" s="38"/>
      <c r="C13" s="16">
        <v>10722.999961853027</v>
      </c>
      <c r="D13" s="17"/>
      <c r="E13" s="16">
        <v>1443.3770446777344</v>
      </c>
      <c r="F13" s="17"/>
      <c r="G13" s="17">
        <v>0</v>
      </c>
      <c r="H13" s="17"/>
      <c r="I13" s="16">
        <v>77.75</v>
      </c>
      <c r="J13" s="18"/>
      <c r="K13" s="19">
        <f t="shared" si="0"/>
        <v>12244.127006530762</v>
      </c>
      <c r="L13" s="18"/>
      <c r="M13" s="20">
        <v>9163.3103507752003</v>
      </c>
      <c r="N13" s="18"/>
      <c r="O13" s="21">
        <f t="shared" ref="O13:O30" si="3">K13-M13</f>
        <v>3080.8166557555614</v>
      </c>
      <c r="P13" s="18"/>
      <c r="Q13" s="22">
        <f t="shared" ref="Q13:Q30" si="4">K13/M13-1</f>
        <v>0.33621219164479466</v>
      </c>
      <c r="R13" s="23"/>
      <c r="S13" s="24">
        <v>0</v>
      </c>
      <c r="T13" s="24"/>
      <c r="U13" s="21">
        <f t="shared" ref="U13:U30" si="5">O13-S13</f>
        <v>3080.8166557555614</v>
      </c>
      <c r="V13" s="24"/>
      <c r="W13" s="33">
        <f t="shared" ref="W13:W30" si="6">U13/M13</f>
        <v>0.3362121916447946</v>
      </c>
      <c r="X13" s="19"/>
      <c r="Y13" s="1"/>
      <c r="Z13" s="1"/>
      <c r="AA13" s="2"/>
      <c r="AB13" s="1"/>
      <c r="AC13" s="2"/>
      <c r="AD13" s="2"/>
    </row>
    <row r="14" spans="1:30">
      <c r="A14" s="37" t="s">
        <v>149</v>
      </c>
      <c r="B14" s="38"/>
      <c r="C14" s="16">
        <v>11222.999961853027</v>
      </c>
      <c r="D14" s="17"/>
      <c r="E14" s="16">
        <v>805.22430419921875</v>
      </c>
      <c r="F14" s="17"/>
      <c r="G14" s="17">
        <v>0</v>
      </c>
      <c r="H14" s="17"/>
      <c r="I14" s="16">
        <v>0</v>
      </c>
      <c r="J14" s="18"/>
      <c r="K14" s="19">
        <f t="shared" si="0"/>
        <v>12028.224266052246</v>
      </c>
      <c r="L14" s="18"/>
      <c r="M14" s="20">
        <v>8953.7797830947857</v>
      </c>
      <c r="N14" s="18"/>
      <c r="O14" s="21">
        <f t="shared" si="3"/>
        <v>3074.4444829574604</v>
      </c>
      <c r="P14" s="18"/>
      <c r="Q14" s="22">
        <f t="shared" si="4"/>
        <v>0.34336833800203315</v>
      </c>
      <c r="R14" s="23"/>
      <c r="S14" s="24">
        <v>0</v>
      </c>
      <c r="T14" s="24"/>
      <c r="U14" s="21">
        <f t="shared" si="5"/>
        <v>3074.4444829574604</v>
      </c>
      <c r="V14" s="24"/>
      <c r="W14" s="33">
        <f t="shared" si="6"/>
        <v>0.34336833800203304</v>
      </c>
      <c r="X14" s="19"/>
      <c r="Y14" s="1"/>
      <c r="Z14" s="1"/>
      <c r="AA14" s="2"/>
      <c r="AB14" s="1"/>
      <c r="AC14" s="2"/>
      <c r="AD14" s="2"/>
    </row>
    <row r="15" spans="1:30">
      <c r="A15" s="37" t="s">
        <v>150</v>
      </c>
      <c r="B15" s="38"/>
      <c r="C15" s="16">
        <v>11105.999961853027</v>
      </c>
      <c r="D15" s="17"/>
      <c r="E15" s="16">
        <v>701.22430419921875</v>
      </c>
      <c r="F15" s="17"/>
      <c r="G15" s="17">
        <v>0</v>
      </c>
      <c r="H15" s="17"/>
      <c r="I15" s="16">
        <v>0</v>
      </c>
      <c r="J15" s="18"/>
      <c r="K15" s="19">
        <f t="shared" si="0"/>
        <v>11807.224266052246</v>
      </c>
      <c r="L15" s="18"/>
      <c r="M15" s="20">
        <v>8979.475090414373</v>
      </c>
      <c r="N15" s="18"/>
      <c r="O15" s="21">
        <f t="shared" si="3"/>
        <v>2827.7491756378731</v>
      </c>
      <c r="P15" s="18"/>
      <c r="Q15" s="22">
        <f t="shared" si="4"/>
        <v>0.31491252519387314</v>
      </c>
      <c r="R15" s="23"/>
      <c r="S15" s="24">
        <v>0</v>
      </c>
      <c r="T15" s="24"/>
      <c r="U15" s="21">
        <f t="shared" si="5"/>
        <v>2827.7491756378731</v>
      </c>
      <c r="V15" s="24"/>
      <c r="W15" s="33">
        <f t="shared" si="6"/>
        <v>0.31491252519387319</v>
      </c>
      <c r="X15" s="19"/>
      <c r="Y15" s="1"/>
      <c r="Z15" s="1"/>
      <c r="AA15" s="2"/>
      <c r="AB15" s="1"/>
      <c r="AC15" s="2"/>
      <c r="AD15" s="2"/>
    </row>
    <row r="16" spans="1:30">
      <c r="A16" s="37" t="s">
        <v>151</v>
      </c>
      <c r="B16" s="38"/>
      <c r="C16" s="16">
        <v>11282.999961853027</v>
      </c>
      <c r="D16" s="17"/>
      <c r="E16" s="16">
        <v>701.22430419921875</v>
      </c>
      <c r="F16" s="17"/>
      <c r="G16" s="17">
        <v>0</v>
      </c>
      <c r="H16" s="17"/>
      <c r="I16" s="16">
        <v>0</v>
      </c>
      <c r="J16" s="18"/>
      <c r="K16" s="19">
        <f t="shared" si="0"/>
        <v>11984.224266052246</v>
      </c>
      <c r="L16" s="18"/>
      <c r="M16" s="20">
        <v>9004.3537727339572</v>
      </c>
      <c r="N16" s="18"/>
      <c r="O16" s="21">
        <f t="shared" si="3"/>
        <v>2979.8704933182889</v>
      </c>
      <c r="P16" s="18"/>
      <c r="Q16" s="22">
        <f t="shared" si="4"/>
        <v>0.33093663004907925</v>
      </c>
      <c r="R16" s="23"/>
      <c r="S16" s="24">
        <v>0</v>
      </c>
      <c r="T16" s="24"/>
      <c r="U16" s="21">
        <f t="shared" si="5"/>
        <v>2979.8704933182889</v>
      </c>
      <c r="V16" s="24"/>
      <c r="W16" s="33">
        <f t="shared" si="6"/>
        <v>0.33093663004907931</v>
      </c>
      <c r="X16" s="19"/>
      <c r="Y16" s="1"/>
      <c r="Z16" s="1"/>
      <c r="AA16" s="2"/>
      <c r="AB16" s="1"/>
      <c r="AC16" s="2"/>
      <c r="AD16" s="2"/>
    </row>
    <row r="17" spans="1:30">
      <c r="A17" s="37" t="s">
        <v>152</v>
      </c>
      <c r="B17" s="38"/>
      <c r="C17" s="16">
        <v>10891.999961853027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10891.999961853027</v>
      </c>
      <c r="L17" s="18"/>
      <c r="M17" s="20">
        <v>8427.3873300535433</v>
      </c>
      <c r="N17" s="18"/>
      <c r="O17" s="21">
        <f t="shared" si="3"/>
        <v>2464.612631799484</v>
      </c>
      <c r="P17" s="18"/>
      <c r="Q17" s="22">
        <f t="shared" si="4"/>
        <v>0.29245275377461799</v>
      </c>
      <c r="R17" s="23"/>
      <c r="S17" s="24">
        <v>0</v>
      </c>
      <c r="T17" s="24"/>
      <c r="U17" s="21">
        <f t="shared" si="5"/>
        <v>2464.612631799484</v>
      </c>
      <c r="V17" s="24"/>
      <c r="W17" s="33">
        <f t="shared" si="6"/>
        <v>0.29245275377461799</v>
      </c>
      <c r="X17" s="19"/>
      <c r="Y17" s="1"/>
      <c r="Z17" s="1"/>
      <c r="AA17" s="2"/>
      <c r="AB17" s="1"/>
      <c r="AC17" s="2"/>
      <c r="AD17" s="2"/>
    </row>
    <row r="18" spans="1:30">
      <c r="A18" s="37" t="s">
        <v>153</v>
      </c>
      <c r="B18" s="38"/>
      <c r="C18" s="16">
        <v>10891.999961853027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10891.999961853027</v>
      </c>
      <c r="L18" s="18"/>
      <c r="M18" s="20">
        <v>8494.4627623731285</v>
      </c>
      <c r="N18" s="18"/>
      <c r="O18" s="21">
        <f t="shared" si="3"/>
        <v>2397.5371994798988</v>
      </c>
      <c r="P18" s="18"/>
      <c r="Q18" s="22">
        <f t="shared" si="4"/>
        <v>0.28224706688926493</v>
      </c>
      <c r="R18" s="23"/>
      <c r="S18" s="24">
        <v>0</v>
      </c>
      <c r="T18" s="24"/>
      <c r="U18" s="21">
        <f t="shared" si="5"/>
        <v>2397.5371994798988</v>
      </c>
      <c r="V18" s="24"/>
      <c r="W18" s="33">
        <f t="shared" si="6"/>
        <v>0.28224706688926499</v>
      </c>
      <c r="X18" s="19"/>
      <c r="Y18" s="1"/>
      <c r="Z18" s="1"/>
      <c r="AA18" s="2"/>
      <c r="AB18" s="1"/>
      <c r="AC18" s="2"/>
      <c r="AD18" s="2"/>
    </row>
    <row r="19" spans="1:30">
      <c r="A19" s="37" t="s">
        <v>154</v>
      </c>
      <c r="B19" s="38"/>
      <c r="C19" s="16">
        <v>11194.009963989258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11194.009963989258</v>
      </c>
      <c r="L19" s="18"/>
      <c r="M19" s="20">
        <v>8583.1879446927142</v>
      </c>
      <c r="N19" s="18"/>
      <c r="O19" s="21">
        <f t="shared" si="3"/>
        <v>2610.8220192965437</v>
      </c>
      <c r="P19" s="18"/>
      <c r="Q19" s="22">
        <f t="shared" si="4"/>
        <v>0.30417859146506365</v>
      </c>
      <c r="R19" s="23"/>
      <c r="S19" s="24">
        <v>0</v>
      </c>
      <c r="T19" s="24"/>
      <c r="U19" s="21">
        <f t="shared" si="5"/>
        <v>2610.8220192965437</v>
      </c>
      <c r="V19" s="24"/>
      <c r="W19" s="33">
        <f t="shared" si="6"/>
        <v>0.30417859146506354</v>
      </c>
      <c r="X19" s="19"/>
      <c r="Y19" s="1"/>
      <c r="Z19" s="1"/>
      <c r="AA19" s="2"/>
      <c r="AB19" s="1"/>
      <c r="AC19" s="2"/>
      <c r="AD19" s="2"/>
    </row>
    <row r="20" spans="1:30">
      <c r="A20" s="37" t="s">
        <v>155</v>
      </c>
      <c r="B20" s="38"/>
      <c r="C20" s="16">
        <v>11261.08292388916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11261.08292388916</v>
      </c>
      <c r="L20" s="25"/>
      <c r="M20" s="20">
        <v>8638.510502012301</v>
      </c>
      <c r="N20" s="27"/>
      <c r="O20" s="21">
        <f t="shared" si="3"/>
        <v>2622.5724218768592</v>
      </c>
      <c r="P20" s="18"/>
      <c r="Q20" s="22">
        <f t="shared" si="4"/>
        <v>0.30359081247466713</v>
      </c>
      <c r="R20" s="23"/>
      <c r="S20" s="24">
        <v>0</v>
      </c>
      <c r="T20" s="24"/>
      <c r="U20" s="21">
        <f t="shared" si="5"/>
        <v>2622.5724218768592</v>
      </c>
      <c r="V20" s="24"/>
      <c r="W20" s="33">
        <f t="shared" si="6"/>
        <v>0.30359081247466713</v>
      </c>
      <c r="X20" s="19"/>
      <c r="Y20" s="1"/>
      <c r="Z20" s="1"/>
      <c r="AA20" s="2"/>
      <c r="AB20" s="1"/>
      <c r="AC20" s="2"/>
      <c r="AD20" s="2"/>
    </row>
    <row r="21" spans="1:30">
      <c r="A21" s="37" t="s">
        <v>156</v>
      </c>
      <c r="B21" s="38"/>
      <c r="C21" s="16">
        <v>11372.820487976074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11372.820487976074</v>
      </c>
      <c r="L21" s="25"/>
      <c r="M21" s="20">
        <v>8766.3924343318849</v>
      </c>
      <c r="N21" s="27"/>
      <c r="O21" s="21">
        <f t="shared" si="3"/>
        <v>2606.4280536441893</v>
      </c>
      <c r="P21" s="18"/>
      <c r="Q21" s="22">
        <f t="shared" si="4"/>
        <v>0.29732048538422906</v>
      </c>
      <c r="R21" s="23"/>
      <c r="S21" s="24">
        <v>0</v>
      </c>
      <c r="T21" s="24"/>
      <c r="U21" s="21">
        <f t="shared" si="5"/>
        <v>2606.4280536441893</v>
      </c>
      <c r="V21" s="24"/>
      <c r="W21" s="33">
        <f t="shared" si="6"/>
        <v>0.29732048538422906</v>
      </c>
      <c r="X21" s="19"/>
      <c r="Y21" s="1"/>
      <c r="Z21" s="1"/>
      <c r="AA21" s="2"/>
      <c r="AB21" s="1"/>
      <c r="AC21" s="2"/>
      <c r="AD21" s="2"/>
    </row>
    <row r="22" spans="1:30">
      <c r="A22" s="37" t="s">
        <v>163</v>
      </c>
      <c r="B22" s="38"/>
      <c r="C22" s="16">
        <v>11686.814414978027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11686.814414978027</v>
      </c>
      <c r="L22" s="25"/>
      <c r="M22" s="20">
        <v>8889.6469916514725</v>
      </c>
      <c r="N22" s="27"/>
      <c r="O22" s="21">
        <f t="shared" si="3"/>
        <v>2797.1674233265549</v>
      </c>
      <c r="P22" s="18"/>
      <c r="Q22" s="22">
        <f t="shared" si="4"/>
        <v>0.31465449932415268</v>
      </c>
      <c r="R22" s="23"/>
      <c r="S22" s="24">
        <v>0</v>
      </c>
      <c r="T22" s="24"/>
      <c r="U22" s="21">
        <f t="shared" si="5"/>
        <v>2797.1674233265549</v>
      </c>
      <c r="V22" s="24"/>
      <c r="W22" s="33">
        <f t="shared" si="6"/>
        <v>0.31465449932415274</v>
      </c>
      <c r="X22" s="34"/>
      <c r="Y22" s="1"/>
      <c r="Z22" s="1"/>
      <c r="AA22" s="2"/>
      <c r="AB22" s="1"/>
      <c r="AC22" s="2"/>
      <c r="AD22" s="2"/>
    </row>
    <row r="23" spans="1:30">
      <c r="A23" s="37" t="s">
        <v>164</v>
      </c>
      <c r="B23" s="38"/>
      <c r="C23" s="16">
        <v>12180.813362121582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12180.813362121582</v>
      </c>
      <c r="L23" s="25"/>
      <c r="M23" s="20">
        <v>9041.9699239710571</v>
      </c>
      <c r="N23" s="27"/>
      <c r="O23" s="21">
        <f t="shared" si="3"/>
        <v>3138.8434381505249</v>
      </c>
      <c r="P23" s="18"/>
      <c r="Q23" s="22">
        <f t="shared" si="4"/>
        <v>0.34714154819617082</v>
      </c>
      <c r="R23" s="23"/>
      <c r="S23" s="24">
        <v>0</v>
      </c>
      <c r="T23" s="24"/>
      <c r="U23" s="21">
        <f t="shared" si="5"/>
        <v>3138.8434381505249</v>
      </c>
      <c r="V23" s="24"/>
      <c r="W23" s="33">
        <f t="shared" si="6"/>
        <v>0.34714154819617071</v>
      </c>
      <c r="X23" s="34"/>
      <c r="Y23" s="1"/>
      <c r="Z23" s="1"/>
      <c r="AA23" s="2"/>
      <c r="AB23" s="1"/>
      <c r="AC23" s="2"/>
      <c r="AD23" s="2"/>
    </row>
    <row r="24" spans="1:30">
      <c r="A24" s="37" t="s">
        <v>165</v>
      </c>
      <c r="B24" s="38"/>
      <c r="C24" s="16">
        <v>11782.817390441895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11782.817390441895</v>
      </c>
      <c r="L24" s="25"/>
      <c r="M24" s="20">
        <v>9209.1581062906425</v>
      </c>
      <c r="N24" s="27"/>
      <c r="O24" s="21">
        <f t="shared" si="3"/>
        <v>2573.659284151252</v>
      </c>
      <c r="P24" s="18"/>
      <c r="Q24" s="22">
        <f t="shared" si="4"/>
        <v>0.27946737958524381</v>
      </c>
      <c r="R24" s="23"/>
      <c r="S24" s="24">
        <v>0</v>
      </c>
      <c r="T24" s="24"/>
      <c r="U24" s="21">
        <f t="shared" si="5"/>
        <v>2573.659284151252</v>
      </c>
      <c r="V24" s="24"/>
      <c r="W24" s="33">
        <f t="shared" si="6"/>
        <v>0.27946737958524381</v>
      </c>
      <c r="X24" s="34"/>
      <c r="Y24" s="1"/>
      <c r="Z24" s="1"/>
      <c r="AA24" s="2"/>
      <c r="AB24" s="1"/>
      <c r="AC24" s="2"/>
      <c r="AD24" s="2"/>
    </row>
    <row r="25" spans="1:30">
      <c r="A25" s="37" t="s">
        <v>166</v>
      </c>
      <c r="B25" s="38"/>
      <c r="C25" s="16">
        <v>11979.826332092285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11979.826332092285</v>
      </c>
      <c r="L25" s="25"/>
      <c r="M25" s="20">
        <v>8654.9272886102281</v>
      </c>
      <c r="N25" s="27"/>
      <c r="O25" s="21">
        <f t="shared" si="3"/>
        <v>3324.8990434820571</v>
      </c>
      <c r="P25" s="18"/>
      <c r="Q25" s="22">
        <f t="shared" si="4"/>
        <v>0.38416256227335155</v>
      </c>
      <c r="R25" s="23"/>
      <c r="S25" s="24">
        <v>0</v>
      </c>
      <c r="T25" s="24"/>
      <c r="U25" s="21">
        <f t="shared" si="5"/>
        <v>3324.8990434820571</v>
      </c>
      <c r="V25" s="24"/>
      <c r="W25" s="33">
        <f t="shared" si="6"/>
        <v>0.3841625622733516</v>
      </c>
      <c r="X25" s="34"/>
      <c r="Y25" s="1"/>
      <c r="Z25" s="1"/>
      <c r="AA25" s="2"/>
      <c r="AB25" s="1"/>
      <c r="AC25" s="2"/>
      <c r="AD25" s="2"/>
    </row>
    <row r="26" spans="1:30">
      <c r="A26" s="37" t="s">
        <v>168</v>
      </c>
      <c r="B26" s="38"/>
      <c r="C26" s="16">
        <v>11609.840187072754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11609.840187072754</v>
      </c>
      <c r="L26" s="25"/>
      <c r="M26" s="20">
        <v>8832.1212209298137</v>
      </c>
      <c r="N26" s="27"/>
      <c r="O26" s="21">
        <f t="shared" si="3"/>
        <v>2777.7189661429402</v>
      </c>
      <c r="P26" s="18"/>
      <c r="Q26" s="22">
        <f t="shared" si="4"/>
        <v>0.31450190692134905</v>
      </c>
      <c r="R26" s="23"/>
      <c r="S26" s="24">
        <v>0</v>
      </c>
      <c r="T26" s="24"/>
      <c r="U26" s="21">
        <f t="shared" si="5"/>
        <v>2777.7189661429402</v>
      </c>
      <c r="V26" s="24"/>
      <c r="W26" s="33">
        <f t="shared" si="6"/>
        <v>0.31450190692134905</v>
      </c>
      <c r="X26" s="34"/>
      <c r="Y26" s="1"/>
      <c r="Z26" s="1"/>
      <c r="AA26" s="2"/>
      <c r="AB26" s="1"/>
      <c r="AC26" s="2"/>
      <c r="AD26" s="2"/>
    </row>
    <row r="27" spans="1:30">
      <c r="A27" s="37" t="s">
        <v>167</v>
      </c>
      <c r="B27" s="38"/>
      <c r="C27" s="16">
        <v>11608.858955383301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11608.858955383301</v>
      </c>
      <c r="L27" s="25"/>
      <c r="M27" s="20">
        <v>9022.4454032493977</v>
      </c>
      <c r="N27" s="27"/>
      <c r="O27" s="21">
        <f t="shared" si="3"/>
        <v>2586.4135521339031</v>
      </c>
      <c r="P27" s="18"/>
      <c r="Q27" s="22">
        <f t="shared" si="4"/>
        <v>0.28666436165991271</v>
      </c>
      <c r="R27" s="23"/>
      <c r="S27" s="24">
        <v>0</v>
      </c>
      <c r="T27" s="24"/>
      <c r="U27" s="21">
        <f t="shared" si="5"/>
        <v>2586.4135521339031</v>
      </c>
      <c r="V27" s="24"/>
      <c r="W27" s="33">
        <f t="shared" si="6"/>
        <v>0.28666436165991277</v>
      </c>
      <c r="X27" s="34"/>
      <c r="Y27" s="1"/>
      <c r="Z27" s="1"/>
      <c r="AA27" s="2"/>
      <c r="AB27" s="1"/>
      <c r="AC27" s="2"/>
      <c r="AD27" s="2"/>
    </row>
    <row r="28" spans="1:30">
      <c r="A28" s="37" t="s">
        <v>169</v>
      </c>
      <c r="B28" s="38"/>
      <c r="C28" s="16">
        <v>12255.882652282715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12255.882652282715</v>
      </c>
      <c r="L28" s="25"/>
      <c r="M28" s="20">
        <v>9216.9653355689843</v>
      </c>
      <c r="N28" s="27"/>
      <c r="O28" s="21">
        <f t="shared" si="3"/>
        <v>3038.9173167137305</v>
      </c>
      <c r="P28" s="18"/>
      <c r="Q28" s="22">
        <f t="shared" si="4"/>
        <v>0.32970909687446825</v>
      </c>
      <c r="R28" s="23"/>
      <c r="S28" s="24">
        <v>0</v>
      </c>
      <c r="T28" s="24"/>
      <c r="U28" s="21">
        <f t="shared" si="5"/>
        <v>3038.9173167137305</v>
      </c>
      <c r="V28" s="24"/>
      <c r="W28" s="33">
        <f t="shared" si="6"/>
        <v>0.32970909687446831</v>
      </c>
      <c r="X28" s="34"/>
      <c r="Y28" s="1"/>
      <c r="Z28" s="1"/>
      <c r="AA28" s="2"/>
      <c r="AB28" s="1"/>
      <c r="AC28" s="2"/>
      <c r="AD28" s="2"/>
    </row>
    <row r="29" spans="1:30">
      <c r="A29" s="37" t="s">
        <v>170</v>
      </c>
      <c r="B29" s="38"/>
      <c r="C29" s="16">
        <v>11958.911209106445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11958.911209106445</v>
      </c>
      <c r="L29" s="25"/>
      <c r="M29" s="20">
        <v>9411.9781428885708</v>
      </c>
      <c r="N29" s="27"/>
      <c r="O29" s="21">
        <f t="shared" si="3"/>
        <v>2546.9330662178745</v>
      </c>
      <c r="P29" s="18"/>
      <c r="Q29" s="22">
        <f t="shared" si="4"/>
        <v>0.27060550158016117</v>
      </c>
      <c r="R29" s="23"/>
      <c r="S29" s="24">
        <v>0</v>
      </c>
      <c r="T29" s="24"/>
      <c r="U29" s="21">
        <f t="shared" si="5"/>
        <v>2546.9330662178745</v>
      </c>
      <c r="V29" s="24"/>
      <c r="W29" s="33">
        <f t="shared" si="6"/>
        <v>0.27060550158016106</v>
      </c>
      <c r="X29" s="34"/>
      <c r="Y29" s="1"/>
      <c r="Z29" s="1"/>
      <c r="AA29" s="2"/>
      <c r="AB29" s="1"/>
      <c r="AC29" s="2"/>
      <c r="AD29" s="2"/>
    </row>
    <row r="30" spans="1:30">
      <c r="A30" s="37" t="s">
        <v>171</v>
      </c>
      <c r="B30" s="38"/>
      <c r="C30" s="16">
        <v>12957.944671630859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12957.944671630859</v>
      </c>
      <c r="L30" s="25"/>
      <c r="M30" s="20">
        <v>9379.8760752081562</v>
      </c>
      <c r="N30" s="27"/>
      <c r="O30" s="21">
        <f t="shared" si="3"/>
        <v>3578.0685964227032</v>
      </c>
      <c r="P30" s="18"/>
      <c r="Q30" s="22">
        <f t="shared" si="4"/>
        <v>0.38146224616760716</v>
      </c>
      <c r="R30" s="23"/>
      <c r="S30" s="24">
        <v>0</v>
      </c>
      <c r="T30" s="24"/>
      <c r="U30" s="21">
        <f t="shared" si="5"/>
        <v>3578.0685964227032</v>
      </c>
      <c r="V30" s="24"/>
      <c r="W30" s="33">
        <f t="shared" si="6"/>
        <v>0.38146224616760721</v>
      </c>
      <c r="X30" s="34"/>
      <c r="Y30" s="1"/>
      <c r="Z30" s="1"/>
      <c r="AA30" s="2"/>
      <c r="AB30" s="1"/>
      <c r="AC30" s="2"/>
      <c r="AD30" s="2"/>
    </row>
    <row r="31" spans="1:30">
      <c r="A31" s="37" t="s">
        <v>172</v>
      </c>
      <c r="B31" s="38"/>
      <c r="C31" s="16">
        <v>12866.982933044434</v>
      </c>
      <c r="D31" s="26"/>
      <c r="E31" s="16">
        <v>0</v>
      </c>
      <c r="F31" s="26"/>
      <c r="G31" s="17">
        <v>0</v>
      </c>
      <c r="H31" s="26"/>
      <c r="I31" s="16">
        <v>0</v>
      </c>
      <c r="J31" s="27"/>
      <c r="K31" s="19">
        <f t="shared" si="0"/>
        <v>12866.982933044434</v>
      </c>
      <c r="L31" s="25"/>
      <c r="M31" s="20">
        <v>9797.9112575277395</v>
      </c>
      <c r="N31" s="27"/>
      <c r="O31" s="21">
        <f t="shared" ref="O31:O45" si="7">K31-M31</f>
        <v>3069.0716755166941</v>
      </c>
      <c r="P31" s="18"/>
      <c r="Q31" s="22">
        <f t="shared" ref="Q31:Q45" si="8">K31/M31-1</f>
        <v>0.31323734159754979</v>
      </c>
      <c r="R31" s="23"/>
      <c r="S31" s="24">
        <v>0</v>
      </c>
      <c r="T31" s="24"/>
      <c r="U31" s="21">
        <f t="shared" ref="U31:U45" si="9">O31-S31</f>
        <v>3069.0716755166941</v>
      </c>
      <c r="V31" s="24"/>
      <c r="W31" s="33">
        <f t="shared" ref="W31:W45" si="10">U31/M31</f>
        <v>0.31323734159754968</v>
      </c>
      <c r="X31" s="34"/>
      <c r="Y31" s="1"/>
      <c r="Z31" s="1"/>
      <c r="AA31" s="2"/>
      <c r="AB31" s="1"/>
      <c r="AC31" s="2"/>
      <c r="AD31" s="2"/>
    </row>
    <row r="32" spans="1:30">
      <c r="A32" s="37" t="s">
        <v>173</v>
      </c>
      <c r="B32" s="38"/>
      <c r="C32" s="16">
        <v>12831.026023864746</v>
      </c>
      <c r="D32" s="26"/>
      <c r="E32" s="16">
        <v>0</v>
      </c>
      <c r="F32" s="26"/>
      <c r="G32" s="17">
        <v>0</v>
      </c>
      <c r="H32" s="26"/>
      <c r="I32" s="16">
        <v>0</v>
      </c>
      <c r="J32" s="27"/>
      <c r="K32" s="19">
        <f t="shared" si="0"/>
        <v>12831.026023864746</v>
      </c>
      <c r="L32" s="25"/>
      <c r="M32" s="20">
        <v>10007.548189847326</v>
      </c>
      <c r="N32" s="27"/>
      <c r="O32" s="21">
        <f t="shared" si="7"/>
        <v>2823.4778340174198</v>
      </c>
      <c r="P32" s="18"/>
      <c r="Q32" s="22">
        <f t="shared" si="8"/>
        <v>0.28213482268132783</v>
      </c>
      <c r="R32" s="23"/>
      <c r="S32" s="24">
        <v>0</v>
      </c>
      <c r="T32" s="24"/>
      <c r="U32" s="21">
        <f t="shared" si="9"/>
        <v>2823.4778340174198</v>
      </c>
      <c r="V32" s="24"/>
      <c r="W32" s="33">
        <f t="shared" si="10"/>
        <v>0.28213482268132795</v>
      </c>
      <c r="X32" s="34"/>
      <c r="Y32" s="1"/>
      <c r="Z32" s="1"/>
      <c r="AA32" s="2"/>
      <c r="AB32" s="1"/>
      <c r="AC32" s="2"/>
      <c r="AD32" s="2"/>
    </row>
    <row r="33" spans="1:30">
      <c r="A33" s="37" t="s">
        <v>174</v>
      </c>
      <c r="B33" s="38"/>
      <c r="C33" s="16">
        <v>13186.473945617676</v>
      </c>
      <c r="D33" s="26"/>
      <c r="E33" s="16">
        <v>0</v>
      </c>
      <c r="F33" s="26"/>
      <c r="G33" s="17">
        <v>0</v>
      </c>
      <c r="H33" s="26"/>
      <c r="I33" s="16">
        <v>0</v>
      </c>
      <c r="J33" s="27"/>
      <c r="K33" s="19">
        <f t="shared" si="0"/>
        <v>13186.473945617676</v>
      </c>
      <c r="L33" s="25"/>
      <c r="M33" s="20">
        <v>10215.281997166912</v>
      </c>
      <c r="N33" s="27"/>
      <c r="O33" s="21">
        <f t="shared" si="7"/>
        <v>2971.1919484507634</v>
      </c>
      <c r="P33" s="18"/>
      <c r="Q33" s="22">
        <f t="shared" si="8"/>
        <v>0.29085755530535407</v>
      </c>
      <c r="R33" s="23"/>
      <c r="S33" s="24">
        <v>0</v>
      </c>
      <c r="T33" s="24"/>
      <c r="U33" s="21">
        <f t="shared" si="9"/>
        <v>2971.1919484507634</v>
      </c>
      <c r="V33" s="24"/>
      <c r="W33" s="33">
        <f t="shared" si="10"/>
        <v>0.29085755530535412</v>
      </c>
      <c r="X33" s="34"/>
      <c r="Y33" s="1"/>
      <c r="Z33" s="1"/>
      <c r="AA33" s="2"/>
      <c r="AB33" s="1"/>
      <c r="AC33" s="2"/>
      <c r="AD33" s="2"/>
    </row>
    <row r="34" spans="1:30">
      <c r="A34" s="37" t="s">
        <v>175</v>
      </c>
      <c r="B34" s="38"/>
      <c r="C34" s="16">
        <v>13915.526588439941</v>
      </c>
      <c r="D34" s="26"/>
      <c r="E34" s="16">
        <v>0</v>
      </c>
      <c r="F34" s="26"/>
      <c r="G34" s="17">
        <v>0</v>
      </c>
      <c r="H34" s="26"/>
      <c r="I34" s="16">
        <v>0</v>
      </c>
      <c r="J34" s="27"/>
      <c r="K34" s="19">
        <f t="shared" si="0"/>
        <v>13915.526588439941</v>
      </c>
      <c r="L34" s="25"/>
      <c r="M34" s="20">
        <v>10577.193304486496</v>
      </c>
      <c r="N34" s="27"/>
      <c r="O34" s="21">
        <f t="shared" si="7"/>
        <v>3338.3332839534451</v>
      </c>
      <c r="P34" s="18"/>
      <c r="Q34" s="22">
        <f t="shared" si="8"/>
        <v>0.31561617414493459</v>
      </c>
      <c r="R34" s="23"/>
      <c r="S34" s="24">
        <v>0</v>
      </c>
      <c r="T34" s="24"/>
      <c r="U34" s="21">
        <f t="shared" si="9"/>
        <v>3338.3332839534451</v>
      </c>
      <c r="V34" s="24"/>
      <c r="W34" s="33">
        <f t="shared" si="10"/>
        <v>0.31561617414493448</v>
      </c>
      <c r="X34" s="34"/>
      <c r="Y34" s="1"/>
      <c r="Z34" s="1"/>
      <c r="AA34" s="2"/>
      <c r="AB34" s="1"/>
      <c r="AC34" s="2"/>
      <c r="AD34" s="2"/>
    </row>
    <row r="35" spans="1:30">
      <c r="A35" s="37" t="s">
        <v>176</v>
      </c>
      <c r="B35" s="38"/>
      <c r="C35" s="16">
        <v>13339.183937072754</v>
      </c>
      <c r="D35" s="26"/>
      <c r="E35" s="16">
        <v>0</v>
      </c>
      <c r="F35" s="26"/>
      <c r="G35" s="17">
        <v>0</v>
      </c>
      <c r="H35" s="26"/>
      <c r="I35" s="16">
        <v>0</v>
      </c>
      <c r="J35" s="27"/>
      <c r="K35" s="19">
        <f t="shared" si="0"/>
        <v>13339.183937072754</v>
      </c>
      <c r="L35" s="25"/>
      <c r="M35" s="20">
        <v>10386.245361806083</v>
      </c>
      <c r="N35" s="27"/>
      <c r="O35" s="21">
        <f t="shared" si="7"/>
        <v>2952.9385752666713</v>
      </c>
      <c r="P35" s="18"/>
      <c r="Q35" s="22">
        <f t="shared" si="8"/>
        <v>0.28431242209294183</v>
      </c>
      <c r="R35" s="23"/>
      <c r="S35" s="24">
        <v>0</v>
      </c>
      <c r="T35" s="24"/>
      <c r="U35" s="21">
        <f t="shared" si="9"/>
        <v>2952.9385752666713</v>
      </c>
      <c r="V35" s="24"/>
      <c r="W35" s="33">
        <f t="shared" si="10"/>
        <v>0.28431242209294194</v>
      </c>
      <c r="X35" s="34"/>
      <c r="Y35" s="1"/>
      <c r="Z35" s="1"/>
      <c r="AA35" s="2"/>
      <c r="AB35" s="1"/>
      <c r="AC35" s="2"/>
      <c r="AD35" s="2"/>
    </row>
    <row r="36" spans="1:30">
      <c r="A36" s="37" t="s">
        <v>177</v>
      </c>
      <c r="B36" s="38"/>
      <c r="C36" s="16">
        <v>14829.24600982666</v>
      </c>
      <c r="D36" s="26"/>
      <c r="E36" s="16">
        <v>0</v>
      </c>
      <c r="F36" s="26"/>
      <c r="G36" s="17">
        <v>0</v>
      </c>
      <c r="H36" s="26"/>
      <c r="I36" s="16">
        <v>0</v>
      </c>
      <c r="J36" s="27"/>
      <c r="K36" s="19">
        <f t="shared" si="0"/>
        <v>14829.24600982666</v>
      </c>
      <c r="L36" s="25"/>
      <c r="M36" s="20">
        <v>10589.173794125669</v>
      </c>
      <c r="N36" s="27"/>
      <c r="O36" s="21">
        <f t="shared" si="7"/>
        <v>4240.0722157009914</v>
      </c>
      <c r="P36" s="18"/>
      <c r="Q36" s="22">
        <f t="shared" si="8"/>
        <v>0.40041577351890911</v>
      </c>
      <c r="R36" s="23"/>
      <c r="S36" s="24">
        <v>0</v>
      </c>
      <c r="T36" s="24"/>
      <c r="U36" s="21">
        <f t="shared" si="9"/>
        <v>4240.0722157009914</v>
      </c>
      <c r="V36" s="24"/>
      <c r="W36" s="33">
        <f t="shared" si="10"/>
        <v>0.40041577351890911</v>
      </c>
      <c r="X36" s="34"/>
      <c r="Y36" s="1"/>
      <c r="Z36" s="1"/>
      <c r="AA36" s="2"/>
      <c r="AB36" s="1"/>
      <c r="AC36" s="2"/>
      <c r="AD36" s="2"/>
    </row>
    <row r="37" spans="1:30">
      <c r="A37" s="37" t="s">
        <v>178</v>
      </c>
      <c r="B37" s="38"/>
      <c r="C37" s="16">
        <v>14887.712944030762</v>
      </c>
      <c r="D37" s="26"/>
      <c r="E37" s="16">
        <v>0</v>
      </c>
      <c r="F37" s="26"/>
      <c r="G37" s="17">
        <v>0</v>
      </c>
      <c r="H37" s="26"/>
      <c r="I37" s="16">
        <v>0</v>
      </c>
      <c r="J37" s="27"/>
      <c r="K37" s="19">
        <f t="shared" si="0"/>
        <v>14887.712944030762</v>
      </c>
      <c r="L37" s="25"/>
      <c r="M37" s="20">
        <v>11043.388601445253</v>
      </c>
      <c r="N37" s="27"/>
      <c r="O37" s="21">
        <f t="shared" si="7"/>
        <v>3844.3243425855089</v>
      </c>
      <c r="P37" s="18"/>
      <c r="Q37" s="22">
        <f t="shared" si="8"/>
        <v>0.34811093599317888</v>
      </c>
      <c r="R37" s="23"/>
      <c r="S37" s="24">
        <v>0</v>
      </c>
      <c r="T37" s="24"/>
      <c r="U37" s="21">
        <f t="shared" si="9"/>
        <v>3844.3243425855089</v>
      </c>
      <c r="V37" s="24"/>
      <c r="W37" s="33">
        <f t="shared" si="10"/>
        <v>0.34811093599317883</v>
      </c>
      <c r="X37" s="34"/>
      <c r="Y37" s="1"/>
      <c r="Z37" s="1"/>
      <c r="AA37" s="2"/>
      <c r="AB37" s="1"/>
      <c r="AC37" s="2"/>
      <c r="AD37" s="2"/>
    </row>
    <row r="38" spans="1:30">
      <c r="A38" s="37" t="s">
        <v>179</v>
      </c>
      <c r="B38" s="38"/>
      <c r="C38" s="16">
        <v>15927.784400939941</v>
      </c>
      <c r="D38" s="26"/>
      <c r="E38" s="16">
        <v>0</v>
      </c>
      <c r="F38" s="26"/>
      <c r="G38" s="17">
        <v>0</v>
      </c>
      <c r="H38" s="26"/>
      <c r="I38" s="16">
        <v>0</v>
      </c>
      <c r="J38" s="27"/>
      <c r="K38" s="19">
        <f t="shared" si="0"/>
        <v>15927.784400939941</v>
      </c>
      <c r="L38" s="25"/>
      <c r="M38" s="20">
        <v>11400.44328376484</v>
      </c>
      <c r="N38" s="27"/>
      <c r="O38" s="21">
        <f t="shared" si="7"/>
        <v>4527.3411171751013</v>
      </c>
      <c r="P38" s="18"/>
      <c r="Q38" s="22">
        <f t="shared" si="8"/>
        <v>0.3971197438982399</v>
      </c>
      <c r="R38" s="23"/>
      <c r="S38" s="24">
        <v>0</v>
      </c>
      <c r="T38" s="24"/>
      <c r="U38" s="21">
        <f t="shared" si="9"/>
        <v>4527.3411171751013</v>
      </c>
      <c r="V38" s="24"/>
      <c r="W38" s="33">
        <f t="shared" si="10"/>
        <v>0.39711974389823979</v>
      </c>
      <c r="X38" s="34"/>
      <c r="Y38" s="1"/>
      <c r="Z38" s="1"/>
      <c r="AA38" s="2"/>
      <c r="AB38" s="1"/>
      <c r="AC38" s="2"/>
      <c r="AD38" s="2"/>
    </row>
    <row r="39" spans="1:30">
      <c r="A39" s="37" t="s">
        <v>180</v>
      </c>
      <c r="B39" s="38"/>
      <c r="C39" s="16">
        <v>15744.060447692871</v>
      </c>
      <c r="D39" s="26"/>
      <c r="E39" s="16">
        <v>0</v>
      </c>
      <c r="F39" s="26"/>
      <c r="G39" s="17">
        <v>0</v>
      </c>
      <c r="H39" s="26"/>
      <c r="I39" s="16">
        <v>0</v>
      </c>
      <c r="J39" s="27"/>
      <c r="K39" s="19">
        <f t="shared" si="0"/>
        <v>15744.060447692871</v>
      </c>
      <c r="L39" s="25"/>
      <c r="M39" s="20">
        <v>11847.142341084424</v>
      </c>
      <c r="N39" s="27"/>
      <c r="O39" s="21">
        <f t="shared" si="7"/>
        <v>3896.9181066084475</v>
      </c>
      <c r="P39" s="18"/>
      <c r="Q39" s="22">
        <f t="shared" si="8"/>
        <v>0.32893317176534786</v>
      </c>
      <c r="R39" s="23"/>
      <c r="S39" s="24">
        <v>0</v>
      </c>
      <c r="T39" s="24"/>
      <c r="U39" s="21">
        <f t="shared" si="9"/>
        <v>3896.9181066084475</v>
      </c>
      <c r="V39" s="24"/>
      <c r="W39" s="33">
        <f t="shared" si="10"/>
        <v>0.32893317176534781</v>
      </c>
      <c r="X39" s="34"/>
      <c r="Y39" s="1"/>
      <c r="Z39" s="1"/>
      <c r="AA39" s="2"/>
      <c r="AB39" s="1"/>
      <c r="AC39" s="2"/>
      <c r="AD39" s="2"/>
    </row>
    <row r="40" spans="1:30">
      <c r="A40" s="37" t="s">
        <v>181</v>
      </c>
      <c r="B40" s="38"/>
      <c r="C40" s="16">
        <v>16793.141151428223</v>
      </c>
      <c r="D40" s="26"/>
      <c r="E40" s="16">
        <v>0</v>
      </c>
      <c r="F40" s="26"/>
      <c r="G40" s="17">
        <v>0</v>
      </c>
      <c r="H40" s="26"/>
      <c r="I40" s="16">
        <v>0</v>
      </c>
      <c r="J40" s="27"/>
      <c r="K40" s="19">
        <f t="shared" si="0"/>
        <v>16793.141151428223</v>
      </c>
      <c r="L40" s="25"/>
      <c r="M40" s="20">
        <v>11847.142341084424</v>
      </c>
      <c r="N40" s="27"/>
      <c r="O40" s="21">
        <f t="shared" si="7"/>
        <v>4945.9988103437991</v>
      </c>
      <c r="P40" s="18"/>
      <c r="Q40" s="22">
        <f t="shared" si="8"/>
        <v>0.41748454335622243</v>
      </c>
      <c r="R40" s="23"/>
      <c r="S40" s="24">
        <v>0</v>
      </c>
      <c r="T40" s="24"/>
      <c r="U40" s="21">
        <f t="shared" si="9"/>
        <v>4945.9988103437991</v>
      </c>
      <c r="V40" s="24"/>
      <c r="W40" s="33">
        <f t="shared" si="10"/>
        <v>0.41748454335622248</v>
      </c>
      <c r="X40" s="34"/>
      <c r="Y40" s="1"/>
      <c r="Z40" s="1"/>
      <c r="AA40" s="2"/>
      <c r="AB40" s="1"/>
      <c r="AC40" s="2"/>
      <c r="AD40" s="2"/>
    </row>
    <row r="41" spans="1:30">
      <c r="A41" s="37" t="s">
        <v>182</v>
      </c>
      <c r="B41" s="38"/>
      <c r="C41" s="16">
        <v>16792.226463317871</v>
      </c>
      <c r="D41" s="26"/>
      <c r="E41" s="16">
        <v>0</v>
      </c>
      <c r="F41" s="26"/>
      <c r="G41" s="17">
        <v>0</v>
      </c>
      <c r="H41" s="26"/>
      <c r="I41" s="16">
        <v>0</v>
      </c>
      <c r="J41" s="27"/>
      <c r="K41" s="19">
        <f t="shared" si="0"/>
        <v>16792.226463317871</v>
      </c>
      <c r="L41" s="25"/>
      <c r="M41" s="20">
        <v>11847.142341084424</v>
      </c>
      <c r="N41" s="27"/>
      <c r="O41" s="21">
        <f t="shared" si="7"/>
        <v>4945.0841222334475</v>
      </c>
      <c r="P41" s="18"/>
      <c r="Q41" s="22">
        <f t="shared" si="8"/>
        <v>0.41740733586736001</v>
      </c>
      <c r="R41" s="23"/>
      <c r="S41" s="24">
        <v>0</v>
      </c>
      <c r="T41" s="24"/>
      <c r="U41" s="21">
        <f t="shared" si="9"/>
        <v>4945.0841222334475</v>
      </c>
      <c r="V41" s="24"/>
      <c r="W41" s="33">
        <f t="shared" si="10"/>
        <v>0.41740733586736001</v>
      </c>
      <c r="X41" s="34"/>
      <c r="Y41" s="1"/>
      <c r="Z41" s="1"/>
      <c r="AA41" s="2"/>
      <c r="AB41" s="1"/>
      <c r="AC41" s="2"/>
      <c r="AD41" s="2"/>
    </row>
    <row r="42" spans="1:30">
      <c r="A42" s="37" t="s">
        <v>183</v>
      </c>
      <c r="B42" s="38"/>
      <c r="C42" s="16">
        <v>16791.316337585449</v>
      </c>
      <c r="D42" s="26"/>
      <c r="E42" s="16">
        <v>0</v>
      </c>
      <c r="F42" s="26"/>
      <c r="G42" s="17">
        <v>0</v>
      </c>
      <c r="H42" s="26"/>
      <c r="I42" s="16">
        <v>0</v>
      </c>
      <c r="J42" s="27"/>
      <c r="K42" s="19">
        <f t="shared" si="0"/>
        <v>16791.316337585449</v>
      </c>
      <c r="L42" s="25"/>
      <c r="M42" s="20">
        <v>11847.142341084424</v>
      </c>
      <c r="N42" s="27"/>
      <c r="O42" s="21">
        <f t="shared" si="7"/>
        <v>4944.1739965010256</v>
      </c>
      <c r="P42" s="18"/>
      <c r="Q42" s="22">
        <f t="shared" si="8"/>
        <v>0.4173305134821621</v>
      </c>
      <c r="R42" s="23"/>
      <c r="S42" s="24">
        <v>0</v>
      </c>
      <c r="T42" s="24"/>
      <c r="U42" s="21">
        <f t="shared" si="9"/>
        <v>4944.1739965010256</v>
      </c>
      <c r="V42" s="24"/>
      <c r="W42" s="33">
        <f t="shared" si="10"/>
        <v>0.41733051348216205</v>
      </c>
      <c r="X42" s="34"/>
      <c r="Y42" s="1"/>
      <c r="Z42" s="1"/>
      <c r="AA42" s="2"/>
      <c r="AB42" s="1"/>
      <c r="AC42" s="2"/>
      <c r="AD42" s="2"/>
    </row>
    <row r="43" spans="1:30">
      <c r="A43" s="37" t="s">
        <v>184</v>
      </c>
      <c r="B43" s="38"/>
      <c r="C43" s="16">
        <v>16790.410743713379</v>
      </c>
      <c r="D43" s="26"/>
      <c r="E43" s="16">
        <v>0</v>
      </c>
      <c r="F43" s="26"/>
      <c r="G43" s="17">
        <v>0</v>
      </c>
      <c r="H43" s="26"/>
      <c r="I43" s="16">
        <v>0</v>
      </c>
      <c r="J43" s="27"/>
      <c r="K43" s="19">
        <f t="shared" si="0"/>
        <v>16790.410743713379</v>
      </c>
      <c r="L43" s="25"/>
      <c r="M43" s="20">
        <v>11847.142341084424</v>
      </c>
      <c r="N43" s="27"/>
      <c r="O43" s="21">
        <f t="shared" si="7"/>
        <v>4943.2684026289553</v>
      </c>
      <c r="P43" s="18"/>
      <c r="Q43" s="22">
        <f t="shared" si="8"/>
        <v>0.41725407362468436</v>
      </c>
      <c r="R43" s="23"/>
      <c r="S43" s="24">
        <v>0</v>
      </c>
      <c r="T43" s="24"/>
      <c r="U43" s="21">
        <f t="shared" si="9"/>
        <v>4943.2684026289553</v>
      </c>
      <c r="V43" s="24"/>
      <c r="W43" s="33">
        <f t="shared" si="10"/>
        <v>0.41725407362468436</v>
      </c>
      <c r="X43" s="34"/>
      <c r="Y43" s="1"/>
      <c r="Z43" s="1"/>
      <c r="AA43" s="2"/>
      <c r="AB43" s="1"/>
      <c r="AC43" s="2"/>
      <c r="AD43" s="2"/>
    </row>
    <row r="44" spans="1:30">
      <c r="A44" s="37" t="s">
        <v>185</v>
      </c>
      <c r="B44" s="38"/>
      <c r="C44" s="16">
        <v>16564.50968170166</v>
      </c>
      <c r="D44" s="26"/>
      <c r="E44" s="16">
        <v>0</v>
      </c>
      <c r="F44" s="26"/>
      <c r="G44" s="17">
        <v>0</v>
      </c>
      <c r="H44" s="26"/>
      <c r="I44" s="16">
        <v>0</v>
      </c>
      <c r="J44" s="27"/>
      <c r="K44" s="19">
        <f t="shared" si="0"/>
        <v>16564.50968170166</v>
      </c>
      <c r="L44" s="25"/>
      <c r="M44" s="20">
        <v>11847.142341084424</v>
      </c>
      <c r="N44" s="27"/>
      <c r="O44" s="21">
        <f t="shared" si="7"/>
        <v>4717.3673406172366</v>
      </c>
      <c r="P44" s="18"/>
      <c r="Q44" s="22">
        <f t="shared" si="8"/>
        <v>0.39818609457050158</v>
      </c>
      <c r="R44" s="23"/>
      <c r="S44" s="24">
        <v>0</v>
      </c>
      <c r="T44" s="24"/>
      <c r="U44" s="21">
        <f t="shared" si="9"/>
        <v>4717.3673406172366</v>
      </c>
      <c r="V44" s="24"/>
      <c r="W44" s="33">
        <f t="shared" si="10"/>
        <v>0.39818609457050164</v>
      </c>
      <c r="X44" s="34"/>
      <c r="Y44" s="1"/>
      <c r="Z44" s="1"/>
      <c r="AA44" s="2"/>
      <c r="AB44" s="1"/>
      <c r="AC44" s="2"/>
      <c r="AD44" s="2"/>
    </row>
    <row r="45" spans="1:30">
      <c r="A45" s="37" t="s">
        <v>186</v>
      </c>
      <c r="B45" s="38"/>
      <c r="C45" s="16">
        <v>16608.613136291504</v>
      </c>
      <c r="D45" s="26"/>
      <c r="E45" s="16">
        <v>0</v>
      </c>
      <c r="F45" s="26"/>
      <c r="G45" s="17">
        <v>0</v>
      </c>
      <c r="H45" s="26"/>
      <c r="I45" s="16">
        <v>0</v>
      </c>
      <c r="J45" s="27"/>
      <c r="K45" s="19">
        <f t="shared" si="0"/>
        <v>16608.613136291504</v>
      </c>
      <c r="L45" s="25"/>
      <c r="M45" s="20">
        <v>11847.142341084424</v>
      </c>
      <c r="N45" s="27"/>
      <c r="O45" s="21">
        <f t="shared" si="7"/>
        <v>4761.4707952070803</v>
      </c>
      <c r="P45" s="18"/>
      <c r="Q45" s="22">
        <f t="shared" si="8"/>
        <v>0.40190880282537744</v>
      </c>
      <c r="R45" s="23"/>
      <c r="S45" s="24">
        <v>0</v>
      </c>
      <c r="T45" s="24"/>
      <c r="U45" s="21">
        <f t="shared" si="9"/>
        <v>4761.4707952070803</v>
      </c>
      <c r="V45" s="24"/>
      <c r="W45" s="33">
        <f t="shared" si="10"/>
        <v>0.40190880282537744</v>
      </c>
      <c r="X45" s="34"/>
      <c r="Y45" s="1"/>
      <c r="Z45" s="1"/>
      <c r="AA45" s="2"/>
      <c r="AB45" s="1"/>
      <c r="AC45" s="2"/>
      <c r="AD45" s="2"/>
    </row>
    <row r="46" spans="1:30">
      <c r="A46" s="28"/>
      <c r="B46" s="28"/>
      <c r="C46" s="29"/>
      <c r="D46" s="29"/>
      <c r="E46" s="29"/>
      <c r="F46" s="29"/>
      <c r="G46" s="29"/>
      <c r="H46" s="29"/>
      <c r="I46" s="29"/>
      <c r="J46" s="29"/>
      <c r="K46" s="28"/>
      <c r="L46" s="28"/>
      <c r="M46" s="29"/>
      <c r="N46" s="29"/>
      <c r="O46" s="28"/>
      <c r="P46" s="28"/>
      <c r="Q46" s="28"/>
      <c r="R46" s="28"/>
      <c r="S46" s="28"/>
      <c r="T46" s="28"/>
      <c r="U46" s="28"/>
      <c r="V46" s="28"/>
      <c r="W46" s="28"/>
    </row>
    <row r="47" spans="1:30" ht="15" customHeight="1">
      <c r="A47" s="28" t="s">
        <v>139</v>
      </c>
      <c r="B47" s="28"/>
      <c r="C47" s="29"/>
      <c r="D47" s="29"/>
      <c r="E47" s="29"/>
      <c r="F47" s="29"/>
      <c r="G47" s="29"/>
      <c r="H47" s="29"/>
      <c r="I47" s="29"/>
      <c r="J47" s="29"/>
      <c r="K47" s="28"/>
      <c r="L47" s="28"/>
      <c r="M47" s="29"/>
      <c r="N47" s="29"/>
      <c r="O47" s="28"/>
      <c r="P47" s="28"/>
      <c r="Q47" s="28"/>
      <c r="R47" s="28"/>
      <c r="S47" s="28"/>
      <c r="T47" s="28"/>
      <c r="U47" s="28"/>
      <c r="V47" s="28"/>
      <c r="W47" s="28"/>
    </row>
    <row r="48" spans="1:30" ht="15" customHeight="1">
      <c r="A48" s="28"/>
      <c r="B48" s="30"/>
      <c r="C48" s="48" t="s">
        <v>140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</row>
    <row r="49" spans="1:23" ht="15" customHeight="1">
      <c r="A49" s="28"/>
      <c r="B49" s="30"/>
      <c r="C49" s="48" t="s">
        <v>141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</row>
    <row r="50" spans="1:23">
      <c r="A50" s="28"/>
      <c r="B50" s="31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</row>
  </sheetData>
  <mergeCells count="9">
    <mergeCell ref="C48:W48"/>
    <mergeCell ref="C49:W49"/>
    <mergeCell ref="C50:W50"/>
    <mergeCell ref="O8:Q8"/>
    <mergeCell ref="U8:W8"/>
    <mergeCell ref="O9:Q9"/>
    <mergeCell ref="U9:W9"/>
    <mergeCell ref="O10:Q10"/>
    <mergeCell ref="U10:W10"/>
  </mergeCells>
  <phoneticPr fontId="3" type="noConversion"/>
  <pageMargins left="0.7" right="0.7" top="0.75" bottom="0.75" header="0.3" footer="0.3"/>
  <pageSetup scale="52" orientation="landscape" r:id="rId1"/>
  <headerFooter>
    <oddHeader xml:space="preserve">&amp;RDEF's Response to Staff ROG 6 (55-73) Q64b
Page&amp;P of &amp;N 
</oddHeader>
    <oddFooter>&amp;R20240025-STAFFROG6-00001251 through -STAFFROG6-00001256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7" ma:contentTypeDescription="Create a new document." ma:contentTypeScope="" ma:versionID="ee1357eecb535bd679445169d0e79377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d5e45ae70f718ca9b395ba1023921dba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Props1.xml><?xml version="1.0" encoding="utf-8"?>
<ds:datastoreItem xmlns:ds="http://schemas.openxmlformats.org/officeDocument/2006/customXml" ds:itemID="{DAD8124A-992E-428E-9F1E-60C1E555D2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96B624-3307-422A-B307-C01040F367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9BD0A6B-C232-4B68-AA99-405A473AFE4B}">
  <ds:schemaRefs>
    <ds:schemaRef ds:uri="http://schemas.microsoft.com/office/2006/metadata/properties"/>
    <ds:schemaRef ds:uri="http://schemas.microsoft.com/office/infopath/2007/PartnerControls"/>
    <ds:schemaRef ds:uri="1f9b4577-d510-4d0a-9b77-58a7ce050573"/>
    <ds:schemaRef ds:uri="fb449c68-7da9-4414-a7d8-785e223757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January</vt:lpstr>
      <vt:lpstr>August</vt:lpstr>
      <vt:lpstr>Schedule 7.1</vt:lpstr>
      <vt:lpstr>Schedule 7.2</vt:lpstr>
      <vt:lpstr>August!Print_Area</vt:lpstr>
      <vt:lpstr>January!Print_Area</vt:lpstr>
      <vt:lpstr>'Schedule 7.1'!Print_Area</vt:lpstr>
      <vt:lpstr>'Schedule 7.2'!Print_Area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Tanaka Ugaz, Liliana</dc:creator>
  <cp:lastModifiedBy>Hampton, Monique</cp:lastModifiedBy>
  <cp:lastPrinted>2024-06-12T17:00:23Z</cp:lastPrinted>
  <dcterms:created xsi:type="dcterms:W3CDTF">2024-05-31T20:29:05Z</dcterms:created>
  <dcterms:modified xsi:type="dcterms:W3CDTF">2024-06-12T19:13:14Z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  <property fmtid="{D5CDD505-2E9C-101B-9397-08002B2CF9AE}" pid="3" name="MediaServiceImageTags">
    <vt:lpwstr/>
  </property>
</Properties>
</file>